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gauth\OneDrive\Bureau\TPS\PRT_PFE\RASCoPy\RASCoPy\"/>
    </mc:Choice>
  </mc:AlternateContent>
  <xr:revisionPtr revIDLastSave="0" documentId="13_ncr:1_{95882E33-BCF8-441B-920C-5C73CB9C3B0A}" xr6:coauthVersionLast="47" xr6:coauthVersionMax="47" xr10:uidLastSave="{00000000-0000-0000-0000-000000000000}"/>
  <bookViews>
    <workbookView xWindow="-108" yWindow="-108" windowWidth="23256" windowHeight="12456" firstSheet="8" activeTab="12" xr2:uid="{00000000-000D-0000-FFFF-FFFF00000000}"/>
  </bookViews>
  <sheets>
    <sheet name="RL" sheetId="1" r:id="rId1"/>
    <sheet name="LL" sheetId="5" r:id="rId2"/>
    <sheet name="RA" sheetId="7" r:id="rId3"/>
    <sheet name="LA" sheetId="4" r:id="rId4"/>
    <sheet name="2Lo" sheetId="8" r:id="rId5"/>
    <sheet name="2Ao" sheetId="9" r:id="rId6"/>
    <sheet name="4BPo" sheetId="10" r:id="rId7"/>
    <sheet name="4BPs" sheetId="6" r:id="rId8"/>
    <sheet name="2Lo&amp;2Ao" sheetId="12" r:id="rId9"/>
    <sheet name="All" sheetId="11" r:id="rId10"/>
    <sheet name="Methods_comparisons" sheetId="15" r:id="rId11"/>
    <sheet name="Features_importances" sheetId="16" r:id="rId12"/>
    <sheet name="Mann_Whitney_100_values" sheetId="24" r:id="rId13"/>
    <sheet name="Surrogate" sheetId="2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5" l="1"/>
  <c r="L10" i="15"/>
  <c r="B2" i="15"/>
  <c r="C29" i="16"/>
  <c r="C28" i="16"/>
  <c r="C27" i="16"/>
  <c r="C26" i="16"/>
  <c r="C25" i="16"/>
  <c r="C24" i="16"/>
  <c r="C23" i="16"/>
  <c r="C22" i="16"/>
  <c r="C21" i="16"/>
  <c r="C20" i="16"/>
  <c r="C19" i="16"/>
  <c r="C12" i="16"/>
  <c r="C11" i="16"/>
  <c r="C10" i="16"/>
  <c r="C9" i="16"/>
  <c r="C8" i="16"/>
  <c r="C7" i="16"/>
  <c r="C6" i="16"/>
  <c r="C5" i="16"/>
  <c r="C4" i="16"/>
  <c r="C3" i="16"/>
  <c r="C2" i="16"/>
  <c r="E2" i="16"/>
  <c r="E4" i="16"/>
  <c r="E5" i="16"/>
  <c r="E9" i="16"/>
  <c r="E6" i="16"/>
  <c r="B9" i="15"/>
  <c r="H213" i="24"/>
  <c r="H214" i="24"/>
  <c r="G213" i="24"/>
  <c r="G214" i="24"/>
  <c r="E213" i="24"/>
  <c r="E214" i="24"/>
  <c r="C213" i="24"/>
  <c r="C214" i="24"/>
  <c r="B213" i="24"/>
  <c r="B214" i="24"/>
  <c r="F213" i="24"/>
  <c r="F214" i="24"/>
  <c r="D213" i="24"/>
  <c r="D214" i="24"/>
  <c r="I213" i="24"/>
  <c r="I214" i="24"/>
  <c r="I109" i="24"/>
  <c r="H109" i="24"/>
  <c r="I102" i="24"/>
  <c r="I108" i="24" s="1"/>
  <c r="I103" i="24"/>
  <c r="H102" i="24"/>
  <c r="H103" i="24"/>
  <c r="C109" i="24"/>
  <c r="C103" i="24"/>
  <c r="C102" i="24"/>
  <c r="C108" i="24" s="1"/>
  <c r="D109" i="24"/>
  <c r="D103" i="24"/>
  <c r="D102" i="24"/>
  <c r="D108" i="24" s="1"/>
  <c r="G109" i="24"/>
  <c r="G103" i="24"/>
  <c r="G102" i="24"/>
  <c r="G108" i="24" s="1"/>
  <c r="F109" i="24"/>
  <c r="F103" i="24"/>
  <c r="F102" i="24"/>
  <c r="F108" i="24" s="1"/>
  <c r="E109" i="24"/>
  <c r="B109" i="24"/>
  <c r="H108" i="24"/>
  <c r="E103" i="24"/>
  <c r="E102" i="24"/>
  <c r="E108" i="24" s="1"/>
  <c r="B103" i="24"/>
  <c r="B102" i="24"/>
  <c r="B108" i="24" s="1"/>
  <c r="E19" i="16"/>
  <c r="E24" i="16"/>
  <c r="E22" i="16"/>
  <c r="E21" i="16"/>
  <c r="E25" i="16"/>
  <c r="E27" i="16"/>
  <c r="E29" i="16"/>
  <c r="E20" i="16"/>
  <c r="E26" i="16"/>
  <c r="E23" i="16"/>
  <c r="E28" i="16"/>
  <c r="B3" i="9" l="1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B339" i="9" s="1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75" i="8" s="1"/>
  <c r="B276" i="8" s="1"/>
  <c r="B277" i="8" s="1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314" i="8" s="1"/>
  <c r="B315" i="8" s="1"/>
  <c r="B316" i="8" s="1"/>
  <c r="B317" i="8" s="1"/>
  <c r="B318" i="8" s="1"/>
  <c r="B319" i="8" s="1"/>
  <c r="B320" i="8" s="1"/>
  <c r="B321" i="8" s="1"/>
  <c r="B322" i="8" s="1"/>
  <c r="B323" i="8" s="1"/>
  <c r="B324" i="8" s="1"/>
  <c r="B325" i="8" s="1"/>
  <c r="B326" i="8" s="1"/>
  <c r="B327" i="8" s="1"/>
  <c r="B328" i="8" s="1"/>
  <c r="B329" i="8" s="1"/>
  <c r="B330" i="8" s="1"/>
  <c r="B331" i="8" s="1"/>
  <c r="B332" i="8" s="1"/>
  <c r="B333" i="8" s="1"/>
  <c r="B334" i="8" s="1"/>
  <c r="B335" i="8" s="1"/>
  <c r="B336" i="8" s="1"/>
  <c r="B337" i="8" s="1"/>
  <c r="B338" i="8" s="1"/>
  <c r="B339" i="8" s="1"/>
  <c r="B340" i="8" s="1"/>
  <c r="B341" i="8" s="1"/>
  <c r="B342" i="8" s="1"/>
  <c r="B343" i="8" s="1"/>
  <c r="B344" i="8" s="1"/>
  <c r="B345" i="8" s="1"/>
  <c r="B346" i="8" s="1"/>
  <c r="B347" i="8" s="1"/>
  <c r="B348" i="8" s="1"/>
  <c r="B349" i="8" s="1"/>
  <c r="B350" i="8" s="1"/>
  <c r="B351" i="8" s="1"/>
  <c r="B352" i="8" s="1"/>
  <c r="B353" i="8" s="1"/>
  <c r="B354" i="8" s="1"/>
  <c r="B355" i="8" s="1"/>
  <c r="B356" i="8" s="1"/>
  <c r="B357" i="8" s="1"/>
  <c r="B358" i="8" s="1"/>
  <c r="B359" i="8" s="1"/>
  <c r="B360" i="8" s="1"/>
  <c r="B361" i="8" s="1"/>
  <c r="B362" i="8" s="1"/>
  <c r="E12" i="16"/>
  <c r="E11" i="16"/>
  <c r="E10" i="16"/>
  <c r="E8" i="16"/>
  <c r="E7" i="16"/>
  <c r="E3" i="16"/>
  <c r="J10" i="15"/>
  <c r="I10" i="15"/>
  <c r="H10" i="15"/>
  <c r="G10" i="15"/>
  <c r="B10" i="15"/>
  <c r="B8" i="15"/>
  <c r="B7" i="15"/>
  <c r="B6" i="15"/>
  <c r="B5" i="15"/>
  <c r="B4" i="15"/>
  <c r="B3" i="15"/>
  <c r="B2" i="12"/>
  <c r="B3" i="12" s="1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2" i="6"/>
  <c r="B2" i="10"/>
  <c r="B3" i="10" s="1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2" i="11"/>
  <c r="B3" i="11" s="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169" i="11" s="1"/>
  <c r="B170" i="11" s="1"/>
  <c r="B171" i="11" s="1"/>
  <c r="B172" i="11" s="1"/>
  <c r="B173" i="11" s="1"/>
  <c r="B174" i="11" s="1"/>
  <c r="B175" i="11" s="1"/>
  <c r="B176" i="11" s="1"/>
  <c r="B177" i="11" s="1"/>
  <c r="B178" i="11" s="1"/>
  <c r="B179" i="11" s="1"/>
  <c r="B180" i="11" s="1"/>
  <c r="B181" i="11" s="1"/>
  <c r="B182" i="11" s="1"/>
  <c r="B183" i="11" s="1"/>
  <c r="B184" i="11" s="1"/>
  <c r="B185" i="11" s="1"/>
  <c r="B186" i="11" s="1"/>
  <c r="B187" i="11" s="1"/>
  <c r="B188" i="11" s="1"/>
  <c r="B189" i="11" s="1"/>
  <c r="B190" i="11" s="1"/>
  <c r="B191" i="11" s="1"/>
  <c r="B192" i="11" s="1"/>
  <c r="B193" i="11" s="1"/>
  <c r="B194" i="11" s="1"/>
  <c r="B195" i="11" s="1"/>
  <c r="B196" i="11" s="1"/>
  <c r="B197" i="11" s="1"/>
  <c r="B198" i="11" s="1"/>
  <c r="B199" i="11" s="1"/>
  <c r="B200" i="11" s="1"/>
  <c r="B201" i="11" s="1"/>
  <c r="B202" i="11" s="1"/>
  <c r="B203" i="11" s="1"/>
  <c r="B204" i="11" s="1"/>
  <c r="B205" i="11" s="1"/>
  <c r="B206" i="11" s="1"/>
  <c r="B207" i="11" s="1"/>
  <c r="B208" i="11" s="1"/>
  <c r="B209" i="11" s="1"/>
  <c r="B210" i="11" s="1"/>
  <c r="B211" i="11" s="1"/>
  <c r="B212" i="11" s="1"/>
  <c r="B213" i="11" s="1"/>
  <c r="B214" i="11" s="1"/>
  <c r="B215" i="11" s="1"/>
  <c r="B216" i="11" s="1"/>
  <c r="B217" i="11" s="1"/>
  <c r="B218" i="11" s="1"/>
  <c r="B219" i="11" s="1"/>
  <c r="B220" i="11" s="1"/>
  <c r="B221" i="11" s="1"/>
  <c r="B222" i="11" s="1"/>
  <c r="B223" i="11" s="1"/>
  <c r="B224" i="11" s="1"/>
  <c r="B225" i="11" s="1"/>
  <c r="B226" i="11" s="1"/>
  <c r="B227" i="11" s="1"/>
  <c r="B228" i="11" s="1"/>
  <c r="B229" i="11" s="1"/>
  <c r="B230" i="11" s="1"/>
  <c r="B231" i="11" s="1"/>
  <c r="B232" i="11" s="1"/>
  <c r="B233" i="11" s="1"/>
  <c r="B234" i="11" s="1"/>
  <c r="B235" i="11" s="1"/>
  <c r="B236" i="11" s="1"/>
  <c r="B237" i="11" s="1"/>
  <c r="B238" i="11" s="1"/>
  <c r="B239" i="11" s="1"/>
  <c r="B240" i="11" s="1"/>
  <c r="B241" i="11" s="1"/>
  <c r="B242" i="11" s="1"/>
  <c r="B243" i="11" s="1"/>
  <c r="B244" i="11" s="1"/>
  <c r="B245" i="11" s="1"/>
  <c r="B246" i="11" s="1"/>
  <c r="B247" i="11" s="1"/>
  <c r="B248" i="11" s="1"/>
  <c r="B249" i="11" s="1"/>
  <c r="B250" i="11" s="1"/>
  <c r="B251" i="11" s="1"/>
  <c r="B252" i="11" s="1"/>
  <c r="B253" i="11" s="1"/>
  <c r="B254" i="11" s="1"/>
  <c r="B255" i="11" s="1"/>
  <c r="B256" i="11" s="1"/>
  <c r="B257" i="11" s="1"/>
  <c r="B258" i="11" s="1"/>
  <c r="B259" i="11" s="1"/>
  <c r="B260" i="11" s="1"/>
  <c r="B261" i="11" s="1"/>
  <c r="B262" i="11" s="1"/>
  <c r="B263" i="11" s="1"/>
  <c r="B264" i="11" s="1"/>
  <c r="B265" i="11" s="1"/>
  <c r="B266" i="11" s="1"/>
  <c r="B267" i="11" s="1"/>
  <c r="B268" i="11" s="1"/>
  <c r="B269" i="11" s="1"/>
  <c r="B270" i="11" s="1"/>
  <c r="B271" i="11" s="1"/>
  <c r="B272" i="11" s="1"/>
  <c r="B273" i="11" s="1"/>
  <c r="B274" i="11" s="1"/>
  <c r="B275" i="11" s="1"/>
  <c r="B276" i="11" s="1"/>
  <c r="B277" i="11" s="1"/>
  <c r="B278" i="11" s="1"/>
  <c r="B279" i="11" s="1"/>
  <c r="B280" i="11" s="1"/>
  <c r="B281" i="11" s="1"/>
  <c r="B282" i="11" s="1"/>
  <c r="B283" i="11" s="1"/>
  <c r="B284" i="11" s="1"/>
  <c r="B285" i="11" s="1"/>
  <c r="B286" i="11" s="1"/>
  <c r="B287" i="11" s="1"/>
  <c r="B288" i="11" s="1"/>
  <c r="B289" i="11" s="1"/>
  <c r="B290" i="11" s="1"/>
  <c r="B291" i="11" s="1"/>
  <c r="B292" i="11" s="1"/>
  <c r="B293" i="11" s="1"/>
  <c r="B294" i="11" s="1"/>
  <c r="B295" i="11" s="1"/>
  <c r="B296" i="11" s="1"/>
  <c r="B297" i="11" s="1"/>
  <c r="B298" i="11" s="1"/>
  <c r="B299" i="11" s="1"/>
  <c r="B300" i="11" s="1"/>
  <c r="B301" i="11" s="1"/>
  <c r="B302" i="11" s="1"/>
  <c r="B303" i="11" s="1"/>
  <c r="B304" i="11" s="1"/>
  <c r="B305" i="11" s="1"/>
  <c r="B306" i="11" s="1"/>
  <c r="B307" i="11" s="1"/>
  <c r="B308" i="11" s="1"/>
  <c r="B309" i="11" s="1"/>
  <c r="B310" i="11" s="1"/>
  <c r="B311" i="11" s="1"/>
  <c r="B312" i="11" s="1"/>
  <c r="B313" i="11" s="1"/>
  <c r="B314" i="11" s="1"/>
  <c r="B315" i="11" s="1"/>
  <c r="B316" i="11" s="1"/>
  <c r="B317" i="11" s="1"/>
  <c r="B318" i="11" s="1"/>
  <c r="B319" i="11" s="1"/>
  <c r="B320" i="11" s="1"/>
  <c r="B321" i="11" s="1"/>
  <c r="B322" i="11" s="1"/>
  <c r="B323" i="11" s="1"/>
  <c r="B324" i="11" s="1"/>
  <c r="B325" i="11" s="1"/>
  <c r="B326" i="11" s="1"/>
  <c r="B327" i="11" s="1"/>
  <c r="B328" i="11" s="1"/>
  <c r="B329" i="11" s="1"/>
  <c r="B330" i="11" s="1"/>
  <c r="B331" i="11" s="1"/>
  <c r="B332" i="11" s="1"/>
  <c r="B333" i="11" s="1"/>
  <c r="B334" i="11" s="1"/>
  <c r="B335" i="11" s="1"/>
  <c r="B336" i="11" s="1"/>
  <c r="B337" i="11" s="1"/>
  <c r="B338" i="11" s="1"/>
  <c r="B339" i="11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</calcChain>
</file>

<file path=xl/sharedStrings.xml><?xml version="1.0" encoding="utf-8"?>
<sst xmlns="http://schemas.openxmlformats.org/spreadsheetml/2006/main" count="3997" uniqueCount="269">
  <si>
    <t>vid0118_0132</t>
  </si>
  <si>
    <t>vid0106_0112</t>
  </si>
  <si>
    <t>vid0106_0111</t>
  </si>
  <si>
    <t>vid0133_0161</t>
  </si>
  <si>
    <t>vid0109_0117</t>
  </si>
  <si>
    <t>vid0103_0106</t>
  </si>
  <si>
    <t>vid0107_0113</t>
  </si>
  <si>
    <t>OAW02-bottomA2</t>
  </si>
  <si>
    <t>vid0078_0063b</t>
  </si>
  <si>
    <t>vid0137_0169</t>
  </si>
  <si>
    <t>vid0118_0131</t>
  </si>
  <si>
    <t>vid0084_0074</t>
  </si>
  <si>
    <t>vid0151_0194</t>
  </si>
  <si>
    <t>vid0110_0120</t>
  </si>
  <si>
    <t>vid0089_0084</t>
  </si>
  <si>
    <t>vid0090_0085</t>
  </si>
  <si>
    <t>vid0083_0071</t>
  </si>
  <si>
    <t>vid0142_0177</t>
  </si>
  <si>
    <t>vid0092_0090</t>
  </si>
  <si>
    <t>vid0079_0065b</t>
  </si>
  <si>
    <t>vid0117_0129</t>
  </si>
  <si>
    <t>vid0091_0088</t>
  </si>
  <si>
    <t>vid0113_0126</t>
  </si>
  <si>
    <t>vid0078_0064</t>
  </si>
  <si>
    <t>vid0138_0172</t>
  </si>
  <si>
    <t>vid0108_0115</t>
  </si>
  <si>
    <t>vid0141_0175</t>
  </si>
  <si>
    <t>vid0089_0083</t>
  </si>
  <si>
    <t>vid0105_0110</t>
  </si>
  <si>
    <t>vid0109_0118</t>
  </si>
  <si>
    <t>vid0077_0061</t>
  </si>
  <si>
    <t>vid0101_0102</t>
  </si>
  <si>
    <t>vid0150_0191</t>
  </si>
  <si>
    <t>vid0102_0103</t>
  </si>
  <si>
    <t>vid0102_0104</t>
  </si>
  <si>
    <t>vid0129_0153</t>
  </si>
  <si>
    <t>vid0079_0066b</t>
  </si>
  <si>
    <t>vid0079_0066</t>
  </si>
  <si>
    <t>vid0101_0101</t>
  </si>
  <si>
    <t>vid0079_0065</t>
  </si>
  <si>
    <t>vid0117_0130</t>
  </si>
  <si>
    <t>vid0078_0064b</t>
  </si>
  <si>
    <t>OAW02-bottomA1</t>
  </si>
  <si>
    <t>vid0136_0167</t>
  </si>
  <si>
    <t>vid0111_0122</t>
  </si>
  <si>
    <t>OAW01-bottomA2</t>
  </si>
  <si>
    <t>vid0129_0154</t>
  </si>
  <si>
    <t>vid0105_0109</t>
  </si>
  <si>
    <t>vid0139_0173</t>
  </si>
  <si>
    <t>vid0077_0061b</t>
  </si>
  <si>
    <t>vid0091_0087</t>
  </si>
  <si>
    <t>vid0108_0116</t>
  </si>
  <si>
    <t>vid0131_0158</t>
  </si>
  <si>
    <t>vid0092_0089</t>
  </si>
  <si>
    <t>vid0143_0180</t>
  </si>
  <si>
    <t>OAW01-bottomA1</t>
  </si>
  <si>
    <t>vid0135_0166</t>
  </si>
  <si>
    <t>vid0077_0062</t>
  </si>
  <si>
    <t>vid0084_0073</t>
  </si>
  <si>
    <t>vid0090_0086</t>
  </si>
  <si>
    <t>vid0083_0072</t>
  </si>
  <si>
    <t>vid0138_0171</t>
  </si>
  <si>
    <t>OAW01-bottomB2</t>
  </si>
  <si>
    <t>vid0132_0160</t>
  </si>
  <si>
    <t>vid0099_0097</t>
  </si>
  <si>
    <t>vid0151_0193</t>
  </si>
  <si>
    <t>vid0142_0178</t>
  </si>
  <si>
    <t>vid0078_0063</t>
  </si>
  <si>
    <t>OAW04-bottomA1</t>
  </si>
  <si>
    <t>vid0119_0133</t>
  </si>
  <si>
    <t>vid0104_0108</t>
  </si>
  <si>
    <t>OAW01-bottomB1</t>
  </si>
  <si>
    <t>vid0136_0168</t>
  </si>
  <si>
    <t>vid0139_0174</t>
  </si>
  <si>
    <t>vid0143_0179</t>
  </si>
  <si>
    <t>vid0137_0170</t>
  </si>
  <si>
    <t>vid0119_0134</t>
  </si>
  <si>
    <t>vid0073_0055</t>
  </si>
  <si>
    <t>vid0073_0152</t>
  </si>
  <si>
    <t>vid0110_0119</t>
  </si>
  <si>
    <t>vid0103_0105</t>
  </si>
  <si>
    <t>vid0150_0192</t>
  </si>
  <si>
    <t>vid0141_0176</t>
  </si>
  <si>
    <t>vid0085_0075</t>
  </si>
  <si>
    <t>vid0113_0125</t>
  </si>
  <si>
    <t>vid0085_0076</t>
  </si>
  <si>
    <t>vid0104_0107</t>
  </si>
  <si>
    <t>vid0130_0156</t>
  </si>
  <si>
    <t>OAW10-bottomB2</t>
  </si>
  <si>
    <t>vid0135_0165</t>
  </si>
  <si>
    <t>vid0132_0159</t>
  </si>
  <si>
    <t>vid0077_0062b</t>
  </si>
  <si>
    <t>vid0107_0114</t>
  </si>
  <si>
    <t>vid0111_0121</t>
  </si>
  <si>
    <t>vidname</t>
  </si>
  <si>
    <t>score</t>
  </si>
  <si>
    <t>diag</t>
  </si>
  <si>
    <t>alpha_size</t>
  </si>
  <si>
    <t>OAW08-bottomB2</t>
  </si>
  <si>
    <t>OAW05-bottomA2</t>
  </si>
  <si>
    <t>OAW02-bottomB1</t>
  </si>
  <si>
    <t>Ind</t>
  </si>
  <si>
    <t>OAW10-bottomA2</t>
  </si>
  <si>
    <t>AZ vs LBD</t>
  </si>
  <si>
    <t>Gait Score</t>
  </si>
  <si>
    <t>Binary Gait Score</t>
  </si>
  <si>
    <t>Accuracy mean (cross validation)</t>
  </si>
  <si>
    <t>H vs AZ vs LBD</t>
  </si>
  <si>
    <t>Binary Diagnosis</t>
  </si>
  <si>
    <t>Gait Score 3 classes [1;2]</t>
  </si>
  <si>
    <t>Gait Score 3 classes [2;3]</t>
  </si>
  <si>
    <t>Gait Score 3 classes [2;3] (weighted '0':3; '1':1; '2':1,2)</t>
  </si>
  <si>
    <t>Gait Score 3 classes [1;2] (weighted '0':2; '1':1; '2':2)</t>
  </si>
  <si>
    <t>Normal /AD /DLB</t>
  </si>
  <si>
    <t>MAX-GRNet + KSHapeNet (Diwei)</t>
  </si>
  <si>
    <t>Gait Score (0,1,[2+3])</t>
  </si>
  <si>
    <t>AZ vs DLB</t>
  </si>
  <si>
    <t>Normal /Patient (Diagnosis)</t>
  </si>
  <si>
    <t>Normal / Patient    (Gait Score)</t>
  </si>
  <si>
    <t>VIBE[9] + KShapeNet</t>
  </si>
  <si>
    <t>MAX-GRNet + OF-DDNet</t>
  </si>
  <si>
    <t>MAX-GRNet + ST-GCN</t>
  </si>
  <si>
    <t>MAX-GRNet + FSA-CNN</t>
  </si>
  <si>
    <t>MAX-GRNet + PoseC3D</t>
  </si>
  <si>
    <t>VIBE[9] + OF-DDNet</t>
  </si>
  <si>
    <t>Gait Score (0,[1+2],3])</t>
  </si>
  <si>
    <t>Classement</t>
  </si>
  <si>
    <t>Reference accuracy</t>
  </si>
  <si>
    <t>Reference std</t>
  </si>
  <si>
    <t>AD vs DLB</t>
  </si>
  <si>
    <t>4BPs</t>
  </si>
  <si>
    <t>2Ls</t>
  </si>
  <si>
    <t>2As</t>
  </si>
  <si>
    <t>4BPo</t>
  </si>
  <si>
    <t>2Lo&amp;2Ao</t>
  </si>
  <si>
    <t>2Lo</t>
  </si>
  <si>
    <t>2Ao</t>
  </si>
  <si>
    <t>All</t>
  </si>
  <si>
    <t>C_swing</t>
  </si>
  <si>
    <t>C_stance</t>
  </si>
  <si>
    <t>Step_period</t>
  </si>
  <si>
    <t>C_appearance</t>
  </si>
  <si>
    <t>C_arms</t>
  </si>
  <si>
    <t>C_2</t>
  </si>
  <si>
    <t>C_1</t>
  </si>
  <si>
    <t>C_deviation</t>
  </si>
  <si>
    <t>Alphabet_size</t>
  </si>
  <si>
    <t>Nbr_words</t>
  </si>
  <si>
    <t>C_LZ</t>
  </si>
  <si>
    <t>Difference_accuracy</t>
  </si>
  <si>
    <t>Accuracy_without</t>
  </si>
  <si>
    <t>std_without</t>
  </si>
  <si>
    <t>arms</t>
  </si>
  <si>
    <t>legs</t>
  </si>
  <si>
    <t>median</t>
  </si>
  <si>
    <t>p-value</t>
  </si>
  <si>
    <t>Contributions arms vs legs</t>
  </si>
  <si>
    <t>Mean</t>
  </si>
  <si>
    <t>STD</t>
  </si>
  <si>
    <t>Accuracy_4BPs</t>
  </si>
  <si>
    <t>Accuracy_4BPo</t>
  </si>
  <si>
    <t>Accuracy_2Ls</t>
  </si>
  <si>
    <t>Accuracy_2Lo</t>
  </si>
  <si>
    <t>Accuracy_2As</t>
  </si>
  <si>
    <t>Accuracy_2Ao</t>
  </si>
  <si>
    <t>Accuracy_2Lo&amp;2Ao</t>
  </si>
  <si>
    <t xml:space="preserve"> 4BPs</t>
  </si>
  <si>
    <t xml:space="preserve"> 4BPo</t>
  </si>
  <si>
    <t>Complexity measures</t>
  </si>
  <si>
    <t>5 folds mean</t>
  </si>
  <si>
    <t>diff</t>
  </si>
  <si>
    <t>Medians</t>
  </si>
  <si>
    <t>Joints</t>
  </si>
  <si>
    <t>88,24 (+/-3,20)</t>
  </si>
  <si>
    <t>77,25 (+/-6,95)</t>
  </si>
  <si>
    <t>79,71 (+/-4,76)</t>
  </si>
  <si>
    <t>80,56 (+/-5,82)</t>
  </si>
  <si>
    <t>73,53 (+/-9,43)</t>
  </si>
  <si>
    <t>75 (+/-8,58)</t>
  </si>
  <si>
    <t>77,78 (+/-5,56)</t>
  </si>
  <si>
    <t>73,1 (+/-11,11)</t>
  </si>
  <si>
    <t>&gt;</t>
  </si>
  <si>
    <t>BPs</t>
  </si>
  <si>
    <t>&lt;</t>
  </si>
  <si>
    <t>=</t>
  </si>
  <si>
    <t>TOUT</t>
  </si>
  <si>
    <t>RIEN</t>
  </si>
  <si>
    <t>AUTRES</t>
  </si>
  <si>
    <t>BPs;2Lo;2Ls</t>
  </si>
  <si>
    <t>Ao; All</t>
  </si>
  <si>
    <t>As; All</t>
  </si>
  <si>
    <t>Ao; As</t>
  </si>
  <si>
    <t>Ao; As; All</t>
  </si>
  <si>
    <t>AD vs DLB p-value</t>
  </si>
  <si>
    <t>64,06 (+/-4,76)</t>
  </si>
  <si>
    <t>75 (+/-6,25)</t>
  </si>
  <si>
    <t>67,16 (+/-8,95)</t>
  </si>
  <si>
    <t>61,19 (+/-8,95)</t>
  </si>
  <si>
    <t>70,31 (+/-4,69)</t>
  </si>
  <si>
    <t>67,16 (+/-5,97)</t>
  </si>
  <si>
    <t>62,5 (+/-8,86)</t>
  </si>
  <si>
    <t>70,15 (+/-6,72)</t>
  </si>
  <si>
    <t>BPs;2As</t>
  </si>
  <si>
    <t>4BPs;2As;2Lo&amp;2Ao</t>
  </si>
  <si>
    <t>2Lo;2Ls</t>
  </si>
  <si>
    <t>Mann-Whitney two-sided test                                                                    (on accuracys for As+Ao / Ls+Lo)</t>
  </si>
  <si>
    <t>73,91 (+/- 9,73)</t>
  </si>
  <si>
    <t>80,56 (+/ - 4,82)</t>
  </si>
  <si>
    <t>69,13 (+/-5,68)</t>
  </si>
  <si>
    <t>62,5 (+/- 8,2)</t>
  </si>
  <si>
    <t>Regular/Irregular</t>
  </si>
  <si>
    <t>C2</t>
  </si>
  <si>
    <t>C1</t>
  </si>
  <si>
    <t>C_stepperiod</t>
  </si>
  <si>
    <t>Nbr_of_words</t>
  </si>
  <si>
    <t>C_Lz</t>
  </si>
  <si>
    <t>C_stepperiod_LL</t>
  </si>
  <si>
    <t>C2_LL</t>
  </si>
  <si>
    <t>C_LZ_LL</t>
  </si>
  <si>
    <t>C1_LL</t>
  </si>
  <si>
    <t>C_deviation_LL</t>
  </si>
  <si>
    <t>alpha_size_LL</t>
  </si>
  <si>
    <t>C_swing_LL</t>
  </si>
  <si>
    <t>C_stance_LL</t>
  </si>
  <si>
    <t>Nbr_of_words_LL</t>
  </si>
  <si>
    <t>C_appearance_LL</t>
  </si>
  <si>
    <t>C2_RL</t>
  </si>
  <si>
    <t>C_LZ_RL</t>
  </si>
  <si>
    <t>C1_RL</t>
  </si>
  <si>
    <t>C_stepperiod_RL</t>
  </si>
  <si>
    <t>C_deviation_RL</t>
  </si>
  <si>
    <t>alpha_size_RL</t>
  </si>
  <si>
    <t>C_swing_RL</t>
  </si>
  <si>
    <t>C_stance_RL</t>
  </si>
  <si>
    <t>Nbr_of_words_RL</t>
  </si>
  <si>
    <t>C_appearance_RL</t>
  </si>
  <si>
    <t>C_LZ_RA</t>
  </si>
  <si>
    <t>C2_RA</t>
  </si>
  <si>
    <t>C1_RA</t>
  </si>
  <si>
    <t>alpha_size_RA</t>
  </si>
  <si>
    <t>C_appearance_RA</t>
  </si>
  <si>
    <t>Nbr_of_words_RA</t>
  </si>
  <si>
    <t>C_arms_RA</t>
  </si>
  <si>
    <t>C_appearance_LA</t>
  </si>
  <si>
    <t>Nbr_of_words_LA</t>
  </si>
  <si>
    <t>C_arms_LA</t>
  </si>
  <si>
    <t>C_LZ_LA</t>
  </si>
  <si>
    <t>C2_LA</t>
  </si>
  <si>
    <t>C1_LA</t>
  </si>
  <si>
    <t>alpha_size_LA</t>
  </si>
  <si>
    <t>C_appearance_L</t>
  </si>
  <si>
    <t>Nbr_of_words_L</t>
  </si>
  <si>
    <t>C_stepperiod_L</t>
  </si>
  <si>
    <t>C_swing_L</t>
  </si>
  <si>
    <t>C_stance_L</t>
  </si>
  <si>
    <t>C_deviation_L</t>
  </si>
  <si>
    <t>C_LZ_L</t>
  </si>
  <si>
    <t>C2_L</t>
  </si>
  <si>
    <t>C1_L</t>
  </si>
  <si>
    <t>alpha_size_L</t>
  </si>
  <si>
    <t>C_appearance_A</t>
  </si>
  <si>
    <t>Nbr_of_words_A</t>
  </si>
  <si>
    <t>C_arms_A</t>
  </si>
  <si>
    <t>C_LZ_A</t>
  </si>
  <si>
    <t>C2_A</t>
  </si>
  <si>
    <t>C1_A</t>
  </si>
  <si>
    <t>alpha_size_A</t>
  </si>
  <si>
    <t>Recurrence analysis 4BPs (Ours)</t>
  </si>
  <si>
    <t>Regular/Irregular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</si>
</sst>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C5E622"/>
        <bgColor indexed="64"/>
      </patternFill>
    </fill>
    <fill>
      <patternFill patternType="solid">
        <fgColor rgb="FF98DE0C"/>
        <bgColor indexed="64"/>
      </patternFill>
    </fill>
    <fill>
      <patternFill patternType="solid">
        <fgColor rgb="FF6ADC24"/>
        <bgColor indexed="64"/>
      </patternFill>
    </fill>
    <fill>
      <patternFill patternType="solid">
        <fgColor rgb="FF30BE3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1">
    <xf numFmtId="0" fontId="0" fillId="0" borderId="0"/>
  </cellStyleXfs>
  <cellXfs count="24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8" xfId="0" applyFont="1" applyBorder="1"/>
    <xf numFmtId="0" fontId="1" fillId="0" borderId="1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2" fillId="0" borderId="11" xfId="0" applyFont="1" applyBorder="1"/>
    <xf numFmtId="0" fontId="3" fillId="0" borderId="15" xfId="0" applyFont="1" applyBorder="1" applyAlignment="1">
      <alignment horizontal="center" vertical="top"/>
    </xf>
    <xf numFmtId="0" fontId="2" fillId="0" borderId="21" xfId="0" applyFont="1" applyBorder="1"/>
    <xf numFmtId="0" fontId="2" fillId="0" borderId="13" xfId="0" applyFont="1" applyBorder="1"/>
    <xf numFmtId="0" fontId="3" fillId="0" borderId="24" xfId="0" applyFont="1" applyBorder="1" applyAlignment="1">
      <alignment horizontal="center" vertical="top"/>
    </xf>
    <xf numFmtId="0" fontId="3" fillId="0" borderId="25" xfId="0" applyFont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6" xfId="0" applyBorder="1"/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19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19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0" borderId="19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2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3" borderId="19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2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2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5" borderId="1" xfId="0" applyFill="1" applyBorder="1"/>
    <xf numFmtId="0" fontId="0" fillId="0" borderId="21" xfId="0" applyBorder="1"/>
    <xf numFmtId="0" fontId="0" fillId="0" borderId="18" xfId="0" applyBorder="1"/>
    <xf numFmtId="0" fontId="0" fillId="13" borderId="2" xfId="0" applyFill="1" applyBorder="1" applyAlignment="1">
      <alignment horizontal="center" vertical="center"/>
    </xf>
    <xf numFmtId="0" fontId="0" fillId="16" borderId="6" xfId="0" applyFill="1" applyBorder="1"/>
    <xf numFmtId="0" fontId="0" fillId="0" borderId="17" xfId="0" applyBorder="1"/>
    <xf numFmtId="0" fontId="0" fillId="0" borderId="29" xfId="0" applyBorder="1"/>
    <xf numFmtId="0" fontId="0" fillId="0" borderId="30" xfId="0" applyBorder="1"/>
    <xf numFmtId="0" fontId="0" fillId="0" borderId="28" xfId="0" applyBorder="1"/>
    <xf numFmtId="0" fontId="0" fillId="17" borderId="31" xfId="0" applyFill="1" applyBorder="1"/>
    <xf numFmtId="0" fontId="0" fillId="17" borderId="20" xfId="0" applyFill="1" applyBorder="1"/>
    <xf numFmtId="0" fontId="0" fillId="18" borderId="17" xfId="0" applyFill="1" applyBorder="1"/>
    <xf numFmtId="0" fontId="0" fillId="17" borderId="29" xfId="0" applyFill="1" applyBorder="1"/>
    <xf numFmtId="0" fontId="0" fillId="17" borderId="7" xfId="0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2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7" xfId="0" applyBorder="1"/>
    <xf numFmtId="0" fontId="0" fillId="0" borderId="8" xfId="0" applyBorder="1"/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25" xfId="0" applyBorder="1"/>
    <xf numFmtId="0" fontId="0" fillId="0" borderId="32" xfId="0" applyBorder="1"/>
    <xf numFmtId="0" fontId="0" fillId="16" borderId="12" xfId="0" applyFill="1" applyBorder="1"/>
    <xf numFmtId="0" fontId="0" fillId="16" borderId="0" xfId="0" applyFill="1"/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17" borderId="9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25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0" fontId="0" fillId="15" borderId="21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5" borderId="12" xfId="0" applyFill="1" applyBorder="1" applyAlignment="1">
      <alignment horizontal="center" vertical="center" wrapText="1"/>
    </xf>
    <xf numFmtId="0" fontId="0" fillId="15" borderId="13" xfId="0" applyFill="1" applyBorder="1" applyAlignment="1">
      <alignment horizontal="center" vertical="center" wrapText="1"/>
    </xf>
    <xf numFmtId="0" fontId="0" fillId="15" borderId="14" xfId="0" applyFill="1" applyBorder="1" applyAlignment="1">
      <alignment horizontal="center" vertical="center" wrapText="1"/>
    </xf>
    <xf numFmtId="0" fontId="0" fillId="15" borderId="4" xfId="0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 wrapText="1"/>
    </xf>
    <xf numFmtId="0" fontId="0" fillId="15" borderId="6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5" borderId="23" xfId="0" applyFill="1" applyBorder="1"/>
    <xf numFmtId="0" fontId="0" fillId="0" borderId="0" xfId="0" applyFont="1"/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/>
    <xf numFmtId="0" fontId="0" fillId="0" borderId="2" xfId="0" applyFont="1" applyBorder="1"/>
    <xf numFmtId="0" fontId="0" fillId="0" borderId="4" xfId="0" applyFont="1" applyBorder="1"/>
    <xf numFmtId="0" fontId="1" fillId="0" borderId="21" xfId="0" applyFont="1" applyBorder="1" applyAlignment="1">
      <alignment horizontal="center" vertical="top"/>
    </xf>
    <xf numFmtId="0" fontId="2" fillId="0" borderId="7" xfId="0" applyFont="1" applyBorder="1" applyAlignment="1">
      <alignment horizontal="center"/>
    </xf>
    <xf numFmtId="0" fontId="3" fillId="0" borderId="16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  <color rgb="FF30BE30"/>
      <color rgb="FF6ADC24"/>
      <color rgb="FF98DE0C"/>
      <color rgb="FFC5E622"/>
      <color rgb="FF99FF33"/>
      <color rgb="FFFF9900"/>
      <color rgb="FFFF6600"/>
      <color rgb="FFFF3300"/>
      <color rgb="FFA2DE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4BPs</c:v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(Mann_Whitney_100_values!$A$1,Mann_Whitney_100_values!$A$112)</c:f>
              <c:strCache>
                <c:ptCount val="2"/>
                <c:pt idx="0">
                  <c:v>Regular/Irregular</c:v>
                </c:pt>
                <c:pt idx="1">
                  <c:v>AD vs DLB</c:v>
                </c:pt>
              </c:strCache>
            </c:strRef>
          </c:cat>
          <c:val>
            <c:numRef>
              <c:f>(Mann_Whitney_100_values!$B$102,Mann_Whitney_100_values!$B$213)</c:f>
              <c:numCache>
                <c:formatCode>General</c:formatCode>
                <c:ptCount val="2"/>
                <c:pt idx="0">
                  <c:v>88.022000000000006</c:v>
                </c:pt>
                <c:pt idx="1">
                  <c:v>75.148000000000039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5-4858-9BDA-3FF5DA100CA2}"/>
            </c:ext>
          </c:extLst>
        </c:ser>
        <c:ser>
          <c:idx val="1"/>
          <c:order val="1"/>
          <c:tx>
            <c:v>2Ls</c:v>
          </c:tx>
          <c:spPr>
            <a:solidFill>
              <a:srgbClr val="FFCC00"/>
            </a:solidFill>
            <a:ln>
              <a:solidFill>
                <a:srgbClr val="FFCC00"/>
              </a:solidFill>
            </a:ln>
            <a:effectLst/>
          </c:spPr>
          <c:invertIfNegative val="0"/>
          <c:cat>
            <c:strRef>
              <c:f>(Mann_Whitney_100_values!$A$1,Mann_Whitney_100_values!$A$112)</c:f>
              <c:strCache>
                <c:ptCount val="2"/>
                <c:pt idx="0">
                  <c:v>Regular/Irregular</c:v>
                </c:pt>
                <c:pt idx="1">
                  <c:v>AD vs DLB</c:v>
                </c:pt>
              </c:strCache>
            </c:strRef>
          </c:cat>
          <c:val>
            <c:numRef>
              <c:f>(Mann_Whitney_100_values!$D$102,Mann_Whitney_100_values!$D$213)</c:f>
              <c:numCache>
                <c:formatCode>General</c:formatCode>
                <c:ptCount val="2"/>
                <c:pt idx="0">
                  <c:v>79.664399999999986</c:v>
                </c:pt>
                <c:pt idx="1">
                  <c:v>63.485700000000008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5-4858-9BDA-3FF5DA100CA2}"/>
            </c:ext>
          </c:extLst>
        </c:ser>
        <c:ser>
          <c:idx val="2"/>
          <c:order val="2"/>
          <c:tx>
            <c:v>2As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strRef>
              <c:f>(Mann_Whitney_100_values!$A$1,Mann_Whitney_100_values!$A$112)</c:f>
              <c:strCache>
                <c:ptCount val="2"/>
                <c:pt idx="0">
                  <c:v>Regular/Irregular</c:v>
                </c:pt>
                <c:pt idx="1">
                  <c:v>AD vs DLB</c:v>
                </c:pt>
              </c:strCache>
            </c:strRef>
          </c:cat>
          <c:val>
            <c:numRef>
              <c:f>(Mann_Whitney_100_values!$F$102,Mann_Whitney_100_values!$F$213)</c:f>
              <c:numCache>
                <c:formatCode>General</c:formatCode>
                <c:ptCount val="2"/>
                <c:pt idx="0">
                  <c:v>73.906899999999965</c:v>
                </c:pt>
                <c:pt idx="1">
                  <c:v>70.785600000000045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75-4858-9BDA-3FF5DA100CA2}"/>
            </c:ext>
          </c:extLst>
        </c:ser>
        <c:ser>
          <c:idx val="3"/>
          <c:order val="3"/>
          <c:tx>
            <c:v>4BPo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(Mann_Whitney_100_values!$A$1,Mann_Whitney_100_values!$A$112)</c:f>
              <c:strCache>
                <c:ptCount val="2"/>
                <c:pt idx="0">
                  <c:v>Regular/Irregular</c:v>
                </c:pt>
                <c:pt idx="1">
                  <c:v>AD vs DLB</c:v>
                </c:pt>
              </c:strCache>
            </c:strRef>
          </c:cat>
          <c:val>
            <c:numRef>
              <c:f>(Mann_Whitney_100_values!$C$102,Mann_Whitney_100_values!$C$213)</c:f>
              <c:numCache>
                <c:formatCode>General</c:formatCode>
                <c:ptCount val="2"/>
                <c:pt idx="0">
                  <c:v>76.426200000000009</c:v>
                </c:pt>
                <c:pt idx="1">
                  <c:v>66.894699999999972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75-4858-9BDA-3FF5DA100CA2}"/>
            </c:ext>
          </c:extLst>
        </c:ser>
        <c:ser>
          <c:idx val="4"/>
          <c:order val="4"/>
          <c:tx>
            <c:v>2Lo&amp;2Ao</c:v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strRef>
              <c:f>(Mann_Whitney_100_values!$A$1,Mann_Whitney_100_values!$A$112)</c:f>
              <c:strCache>
                <c:ptCount val="2"/>
                <c:pt idx="0">
                  <c:v>Regular/Irregular</c:v>
                </c:pt>
                <c:pt idx="1">
                  <c:v>AD vs DLB</c:v>
                </c:pt>
              </c:strCache>
            </c:strRef>
          </c:cat>
          <c:val>
            <c:numRef>
              <c:f>(Mann_Whitney_100_values!$H$102,Mann_Whitney_100_values!$H$213)</c:f>
              <c:numCache>
                <c:formatCode>General</c:formatCode>
                <c:ptCount val="2"/>
                <c:pt idx="0">
                  <c:v>77.867699999999985</c:v>
                </c:pt>
                <c:pt idx="1">
                  <c:v>69.133799999999965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75-4858-9BDA-3FF5DA100CA2}"/>
            </c:ext>
          </c:extLst>
        </c:ser>
        <c:ser>
          <c:idx val="5"/>
          <c:order val="5"/>
          <c:tx>
            <c:v>2Lo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(Mann_Whitney_100_values!$A$1,Mann_Whitney_100_values!$A$112)</c:f>
              <c:strCache>
                <c:ptCount val="2"/>
                <c:pt idx="0">
                  <c:v>Regular/Irregular</c:v>
                </c:pt>
                <c:pt idx="1">
                  <c:v>AD vs DLB</c:v>
                </c:pt>
              </c:strCache>
            </c:strRef>
          </c:cat>
          <c:val>
            <c:numRef>
              <c:f>(Mann_Whitney_100_values!$E$102,Mann_Whitney_100_values!$E$213)</c:f>
              <c:numCache>
                <c:formatCode>General</c:formatCode>
                <c:ptCount val="2"/>
                <c:pt idx="0">
                  <c:v>80.246700000000004</c:v>
                </c:pt>
                <c:pt idx="1">
                  <c:v>61.358099999999958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75-4858-9BDA-3FF5DA100CA2}"/>
            </c:ext>
          </c:extLst>
        </c:ser>
        <c:ser>
          <c:idx val="6"/>
          <c:order val="6"/>
          <c:tx>
            <c:v>2Ao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(Mann_Whitney_100_values!$A$1,Mann_Whitney_100_values!$A$112)</c:f>
              <c:strCache>
                <c:ptCount val="2"/>
                <c:pt idx="0">
                  <c:v>Regular/Irregular</c:v>
                </c:pt>
                <c:pt idx="1">
                  <c:v>AD vs DLB</c:v>
                </c:pt>
              </c:strCache>
            </c:strRef>
          </c:cat>
          <c:val>
            <c:numRef>
              <c:f>(Mann_Whitney_100_values!$G$102,Mann_Whitney_100_values!$G$213)</c:f>
              <c:numCache>
                <c:formatCode>General</c:formatCode>
                <c:ptCount val="2"/>
                <c:pt idx="0">
                  <c:v>73.934200000000004</c:v>
                </c:pt>
                <c:pt idx="1">
                  <c:v>67.633899999999983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75-4858-9BDA-3FF5DA100CA2}"/>
            </c:ext>
          </c:extLst>
        </c:ser>
        <c:ser>
          <c:idx val="7"/>
          <c:order val="7"/>
          <c:tx>
            <c:v>All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(Mann_Whitney_100_values!$A$1,Mann_Whitney_100_values!$A$112)</c:f>
              <c:strCache>
                <c:ptCount val="2"/>
                <c:pt idx="0">
                  <c:v>Regular/Irregular</c:v>
                </c:pt>
                <c:pt idx="1">
                  <c:v>AD vs DLB</c:v>
                </c:pt>
              </c:strCache>
            </c:strRef>
          </c:cat>
          <c:val>
            <c:numRef>
              <c:f>(Mann_Whitney_100_values!$I$102,Mann_Whitney_100_values!$I$213)</c:f>
              <c:numCache>
                <c:formatCode>General</c:formatCode>
                <c:ptCount val="2"/>
                <c:pt idx="0">
                  <c:v>72.559699999999992</c:v>
                </c:pt>
                <c:pt idx="1">
                  <c:v>61.798500000000004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75-4858-9BDA-3FF5DA100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614576"/>
        <c:axId val="1461615536"/>
      </c:barChart>
      <c:catAx>
        <c:axId val="146161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1615536"/>
        <c:crosses val="autoZero"/>
        <c:auto val="1"/>
        <c:lblAlgn val="ctr"/>
        <c:lblOffset val="100"/>
        <c:noMultiLvlLbl val="0"/>
      </c:catAx>
      <c:valAx>
        <c:axId val="14616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161457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78825</xdr:colOff>
      <xdr:row>59</xdr:row>
      <xdr:rowOff>70069</xdr:rowOff>
    </xdr:from>
    <xdr:to>
      <xdr:col>19</xdr:col>
      <xdr:colOff>703523</xdr:colOff>
      <xdr:row>99</xdr:row>
      <xdr:rowOff>35515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5EAB743-C233-45ED-B3E3-94D72E7FD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5"/>
  <sheetViews>
    <sheetView workbookViewId="0">
      <selection activeCell="H8" sqref="H8"/>
    </sheetView>
  </sheetViews>
  <sheetFormatPr baseColWidth="10" defaultColWidth="8.88671875" defaultRowHeight="14.4" x14ac:dyDescent="0.3"/>
  <cols>
    <col min="1" max="1" width="16.21875" bestFit="1" customWidth="1"/>
    <col min="2" max="2" width="5.44140625" bestFit="1" customWidth="1"/>
    <col min="3" max="3" width="4.5546875" bestFit="1" customWidth="1"/>
    <col min="4" max="4" width="4.33203125" bestFit="1" customWidth="1"/>
    <col min="5" max="5" width="5" bestFit="1" customWidth="1"/>
    <col min="6" max="6" width="3.109375" bestFit="1" customWidth="1"/>
    <col min="7" max="7" width="12.109375" bestFit="1" customWidth="1"/>
    <col min="8" max="8" width="11" bestFit="1" customWidth="1"/>
    <col min="9" max="9" width="9.6640625" bestFit="1" customWidth="1"/>
    <col min="10" max="10" width="7.88671875" bestFit="1" customWidth="1"/>
    <col min="11" max="11" width="8.5546875" bestFit="1" customWidth="1"/>
    <col min="12" max="13" width="13" bestFit="1" customWidth="1"/>
    <col min="16" max="16" width="19.21875" bestFit="1" customWidth="1"/>
    <col min="17" max="17" width="10" bestFit="1" customWidth="1"/>
    <col min="18" max="18" width="17.88671875" bestFit="1" customWidth="1"/>
    <col min="19" max="19" width="20.6640625" bestFit="1" customWidth="1"/>
    <col min="20" max="20" width="14.88671875" bestFit="1" customWidth="1"/>
    <col min="21" max="21" width="21" bestFit="1" customWidth="1"/>
    <col min="22" max="22" width="14.88671875" bestFit="1" customWidth="1"/>
  </cols>
  <sheetData>
    <row r="1" spans="1:22" ht="15" thickBot="1" x14ac:dyDescent="0.35">
      <c r="A1" s="6" t="s">
        <v>94</v>
      </c>
      <c r="B1" s="7" t="s">
        <v>95</v>
      </c>
      <c r="C1" s="8" t="s">
        <v>96</v>
      </c>
      <c r="D1" s="16" t="s">
        <v>211</v>
      </c>
      <c r="E1" s="17" t="s">
        <v>148</v>
      </c>
      <c r="F1" s="17" t="s">
        <v>212</v>
      </c>
      <c r="G1" s="17" t="s">
        <v>213</v>
      </c>
      <c r="H1" s="17" t="s">
        <v>145</v>
      </c>
      <c r="I1" s="7" t="s">
        <v>97</v>
      </c>
      <c r="J1" s="17" t="s">
        <v>138</v>
      </c>
      <c r="K1" s="17" t="s">
        <v>139</v>
      </c>
      <c r="L1" s="17" t="s">
        <v>214</v>
      </c>
      <c r="M1" s="229" t="s">
        <v>141</v>
      </c>
      <c r="P1" s="24"/>
      <c r="Q1" s="24"/>
      <c r="R1" s="24"/>
      <c r="S1" s="24"/>
      <c r="T1" s="24"/>
      <c r="U1" s="24"/>
      <c r="V1" s="24"/>
    </row>
    <row r="2" spans="1:22" x14ac:dyDescent="0.3">
      <c r="A2" s="1" t="s">
        <v>55</v>
      </c>
      <c r="B2" s="221">
        <v>0</v>
      </c>
      <c r="C2" s="2">
        <v>0</v>
      </c>
      <c r="D2" s="1">
        <v>4</v>
      </c>
      <c r="E2" s="221">
        <v>11</v>
      </c>
      <c r="F2" s="221">
        <v>3</v>
      </c>
      <c r="G2" s="221">
        <v>40.28</v>
      </c>
      <c r="H2" s="221">
        <v>0.25</v>
      </c>
      <c r="I2" s="221">
        <v>7</v>
      </c>
      <c r="J2" s="221">
        <v>3.5</v>
      </c>
      <c r="K2" s="221">
        <v>2.94</v>
      </c>
      <c r="L2" s="221">
        <v>16</v>
      </c>
      <c r="M2" s="2">
        <v>0.19</v>
      </c>
    </row>
    <row r="3" spans="1:22" x14ac:dyDescent="0.3">
      <c r="A3" s="1" t="s">
        <v>45</v>
      </c>
      <c r="B3" s="221">
        <v>0</v>
      </c>
      <c r="C3" s="2">
        <v>0</v>
      </c>
      <c r="D3" s="1">
        <v>2</v>
      </c>
      <c r="E3" s="221">
        <v>9</v>
      </c>
      <c r="F3" s="221">
        <v>2</v>
      </c>
      <c r="G3" s="221">
        <v>42.92</v>
      </c>
      <c r="H3" s="221">
        <v>2</v>
      </c>
      <c r="I3" s="221">
        <v>5</v>
      </c>
      <c r="J3" s="221">
        <v>2.83</v>
      </c>
      <c r="K3" s="221">
        <v>2.5</v>
      </c>
      <c r="L3" s="221">
        <v>12</v>
      </c>
      <c r="M3" s="2">
        <v>6.6000000000000003E-2</v>
      </c>
    </row>
    <row r="4" spans="1:22" x14ac:dyDescent="0.3">
      <c r="A4" s="1" t="s">
        <v>71</v>
      </c>
      <c r="B4" s="221">
        <v>0</v>
      </c>
      <c r="C4" s="2">
        <v>0</v>
      </c>
      <c r="D4" s="1">
        <v>3</v>
      </c>
      <c r="E4" s="221">
        <v>9</v>
      </c>
      <c r="F4" s="221">
        <v>3</v>
      </c>
      <c r="G4" s="221">
        <v>43.86</v>
      </c>
      <c r="H4" s="221">
        <v>2.54</v>
      </c>
      <c r="I4" s="221">
        <v>6</v>
      </c>
      <c r="J4" s="221">
        <v>0.47</v>
      </c>
      <c r="K4" s="221">
        <v>2.5</v>
      </c>
      <c r="L4" s="221">
        <v>17</v>
      </c>
      <c r="M4" s="2">
        <v>0.11166666666666668</v>
      </c>
    </row>
    <row r="5" spans="1:22" x14ac:dyDescent="0.3">
      <c r="A5" s="1" t="s">
        <v>62</v>
      </c>
      <c r="B5" s="221">
        <v>0</v>
      </c>
      <c r="C5" s="2">
        <v>0</v>
      </c>
      <c r="D5" s="1">
        <v>4</v>
      </c>
      <c r="E5" s="221">
        <v>10</v>
      </c>
      <c r="F5" s="221">
        <v>4</v>
      </c>
      <c r="G5" s="221">
        <v>36.49</v>
      </c>
      <c r="H5" s="221">
        <v>1.23</v>
      </c>
      <c r="I5" s="221">
        <v>6</v>
      </c>
      <c r="J5" s="221">
        <v>0.5</v>
      </c>
      <c r="K5" s="221">
        <v>3</v>
      </c>
      <c r="L5" s="221">
        <v>17</v>
      </c>
      <c r="M5" s="2">
        <v>0.16666666666666666</v>
      </c>
    </row>
    <row r="6" spans="1:22" x14ac:dyDescent="0.3">
      <c r="A6" s="1" t="s">
        <v>42</v>
      </c>
      <c r="B6" s="221">
        <v>0</v>
      </c>
      <c r="C6" s="2">
        <v>0</v>
      </c>
      <c r="D6" s="1">
        <v>4</v>
      </c>
      <c r="E6" s="221">
        <v>8</v>
      </c>
      <c r="F6" s="221">
        <v>4</v>
      </c>
      <c r="G6" s="221">
        <v>46.98</v>
      </c>
      <c r="H6" s="221">
        <v>0.95</v>
      </c>
      <c r="I6" s="221">
        <v>4</v>
      </c>
      <c r="J6" s="221">
        <v>1.5</v>
      </c>
      <c r="K6" s="221">
        <v>2.5</v>
      </c>
      <c r="L6" s="221">
        <v>17</v>
      </c>
      <c r="M6" s="2">
        <v>0</v>
      </c>
    </row>
    <row r="7" spans="1:22" x14ac:dyDescent="0.3">
      <c r="A7" s="1" t="s">
        <v>7</v>
      </c>
      <c r="B7" s="221">
        <v>0</v>
      </c>
      <c r="C7" s="2">
        <v>0</v>
      </c>
      <c r="D7" s="1">
        <v>4</v>
      </c>
      <c r="E7" s="221">
        <v>9</v>
      </c>
      <c r="F7" s="221">
        <v>4</v>
      </c>
      <c r="G7" s="221">
        <v>46.91</v>
      </c>
      <c r="H7" s="221">
        <v>0.59</v>
      </c>
      <c r="I7" s="221">
        <v>5</v>
      </c>
      <c r="J7" s="221">
        <v>0.5</v>
      </c>
      <c r="K7" s="221">
        <v>1</v>
      </c>
      <c r="L7" s="221">
        <v>17</v>
      </c>
      <c r="M7" s="2">
        <v>6.6000000000000003E-2</v>
      </c>
    </row>
    <row r="8" spans="1:22" x14ac:dyDescent="0.3">
      <c r="A8" s="1" t="s">
        <v>68</v>
      </c>
      <c r="B8" s="221">
        <v>0</v>
      </c>
      <c r="C8" s="2">
        <v>0</v>
      </c>
      <c r="D8" s="1">
        <v>3</v>
      </c>
      <c r="E8" s="221">
        <v>8</v>
      </c>
      <c r="F8" s="221">
        <v>2</v>
      </c>
      <c r="G8" s="221">
        <v>39.46</v>
      </c>
      <c r="H8" s="221">
        <v>2.21</v>
      </c>
      <c r="I8" s="221">
        <v>4</v>
      </c>
      <c r="J8" s="221">
        <v>0.5</v>
      </c>
      <c r="K8" s="221">
        <v>2.36</v>
      </c>
      <c r="L8" s="221">
        <v>13</v>
      </c>
      <c r="M8" s="2">
        <v>0</v>
      </c>
    </row>
    <row r="9" spans="1:22" x14ac:dyDescent="0.3">
      <c r="A9" s="1" t="s">
        <v>88</v>
      </c>
      <c r="B9" s="221">
        <v>0</v>
      </c>
      <c r="C9" s="2">
        <v>0</v>
      </c>
      <c r="D9" s="1">
        <v>3</v>
      </c>
      <c r="E9" s="221">
        <v>8</v>
      </c>
      <c r="F9" s="221">
        <v>4</v>
      </c>
      <c r="G9" s="221">
        <v>38.15</v>
      </c>
      <c r="H9" s="221">
        <v>0.35</v>
      </c>
      <c r="I9" s="221">
        <v>5</v>
      </c>
      <c r="J9" s="221">
        <v>1.5</v>
      </c>
      <c r="K9" s="221">
        <v>0.5</v>
      </c>
      <c r="L9" s="221">
        <v>15</v>
      </c>
      <c r="M9" s="2">
        <v>0.26600000000000001</v>
      </c>
    </row>
    <row r="10" spans="1:22" x14ac:dyDescent="0.3">
      <c r="A10" s="1" t="s">
        <v>77</v>
      </c>
      <c r="B10" s="221">
        <v>0</v>
      </c>
      <c r="C10" s="2">
        <v>1</v>
      </c>
      <c r="D10" s="1">
        <v>2</v>
      </c>
      <c r="E10" s="221">
        <v>7</v>
      </c>
      <c r="F10" s="221">
        <v>2</v>
      </c>
      <c r="G10" s="221">
        <v>49.79</v>
      </c>
      <c r="H10" s="221">
        <v>1.88</v>
      </c>
      <c r="I10" s="221">
        <v>5</v>
      </c>
      <c r="J10" s="221">
        <v>3.27</v>
      </c>
      <c r="K10" s="221">
        <v>1</v>
      </c>
      <c r="L10" s="221">
        <v>14</v>
      </c>
      <c r="M10" s="2">
        <v>0.13400000000000001</v>
      </c>
    </row>
    <row r="11" spans="1:22" x14ac:dyDescent="0.3">
      <c r="A11" s="1" t="s">
        <v>77</v>
      </c>
      <c r="B11" s="221">
        <v>0</v>
      </c>
      <c r="C11" s="2">
        <v>1</v>
      </c>
      <c r="D11" s="1">
        <v>2</v>
      </c>
      <c r="E11" s="221">
        <v>6</v>
      </c>
      <c r="F11" s="221">
        <v>1</v>
      </c>
      <c r="G11" s="221">
        <v>49.79</v>
      </c>
      <c r="H11" s="221">
        <v>0.5</v>
      </c>
      <c r="I11" s="221">
        <v>4</v>
      </c>
      <c r="J11" s="221">
        <v>3.4</v>
      </c>
      <c r="K11" s="221">
        <v>1.63</v>
      </c>
      <c r="L11" s="221">
        <v>11</v>
      </c>
      <c r="M11" s="2">
        <v>8.2500000000000004E-2</v>
      </c>
    </row>
    <row r="12" spans="1:22" x14ac:dyDescent="0.3">
      <c r="A12" s="1" t="s">
        <v>77</v>
      </c>
      <c r="B12" s="221">
        <v>0</v>
      </c>
      <c r="C12" s="2">
        <v>1</v>
      </c>
      <c r="D12" s="1">
        <v>4</v>
      </c>
      <c r="E12" s="221">
        <v>8</v>
      </c>
      <c r="F12" s="221">
        <v>3</v>
      </c>
      <c r="G12" s="221">
        <v>47.65</v>
      </c>
      <c r="H12" s="221">
        <v>0.25</v>
      </c>
      <c r="I12" s="221">
        <v>5</v>
      </c>
      <c r="J12" s="221">
        <v>1</v>
      </c>
      <c r="K12" s="221">
        <v>0.94</v>
      </c>
      <c r="L12" s="221">
        <v>13</v>
      </c>
      <c r="M12" s="2">
        <v>6.6000000000000003E-2</v>
      </c>
    </row>
    <row r="13" spans="1:22" x14ac:dyDescent="0.3">
      <c r="A13" s="1" t="s">
        <v>78</v>
      </c>
      <c r="B13" s="221">
        <v>1</v>
      </c>
      <c r="C13" s="2">
        <v>1</v>
      </c>
      <c r="D13" s="1">
        <v>3</v>
      </c>
      <c r="E13" s="221">
        <v>13</v>
      </c>
      <c r="F13" s="221">
        <v>2</v>
      </c>
      <c r="G13" s="221">
        <v>79.98</v>
      </c>
      <c r="H13" s="221">
        <v>3.42</v>
      </c>
      <c r="I13" s="221">
        <v>10</v>
      </c>
      <c r="J13" s="221">
        <v>28</v>
      </c>
      <c r="K13" s="221">
        <v>5.5</v>
      </c>
      <c r="L13" s="221">
        <v>24</v>
      </c>
      <c r="M13" s="2">
        <v>0.33300000000000002</v>
      </c>
    </row>
    <row r="14" spans="1:22" x14ac:dyDescent="0.3">
      <c r="A14" s="1" t="s">
        <v>30</v>
      </c>
      <c r="B14" s="221">
        <v>1</v>
      </c>
      <c r="C14" s="2">
        <v>3</v>
      </c>
      <c r="D14" s="1">
        <v>4</v>
      </c>
      <c r="E14" s="221">
        <v>13</v>
      </c>
      <c r="F14" s="221">
        <v>3</v>
      </c>
      <c r="G14" s="221">
        <v>53.21</v>
      </c>
      <c r="H14" s="221">
        <v>0.88</v>
      </c>
      <c r="I14" s="221">
        <v>7</v>
      </c>
      <c r="J14" s="221">
        <v>0.47</v>
      </c>
      <c r="K14" s="221">
        <v>0.47</v>
      </c>
      <c r="L14" s="221">
        <v>21</v>
      </c>
      <c r="M14" s="2">
        <v>0.19</v>
      </c>
    </row>
    <row r="15" spans="1:22" x14ac:dyDescent="0.3">
      <c r="A15" s="1" t="s">
        <v>30</v>
      </c>
      <c r="B15" s="221">
        <v>1</v>
      </c>
      <c r="C15" s="2">
        <v>3</v>
      </c>
      <c r="D15" s="1">
        <v>3</v>
      </c>
      <c r="E15" s="221">
        <v>8</v>
      </c>
      <c r="F15" s="221">
        <v>3</v>
      </c>
      <c r="G15" s="221">
        <v>53.64</v>
      </c>
      <c r="H15" s="221">
        <v>0.38</v>
      </c>
      <c r="I15" s="221">
        <v>6</v>
      </c>
      <c r="J15" s="221">
        <v>0.82</v>
      </c>
      <c r="K15" s="221">
        <v>0</v>
      </c>
      <c r="L15" s="221">
        <v>16</v>
      </c>
      <c r="M15" s="2">
        <v>0.16666666666666666</v>
      </c>
    </row>
    <row r="16" spans="1:22" x14ac:dyDescent="0.3">
      <c r="A16" s="1" t="s">
        <v>30</v>
      </c>
      <c r="B16" s="221">
        <v>1</v>
      </c>
      <c r="C16" s="2">
        <v>3</v>
      </c>
      <c r="D16" s="1">
        <v>3</v>
      </c>
      <c r="E16" s="221">
        <v>10</v>
      </c>
      <c r="F16" s="221">
        <v>5</v>
      </c>
      <c r="G16" s="221">
        <v>53.21</v>
      </c>
      <c r="H16" s="221">
        <v>0.57999999999999996</v>
      </c>
      <c r="I16" s="221">
        <v>6</v>
      </c>
      <c r="J16" s="221">
        <v>0</v>
      </c>
      <c r="K16" s="221">
        <v>1</v>
      </c>
      <c r="L16" s="221">
        <v>19</v>
      </c>
      <c r="M16" s="2">
        <v>0.16666666666666666</v>
      </c>
    </row>
    <row r="17" spans="1:13" x14ac:dyDescent="0.3">
      <c r="A17" s="1" t="s">
        <v>30</v>
      </c>
      <c r="B17" s="221">
        <v>1</v>
      </c>
      <c r="C17" s="2">
        <v>3</v>
      </c>
      <c r="D17" s="1">
        <v>3</v>
      </c>
      <c r="E17" s="221">
        <v>9</v>
      </c>
      <c r="F17" s="221">
        <v>3</v>
      </c>
      <c r="G17" s="221">
        <v>52.34</v>
      </c>
      <c r="H17" s="221">
        <v>0.45</v>
      </c>
      <c r="I17" s="221">
        <v>6</v>
      </c>
      <c r="J17" s="221">
        <v>0.82</v>
      </c>
      <c r="K17" s="221">
        <v>0.94</v>
      </c>
      <c r="L17" s="221">
        <v>17</v>
      </c>
      <c r="M17" s="2">
        <v>0.11166666666666668</v>
      </c>
    </row>
    <row r="18" spans="1:13" x14ac:dyDescent="0.3">
      <c r="A18" s="1" t="s">
        <v>30</v>
      </c>
      <c r="B18" s="221">
        <v>1</v>
      </c>
      <c r="C18" s="2">
        <v>3</v>
      </c>
      <c r="D18" s="1">
        <v>3</v>
      </c>
      <c r="E18" s="221">
        <v>9</v>
      </c>
      <c r="F18" s="221">
        <v>4</v>
      </c>
      <c r="G18" s="221">
        <v>51.91</v>
      </c>
      <c r="H18" s="221">
        <v>0.36</v>
      </c>
      <c r="I18" s="221">
        <v>5</v>
      </c>
      <c r="J18" s="221">
        <v>0.47</v>
      </c>
      <c r="K18" s="221">
        <v>0.94</v>
      </c>
      <c r="L18" s="221">
        <v>16</v>
      </c>
      <c r="M18" s="2">
        <v>0.13400000000000001</v>
      </c>
    </row>
    <row r="19" spans="1:13" x14ac:dyDescent="0.3">
      <c r="A19" s="1" t="s">
        <v>49</v>
      </c>
      <c r="B19" s="221">
        <v>1</v>
      </c>
      <c r="C19" s="2">
        <v>3</v>
      </c>
      <c r="D19" s="1">
        <v>4</v>
      </c>
      <c r="E19" s="221">
        <v>14</v>
      </c>
      <c r="F19" s="221">
        <v>3</v>
      </c>
      <c r="G19" s="221">
        <v>56.5</v>
      </c>
      <c r="H19" s="221">
        <v>0.44</v>
      </c>
      <c r="I19" s="221">
        <v>9</v>
      </c>
      <c r="J19" s="221">
        <v>0.5</v>
      </c>
      <c r="K19" s="221">
        <v>0.82</v>
      </c>
      <c r="L19" s="221">
        <v>25</v>
      </c>
      <c r="M19" s="2">
        <v>0.14777777777777779</v>
      </c>
    </row>
    <row r="20" spans="1:13" x14ac:dyDescent="0.3">
      <c r="A20" s="1" t="s">
        <v>49</v>
      </c>
      <c r="B20" s="221">
        <v>1</v>
      </c>
      <c r="C20" s="2">
        <v>3</v>
      </c>
      <c r="D20" s="1">
        <v>2</v>
      </c>
      <c r="E20" s="221">
        <v>13</v>
      </c>
      <c r="F20" s="221">
        <v>2</v>
      </c>
      <c r="G20" s="221">
        <v>55.63</v>
      </c>
      <c r="H20" s="221">
        <v>1.1000000000000001</v>
      </c>
      <c r="I20" s="221">
        <v>9</v>
      </c>
      <c r="J20" s="221">
        <v>0.47</v>
      </c>
      <c r="K20" s="221">
        <v>0.47</v>
      </c>
      <c r="L20" s="221">
        <v>22</v>
      </c>
      <c r="M20" s="2">
        <v>7.4444444444444452E-2</v>
      </c>
    </row>
    <row r="21" spans="1:13" x14ac:dyDescent="0.3">
      <c r="A21" s="1" t="s">
        <v>49</v>
      </c>
      <c r="B21" s="221">
        <v>1</v>
      </c>
      <c r="C21" s="2">
        <v>3</v>
      </c>
      <c r="D21" s="1">
        <v>3</v>
      </c>
      <c r="E21" s="221">
        <v>11</v>
      </c>
      <c r="F21" s="221">
        <v>3</v>
      </c>
      <c r="G21" s="221">
        <v>54.77</v>
      </c>
      <c r="H21" s="221">
        <v>0.87</v>
      </c>
      <c r="I21" s="221">
        <v>8</v>
      </c>
      <c r="J21" s="221">
        <v>0.47</v>
      </c>
      <c r="K21" s="221">
        <v>0.47</v>
      </c>
      <c r="L21" s="221">
        <v>25</v>
      </c>
      <c r="M21" s="2">
        <v>8.3750000000000005E-2</v>
      </c>
    </row>
    <row r="22" spans="1:13" x14ac:dyDescent="0.3">
      <c r="A22" s="1" t="s">
        <v>49</v>
      </c>
      <c r="B22" s="221">
        <v>1</v>
      </c>
      <c r="C22" s="2">
        <v>3</v>
      </c>
      <c r="D22" s="1">
        <v>5</v>
      </c>
      <c r="E22" s="221">
        <v>11</v>
      </c>
      <c r="F22" s="221">
        <v>5</v>
      </c>
      <c r="G22" s="221">
        <v>54.77</v>
      </c>
      <c r="H22" s="221">
        <v>0.83</v>
      </c>
      <c r="I22" s="221">
        <v>6</v>
      </c>
      <c r="J22" s="221">
        <v>0.47</v>
      </c>
      <c r="K22" s="221">
        <v>0.47</v>
      </c>
      <c r="L22" s="221">
        <v>18</v>
      </c>
      <c r="M22" s="2">
        <v>5.5E-2</v>
      </c>
    </row>
    <row r="23" spans="1:13" x14ac:dyDescent="0.3">
      <c r="A23" s="1" t="s">
        <v>49</v>
      </c>
      <c r="B23" s="221">
        <v>1</v>
      </c>
      <c r="C23" s="2">
        <v>3</v>
      </c>
      <c r="D23" s="1">
        <v>4</v>
      </c>
      <c r="E23" s="221">
        <v>14</v>
      </c>
      <c r="F23" s="221">
        <v>5</v>
      </c>
      <c r="G23" s="221">
        <v>53.91</v>
      </c>
      <c r="H23" s="221">
        <v>0.86</v>
      </c>
      <c r="I23" s="221">
        <v>7</v>
      </c>
      <c r="J23" s="221">
        <v>0.47</v>
      </c>
      <c r="K23" s="221">
        <v>0.82</v>
      </c>
      <c r="L23" s="221">
        <v>22</v>
      </c>
      <c r="M23" s="2">
        <v>0.16714285714285712</v>
      </c>
    </row>
    <row r="24" spans="1:13" x14ac:dyDescent="0.3">
      <c r="A24" s="1" t="s">
        <v>49</v>
      </c>
      <c r="B24" s="221">
        <v>1</v>
      </c>
      <c r="C24" s="2">
        <v>3</v>
      </c>
      <c r="D24" s="1">
        <v>4</v>
      </c>
      <c r="E24" s="221">
        <v>11</v>
      </c>
      <c r="F24" s="221">
        <v>4</v>
      </c>
      <c r="G24" s="221">
        <v>51.32</v>
      </c>
      <c r="H24" s="221">
        <v>2.83</v>
      </c>
      <c r="I24" s="221">
        <v>7</v>
      </c>
      <c r="J24" s="221">
        <v>1.25</v>
      </c>
      <c r="K24" s="221">
        <v>2.0499999999999998</v>
      </c>
      <c r="L24" s="221">
        <v>20</v>
      </c>
      <c r="M24" s="2">
        <v>8.2857142857142851E-2</v>
      </c>
    </row>
    <row r="25" spans="1:13" x14ac:dyDescent="0.3">
      <c r="A25" s="1" t="s">
        <v>49</v>
      </c>
      <c r="B25" s="221">
        <v>1</v>
      </c>
      <c r="C25" s="2">
        <v>3</v>
      </c>
      <c r="D25" s="1">
        <v>4</v>
      </c>
      <c r="E25" s="221">
        <v>13</v>
      </c>
      <c r="F25" s="221">
        <v>4</v>
      </c>
      <c r="G25" s="221">
        <v>48.3</v>
      </c>
      <c r="H25" s="221">
        <v>1</v>
      </c>
      <c r="I25" s="221">
        <v>7</v>
      </c>
      <c r="J25" s="221">
        <v>0.82</v>
      </c>
      <c r="K25" s="221">
        <v>1.41</v>
      </c>
      <c r="L25" s="221">
        <v>14</v>
      </c>
      <c r="M25" s="2">
        <v>0</v>
      </c>
    </row>
    <row r="26" spans="1:13" x14ac:dyDescent="0.3">
      <c r="A26" s="1" t="s">
        <v>49</v>
      </c>
      <c r="B26" s="221">
        <v>1</v>
      </c>
      <c r="C26" s="2">
        <v>3</v>
      </c>
      <c r="D26" s="1">
        <v>3</v>
      </c>
      <c r="E26" s="221">
        <v>10</v>
      </c>
      <c r="F26" s="221">
        <v>4</v>
      </c>
      <c r="G26" s="221">
        <v>53.05</v>
      </c>
      <c r="H26" s="221">
        <v>4.43</v>
      </c>
      <c r="I26" s="221">
        <v>6</v>
      </c>
      <c r="J26" s="221">
        <v>5.91</v>
      </c>
      <c r="K26" s="221">
        <v>0</v>
      </c>
      <c r="L26" s="221">
        <v>20</v>
      </c>
      <c r="M26" s="2">
        <v>0.22166666666666668</v>
      </c>
    </row>
    <row r="27" spans="1:13" x14ac:dyDescent="0.3">
      <c r="A27" s="1" t="s">
        <v>57</v>
      </c>
      <c r="B27" s="221">
        <v>1</v>
      </c>
      <c r="C27" s="2">
        <v>3</v>
      </c>
      <c r="D27" s="1">
        <v>3</v>
      </c>
      <c r="E27" s="221">
        <v>9</v>
      </c>
      <c r="F27" s="221">
        <v>2</v>
      </c>
      <c r="G27" s="221">
        <v>43.05</v>
      </c>
      <c r="H27" s="221">
        <v>0.44</v>
      </c>
      <c r="I27" s="221">
        <v>5</v>
      </c>
      <c r="J27" s="221">
        <v>0.47</v>
      </c>
      <c r="K27" s="221">
        <v>0.5</v>
      </c>
      <c r="L27" s="221">
        <v>15</v>
      </c>
      <c r="M27" s="2">
        <v>0</v>
      </c>
    </row>
    <row r="28" spans="1:13" x14ac:dyDescent="0.3">
      <c r="A28" s="1" t="s">
        <v>57</v>
      </c>
      <c r="B28" s="221">
        <v>1</v>
      </c>
      <c r="C28" s="2">
        <v>3</v>
      </c>
      <c r="D28" s="1">
        <v>3</v>
      </c>
      <c r="E28" s="221">
        <v>9</v>
      </c>
      <c r="F28" s="221">
        <v>3</v>
      </c>
      <c r="G28" s="221">
        <v>49.94</v>
      </c>
      <c r="H28" s="221">
        <v>1</v>
      </c>
      <c r="I28" s="221">
        <v>6</v>
      </c>
      <c r="J28" s="221">
        <v>0.94</v>
      </c>
      <c r="K28" s="221">
        <v>1.7</v>
      </c>
      <c r="L28" s="221">
        <v>14</v>
      </c>
      <c r="M28" s="2">
        <v>0.22166666666666668</v>
      </c>
    </row>
    <row r="29" spans="1:13" x14ac:dyDescent="0.3">
      <c r="A29" s="1" t="s">
        <v>57</v>
      </c>
      <c r="B29" s="221">
        <v>1</v>
      </c>
      <c r="C29" s="2">
        <v>3</v>
      </c>
      <c r="D29" s="1">
        <v>5</v>
      </c>
      <c r="E29" s="221">
        <v>10</v>
      </c>
      <c r="F29" s="221">
        <v>5</v>
      </c>
      <c r="G29" s="221">
        <v>49.51</v>
      </c>
      <c r="H29" s="221">
        <v>0.98</v>
      </c>
      <c r="I29" s="221">
        <v>6</v>
      </c>
      <c r="J29" s="221">
        <v>0.47</v>
      </c>
      <c r="K29" s="221">
        <v>1.7</v>
      </c>
      <c r="L29" s="221">
        <v>18</v>
      </c>
      <c r="M29" s="2">
        <v>0.22166666666666668</v>
      </c>
    </row>
    <row r="30" spans="1:13" x14ac:dyDescent="0.3">
      <c r="A30" s="1" t="s">
        <v>57</v>
      </c>
      <c r="B30" s="221">
        <v>1</v>
      </c>
      <c r="C30" s="2">
        <v>3</v>
      </c>
      <c r="D30" s="1">
        <v>3</v>
      </c>
      <c r="E30" s="221">
        <v>9</v>
      </c>
      <c r="F30" s="221">
        <v>3</v>
      </c>
      <c r="G30" s="221">
        <v>51.23</v>
      </c>
      <c r="H30" s="221">
        <v>2.25</v>
      </c>
      <c r="I30" s="221">
        <v>5</v>
      </c>
      <c r="J30" s="221">
        <v>1</v>
      </c>
      <c r="K30" s="221">
        <v>1.25</v>
      </c>
      <c r="L30" s="221">
        <v>12</v>
      </c>
      <c r="M30" s="2">
        <v>0.2</v>
      </c>
    </row>
    <row r="31" spans="1:13" x14ac:dyDescent="0.3">
      <c r="A31" s="1" t="s">
        <v>91</v>
      </c>
      <c r="B31" s="221">
        <v>1</v>
      </c>
      <c r="C31" s="2">
        <v>3</v>
      </c>
      <c r="D31" s="1">
        <v>3</v>
      </c>
      <c r="E31" s="221">
        <v>8</v>
      </c>
      <c r="F31" s="221">
        <v>4</v>
      </c>
      <c r="G31" s="221">
        <v>52.65</v>
      </c>
      <c r="H31" s="221">
        <v>1.62</v>
      </c>
      <c r="I31" s="221">
        <v>5</v>
      </c>
      <c r="J31" s="221">
        <v>1.89</v>
      </c>
      <c r="K31" s="221">
        <v>0.82</v>
      </c>
      <c r="L31" s="221">
        <v>13</v>
      </c>
      <c r="M31" s="2">
        <v>0.2</v>
      </c>
    </row>
    <row r="32" spans="1:13" x14ac:dyDescent="0.3">
      <c r="A32" s="1" t="s">
        <v>91</v>
      </c>
      <c r="B32" s="221">
        <v>1</v>
      </c>
      <c r="C32" s="2">
        <v>3</v>
      </c>
      <c r="D32" s="1">
        <v>4</v>
      </c>
      <c r="E32" s="221">
        <v>11</v>
      </c>
      <c r="F32" s="221">
        <v>5</v>
      </c>
      <c r="G32" s="221">
        <v>49.63</v>
      </c>
      <c r="H32" s="221">
        <v>1.05</v>
      </c>
      <c r="I32" s="221">
        <v>7</v>
      </c>
      <c r="J32" s="221">
        <v>1.7</v>
      </c>
      <c r="K32" s="221">
        <v>0.82</v>
      </c>
      <c r="L32" s="221">
        <v>19</v>
      </c>
      <c r="M32" s="2">
        <v>0.17857142857142858</v>
      </c>
    </row>
    <row r="33" spans="1:13" x14ac:dyDescent="0.3">
      <c r="A33" s="1" t="s">
        <v>91</v>
      </c>
      <c r="B33" s="221">
        <v>1</v>
      </c>
      <c r="C33" s="2">
        <v>3</v>
      </c>
      <c r="D33" s="1">
        <v>5</v>
      </c>
      <c r="E33" s="221">
        <v>11</v>
      </c>
      <c r="F33" s="221">
        <v>5</v>
      </c>
      <c r="G33" s="221">
        <v>49.19</v>
      </c>
      <c r="H33" s="221">
        <v>1.62</v>
      </c>
      <c r="I33" s="221">
        <v>6</v>
      </c>
      <c r="J33" s="221">
        <v>1.41</v>
      </c>
      <c r="K33" s="221">
        <v>1.25</v>
      </c>
      <c r="L33" s="221">
        <v>20</v>
      </c>
      <c r="M33" s="2">
        <v>0.11166666666666668</v>
      </c>
    </row>
    <row r="34" spans="1:13" x14ac:dyDescent="0.3">
      <c r="A34" s="1" t="s">
        <v>91</v>
      </c>
      <c r="B34" s="221">
        <v>1</v>
      </c>
      <c r="C34" s="2">
        <v>3</v>
      </c>
      <c r="D34" s="1">
        <v>2</v>
      </c>
      <c r="E34" s="221">
        <v>8</v>
      </c>
      <c r="F34" s="221">
        <v>4</v>
      </c>
      <c r="G34" s="221">
        <v>50.92</v>
      </c>
      <c r="H34" s="221">
        <v>0.25</v>
      </c>
      <c r="I34" s="221">
        <v>6</v>
      </c>
      <c r="J34" s="221">
        <v>1.25</v>
      </c>
      <c r="K34" s="221">
        <v>0.82</v>
      </c>
      <c r="L34" s="221">
        <v>14</v>
      </c>
      <c r="M34" s="2">
        <v>0.38833333333333336</v>
      </c>
    </row>
    <row r="35" spans="1:13" x14ac:dyDescent="0.3">
      <c r="A35" s="1" t="s">
        <v>91</v>
      </c>
      <c r="B35" s="221">
        <v>1</v>
      </c>
      <c r="C35" s="2">
        <v>3</v>
      </c>
      <c r="D35" s="1">
        <v>4</v>
      </c>
      <c r="E35" s="221">
        <v>10</v>
      </c>
      <c r="F35" s="221">
        <v>5</v>
      </c>
      <c r="G35" s="221">
        <v>50.49</v>
      </c>
      <c r="H35" s="221">
        <v>2.75</v>
      </c>
      <c r="I35" s="221">
        <v>6</v>
      </c>
      <c r="J35" s="221">
        <v>1.41</v>
      </c>
      <c r="K35" s="221">
        <v>1.63</v>
      </c>
      <c r="L35" s="221">
        <v>18</v>
      </c>
      <c r="M35" s="2">
        <v>0.22166666666666668</v>
      </c>
    </row>
    <row r="36" spans="1:13" x14ac:dyDescent="0.3">
      <c r="A36" s="1" t="s">
        <v>91</v>
      </c>
      <c r="B36" s="221">
        <v>1</v>
      </c>
      <c r="C36" s="2">
        <v>3</v>
      </c>
      <c r="D36" s="1">
        <v>3</v>
      </c>
      <c r="E36" s="221">
        <v>8</v>
      </c>
      <c r="F36" s="221">
        <v>3</v>
      </c>
      <c r="G36" s="221">
        <v>49.19</v>
      </c>
      <c r="H36" s="221">
        <v>0.62</v>
      </c>
      <c r="I36" s="221">
        <v>6</v>
      </c>
      <c r="J36" s="221">
        <v>0.47</v>
      </c>
      <c r="K36" s="221">
        <v>0.5</v>
      </c>
      <c r="L36" s="221">
        <v>14</v>
      </c>
      <c r="M36" s="2">
        <v>0.22166666666666668</v>
      </c>
    </row>
    <row r="37" spans="1:13" x14ac:dyDescent="0.3">
      <c r="A37" s="1" t="s">
        <v>91</v>
      </c>
      <c r="B37" s="221">
        <v>1</v>
      </c>
      <c r="C37" s="2">
        <v>3</v>
      </c>
      <c r="D37" s="1">
        <v>4</v>
      </c>
      <c r="E37" s="221">
        <v>8</v>
      </c>
      <c r="F37" s="221">
        <v>4</v>
      </c>
      <c r="G37" s="221">
        <v>48.76</v>
      </c>
      <c r="H37" s="221">
        <v>1.7</v>
      </c>
      <c r="I37" s="221">
        <v>4</v>
      </c>
      <c r="J37" s="221">
        <v>0.82</v>
      </c>
      <c r="K37" s="221">
        <v>0.47</v>
      </c>
      <c r="L37" s="221">
        <v>12</v>
      </c>
      <c r="M37" s="2">
        <v>0.14499999999999999</v>
      </c>
    </row>
    <row r="38" spans="1:13" x14ac:dyDescent="0.3">
      <c r="A38" s="1" t="s">
        <v>91</v>
      </c>
      <c r="B38" s="221">
        <v>1</v>
      </c>
      <c r="C38" s="2">
        <v>3</v>
      </c>
      <c r="D38" s="1">
        <v>3</v>
      </c>
      <c r="E38" s="221">
        <v>8</v>
      </c>
      <c r="F38" s="221">
        <v>3</v>
      </c>
      <c r="G38" s="221">
        <v>47.9</v>
      </c>
      <c r="H38" s="221">
        <v>0.44</v>
      </c>
      <c r="I38" s="221">
        <v>5</v>
      </c>
      <c r="J38" s="221">
        <v>1.25</v>
      </c>
      <c r="K38" s="221">
        <v>0.47</v>
      </c>
      <c r="L38" s="221">
        <v>16</v>
      </c>
      <c r="M38" s="2">
        <v>0.13400000000000001</v>
      </c>
    </row>
    <row r="39" spans="1:13" x14ac:dyDescent="0.3">
      <c r="A39" s="1" t="s">
        <v>91</v>
      </c>
      <c r="B39" s="221">
        <v>1</v>
      </c>
      <c r="C39" s="2">
        <v>3</v>
      </c>
      <c r="D39" s="1">
        <v>3</v>
      </c>
      <c r="E39" s="221">
        <v>7</v>
      </c>
      <c r="F39" s="221">
        <v>4</v>
      </c>
      <c r="G39" s="221">
        <v>50.06</v>
      </c>
      <c r="H39" s="221">
        <v>3.08</v>
      </c>
      <c r="I39" s="221">
        <v>5</v>
      </c>
      <c r="J39" s="221">
        <v>0</v>
      </c>
      <c r="K39" s="221">
        <v>4.1100000000000003</v>
      </c>
      <c r="L39" s="221">
        <v>18</v>
      </c>
      <c r="M39" s="2">
        <v>6.6000000000000003E-2</v>
      </c>
    </row>
    <row r="40" spans="1:13" x14ac:dyDescent="0.3">
      <c r="A40" s="1" t="s">
        <v>67</v>
      </c>
      <c r="B40" s="221">
        <v>3</v>
      </c>
      <c r="C40" s="2">
        <v>3</v>
      </c>
      <c r="D40" s="1">
        <v>4</v>
      </c>
      <c r="E40" s="221">
        <v>12</v>
      </c>
      <c r="F40" s="221">
        <v>4</v>
      </c>
      <c r="G40" s="221">
        <v>58.37</v>
      </c>
      <c r="H40" s="221">
        <v>3.75</v>
      </c>
      <c r="I40" s="221">
        <v>7</v>
      </c>
      <c r="J40" s="221">
        <v>2</v>
      </c>
      <c r="K40" s="221">
        <v>2.4500000000000002</v>
      </c>
      <c r="L40" s="221">
        <v>21</v>
      </c>
      <c r="M40" s="2">
        <v>0.14285714285714285</v>
      </c>
    </row>
    <row r="41" spans="1:13" x14ac:dyDescent="0.3">
      <c r="A41" s="1" t="s">
        <v>67</v>
      </c>
      <c r="B41" s="221">
        <v>3</v>
      </c>
      <c r="C41" s="2">
        <v>3</v>
      </c>
      <c r="D41" s="1">
        <v>4</v>
      </c>
      <c r="E41" s="221">
        <v>8</v>
      </c>
      <c r="F41" s="221">
        <v>4</v>
      </c>
      <c r="G41" s="221">
        <v>59.24</v>
      </c>
      <c r="H41" s="221">
        <v>3.75</v>
      </c>
      <c r="I41" s="221">
        <v>5</v>
      </c>
      <c r="J41" s="221">
        <v>1.7</v>
      </c>
      <c r="K41" s="221">
        <v>1.7</v>
      </c>
      <c r="L41" s="221">
        <v>12</v>
      </c>
      <c r="M41" s="2">
        <v>0.26600000000000001</v>
      </c>
    </row>
    <row r="42" spans="1:13" x14ac:dyDescent="0.3">
      <c r="A42" s="1" t="s">
        <v>67</v>
      </c>
      <c r="B42" s="221">
        <v>3</v>
      </c>
      <c r="C42" s="2">
        <v>3</v>
      </c>
      <c r="D42" s="1">
        <v>5</v>
      </c>
      <c r="E42" s="221">
        <v>11</v>
      </c>
      <c r="F42" s="221">
        <v>4</v>
      </c>
      <c r="G42" s="221">
        <v>64.430000000000007</v>
      </c>
      <c r="H42" s="221">
        <v>0.25</v>
      </c>
      <c r="I42" s="221">
        <v>6</v>
      </c>
      <c r="J42" s="221">
        <v>0.82</v>
      </c>
      <c r="K42" s="221">
        <v>5.19</v>
      </c>
      <c r="L42" s="221">
        <v>16</v>
      </c>
      <c r="M42" s="2">
        <v>0.22166666666666668</v>
      </c>
    </row>
    <row r="43" spans="1:13" x14ac:dyDescent="0.3">
      <c r="A43" s="1" t="s">
        <v>67</v>
      </c>
      <c r="B43" s="221">
        <v>3</v>
      </c>
      <c r="C43" s="2">
        <v>3</v>
      </c>
      <c r="D43" s="1">
        <v>4</v>
      </c>
      <c r="E43" s="221">
        <v>11</v>
      </c>
      <c r="F43" s="221">
        <v>5</v>
      </c>
      <c r="G43" s="221">
        <v>60.97</v>
      </c>
      <c r="H43" s="221">
        <v>0.1</v>
      </c>
      <c r="I43" s="221">
        <v>7</v>
      </c>
      <c r="J43" s="221">
        <v>10.23</v>
      </c>
      <c r="K43" s="221">
        <v>13.96</v>
      </c>
      <c r="L43" s="221">
        <v>19</v>
      </c>
      <c r="M43" s="2">
        <v>0.2857142857142857</v>
      </c>
    </row>
    <row r="44" spans="1:13" x14ac:dyDescent="0.3">
      <c r="A44" s="1" t="s">
        <v>67</v>
      </c>
      <c r="B44" s="221">
        <v>3</v>
      </c>
      <c r="C44" s="2">
        <v>3</v>
      </c>
      <c r="D44" s="1">
        <v>4</v>
      </c>
      <c r="E44" s="221">
        <v>8</v>
      </c>
      <c r="F44" s="221">
        <v>3</v>
      </c>
      <c r="G44" s="221">
        <v>65.72</v>
      </c>
      <c r="H44" s="221">
        <v>2.82</v>
      </c>
      <c r="I44" s="221">
        <v>5</v>
      </c>
      <c r="J44" s="221">
        <v>11.15</v>
      </c>
      <c r="K44" s="221">
        <v>15.37</v>
      </c>
      <c r="L44" s="221">
        <v>16</v>
      </c>
      <c r="M44" s="2">
        <v>0.13400000000000001</v>
      </c>
    </row>
    <row r="45" spans="1:13" x14ac:dyDescent="0.3">
      <c r="A45" s="1" t="s">
        <v>67</v>
      </c>
      <c r="B45" s="221">
        <v>3</v>
      </c>
      <c r="C45" s="2">
        <v>3</v>
      </c>
      <c r="D45" s="1">
        <v>5</v>
      </c>
      <c r="E45" s="221">
        <v>15</v>
      </c>
      <c r="F45" s="221">
        <v>6</v>
      </c>
      <c r="G45" s="221">
        <v>62.7</v>
      </c>
      <c r="H45" s="221">
        <v>4.8899999999999997</v>
      </c>
      <c r="I45" s="221">
        <v>8</v>
      </c>
      <c r="J45" s="221">
        <v>1.25</v>
      </c>
      <c r="K45" s="221">
        <v>4.55</v>
      </c>
      <c r="L45" s="221">
        <v>19</v>
      </c>
      <c r="M45" s="2">
        <v>0.33374999999999999</v>
      </c>
    </row>
    <row r="46" spans="1:13" x14ac:dyDescent="0.3">
      <c r="A46" s="1" t="s">
        <v>67</v>
      </c>
      <c r="B46" s="221">
        <v>3</v>
      </c>
      <c r="C46" s="2">
        <v>3</v>
      </c>
      <c r="D46" s="1">
        <v>6</v>
      </c>
      <c r="E46" s="221">
        <v>9</v>
      </c>
      <c r="F46" s="221">
        <v>5</v>
      </c>
      <c r="G46" s="221">
        <v>61.83</v>
      </c>
      <c r="H46" s="221">
        <v>100</v>
      </c>
      <c r="I46" s="221">
        <v>5</v>
      </c>
      <c r="J46" s="221">
        <v>10.87</v>
      </c>
      <c r="K46" s="221">
        <v>14.17</v>
      </c>
      <c r="L46" s="221">
        <v>16</v>
      </c>
      <c r="M46" s="2">
        <v>0.2</v>
      </c>
    </row>
    <row r="47" spans="1:13" x14ac:dyDescent="0.3">
      <c r="A47" s="1" t="s">
        <v>8</v>
      </c>
      <c r="B47" s="221">
        <v>3</v>
      </c>
      <c r="C47" s="2">
        <v>3</v>
      </c>
      <c r="D47" s="1">
        <v>4</v>
      </c>
      <c r="E47" s="221">
        <v>9</v>
      </c>
      <c r="F47" s="221">
        <v>3</v>
      </c>
      <c r="G47" s="221">
        <v>57.6</v>
      </c>
      <c r="H47" s="221">
        <v>6.49</v>
      </c>
      <c r="I47" s="221">
        <v>5</v>
      </c>
      <c r="J47" s="221">
        <v>4.24</v>
      </c>
      <c r="K47" s="221">
        <v>3</v>
      </c>
      <c r="L47" s="221">
        <v>17</v>
      </c>
      <c r="M47" s="2">
        <v>0.2</v>
      </c>
    </row>
    <row r="48" spans="1:13" x14ac:dyDescent="0.3">
      <c r="A48" s="1" t="s">
        <v>8</v>
      </c>
      <c r="B48" s="221">
        <v>3</v>
      </c>
      <c r="C48" s="2">
        <v>3</v>
      </c>
      <c r="D48" s="1">
        <v>5</v>
      </c>
      <c r="E48" s="221">
        <v>9</v>
      </c>
      <c r="F48" s="221">
        <v>5</v>
      </c>
      <c r="G48" s="221">
        <v>55.02</v>
      </c>
      <c r="H48" s="221">
        <v>8.5</v>
      </c>
      <c r="I48" s="221">
        <v>4</v>
      </c>
      <c r="J48" s="221">
        <v>3.68</v>
      </c>
      <c r="K48" s="221">
        <v>4.9000000000000004</v>
      </c>
      <c r="L48" s="221">
        <v>15</v>
      </c>
      <c r="M48" s="2">
        <v>8.2500000000000004E-2</v>
      </c>
    </row>
    <row r="49" spans="1:13" x14ac:dyDescent="0.3">
      <c r="A49" s="1" t="s">
        <v>8</v>
      </c>
      <c r="B49" s="221">
        <v>3</v>
      </c>
      <c r="C49" s="2">
        <v>3</v>
      </c>
      <c r="D49" s="1">
        <v>4</v>
      </c>
      <c r="E49" s="221">
        <v>7</v>
      </c>
      <c r="F49" s="221">
        <v>4</v>
      </c>
      <c r="G49" s="221">
        <v>52.01</v>
      </c>
      <c r="H49" s="221">
        <v>1.82</v>
      </c>
      <c r="I49" s="221">
        <v>4</v>
      </c>
      <c r="J49" s="221">
        <v>3.68</v>
      </c>
      <c r="K49" s="221">
        <v>5.91</v>
      </c>
      <c r="L49" s="221">
        <v>15</v>
      </c>
      <c r="M49" s="2">
        <v>0.16750000000000001</v>
      </c>
    </row>
    <row r="50" spans="1:13" x14ac:dyDescent="0.3">
      <c r="A50" s="1" t="s">
        <v>8</v>
      </c>
      <c r="B50" s="221">
        <v>3</v>
      </c>
      <c r="C50" s="2">
        <v>3</v>
      </c>
      <c r="D50" s="1">
        <v>4</v>
      </c>
      <c r="E50" s="221">
        <v>11</v>
      </c>
      <c r="F50" s="221">
        <v>5</v>
      </c>
      <c r="G50" s="221">
        <v>49.86</v>
      </c>
      <c r="H50" s="221">
        <v>2.46</v>
      </c>
      <c r="I50" s="221">
        <v>6</v>
      </c>
      <c r="J50" s="221">
        <v>3.3</v>
      </c>
      <c r="K50" s="221">
        <v>2.16</v>
      </c>
      <c r="L50" s="221">
        <v>19</v>
      </c>
      <c r="M50" s="2">
        <v>5.5E-2</v>
      </c>
    </row>
    <row r="51" spans="1:13" x14ac:dyDescent="0.3">
      <c r="A51" s="1" t="s">
        <v>8</v>
      </c>
      <c r="B51" s="221">
        <v>3</v>
      </c>
      <c r="C51" s="2">
        <v>3</v>
      </c>
      <c r="D51" s="1">
        <v>4</v>
      </c>
      <c r="E51" s="221">
        <v>7</v>
      </c>
      <c r="F51" s="221">
        <v>3</v>
      </c>
      <c r="G51" s="221">
        <v>51.58</v>
      </c>
      <c r="H51" s="221">
        <v>0.89</v>
      </c>
      <c r="I51" s="221">
        <v>4</v>
      </c>
      <c r="J51" s="221">
        <v>1.7</v>
      </c>
      <c r="K51" s="221">
        <v>2.16</v>
      </c>
      <c r="L51" s="221">
        <v>17</v>
      </c>
      <c r="M51" s="2">
        <v>0</v>
      </c>
    </row>
    <row r="52" spans="1:13" x14ac:dyDescent="0.3">
      <c r="A52" s="1" t="s">
        <v>8</v>
      </c>
      <c r="B52" s="221">
        <v>3</v>
      </c>
      <c r="C52" s="2">
        <v>3</v>
      </c>
      <c r="D52" s="1">
        <v>3</v>
      </c>
      <c r="E52" s="221">
        <v>7</v>
      </c>
      <c r="F52" s="221">
        <v>3</v>
      </c>
      <c r="G52" s="221">
        <v>56.74</v>
      </c>
      <c r="H52" s="221">
        <v>3</v>
      </c>
      <c r="I52" s="221">
        <v>5</v>
      </c>
      <c r="J52" s="221">
        <v>2.16</v>
      </c>
      <c r="K52" s="221">
        <v>4.92</v>
      </c>
      <c r="L52" s="221">
        <v>17</v>
      </c>
      <c r="M52" s="2">
        <v>0.2</v>
      </c>
    </row>
    <row r="53" spans="1:13" x14ac:dyDescent="0.3">
      <c r="A53" s="1" t="s">
        <v>8</v>
      </c>
      <c r="B53" s="221">
        <v>3</v>
      </c>
      <c r="C53" s="2">
        <v>3</v>
      </c>
      <c r="D53" s="1">
        <v>4</v>
      </c>
      <c r="E53" s="221">
        <v>13</v>
      </c>
      <c r="F53" s="221">
        <v>4</v>
      </c>
      <c r="G53" s="221">
        <v>57.6</v>
      </c>
      <c r="H53" s="221">
        <v>4.91</v>
      </c>
      <c r="I53" s="221">
        <v>6</v>
      </c>
      <c r="J53" s="221">
        <v>3.68</v>
      </c>
      <c r="K53" s="221">
        <v>2.94</v>
      </c>
      <c r="L53" s="221">
        <v>22</v>
      </c>
      <c r="M53" s="2">
        <v>5.5E-2</v>
      </c>
    </row>
    <row r="54" spans="1:13" x14ac:dyDescent="0.3">
      <c r="A54" s="1" t="s">
        <v>8</v>
      </c>
      <c r="B54" s="221">
        <v>3</v>
      </c>
      <c r="C54" s="2">
        <v>3</v>
      </c>
      <c r="D54" s="1">
        <v>5</v>
      </c>
      <c r="E54" s="221">
        <v>9</v>
      </c>
      <c r="F54" s="221">
        <v>5</v>
      </c>
      <c r="G54" s="221">
        <v>59.32</v>
      </c>
      <c r="H54" s="221">
        <v>100</v>
      </c>
      <c r="I54" s="221">
        <v>5</v>
      </c>
      <c r="J54" s="221">
        <v>4.5</v>
      </c>
      <c r="K54" s="221">
        <v>1.63</v>
      </c>
      <c r="L54" s="221">
        <v>19</v>
      </c>
      <c r="M54" s="2">
        <v>0.184</v>
      </c>
    </row>
    <row r="55" spans="1:13" x14ac:dyDescent="0.3">
      <c r="A55" s="1" t="s">
        <v>8</v>
      </c>
      <c r="B55" s="221">
        <v>3</v>
      </c>
      <c r="C55" s="2">
        <v>3</v>
      </c>
      <c r="D55" s="1">
        <v>3</v>
      </c>
      <c r="E55" s="221">
        <v>8</v>
      </c>
      <c r="F55" s="221">
        <v>3</v>
      </c>
      <c r="G55" s="221">
        <v>52.01</v>
      </c>
      <c r="H55" s="221">
        <v>3.65</v>
      </c>
      <c r="I55" s="221">
        <v>6</v>
      </c>
      <c r="J55" s="221">
        <v>1.7</v>
      </c>
      <c r="K55" s="221">
        <v>2.4900000000000002</v>
      </c>
      <c r="L55" s="221">
        <v>16</v>
      </c>
      <c r="M55" s="2">
        <v>0.16666666666666666</v>
      </c>
    </row>
    <row r="56" spans="1:13" x14ac:dyDescent="0.3">
      <c r="A56" s="1" t="s">
        <v>8</v>
      </c>
      <c r="B56" s="221">
        <v>3</v>
      </c>
      <c r="C56" s="2">
        <v>3</v>
      </c>
      <c r="D56" s="1">
        <v>3</v>
      </c>
      <c r="E56" s="221">
        <v>9</v>
      </c>
      <c r="F56" s="221">
        <v>3</v>
      </c>
      <c r="G56" s="221">
        <v>45.56</v>
      </c>
      <c r="H56" s="221">
        <v>5</v>
      </c>
      <c r="I56" s="221">
        <v>5</v>
      </c>
      <c r="J56" s="221">
        <v>1.25</v>
      </c>
      <c r="K56" s="221">
        <v>6.6</v>
      </c>
      <c r="L56" s="221">
        <v>14</v>
      </c>
      <c r="M56" s="2">
        <v>0.13400000000000001</v>
      </c>
    </row>
    <row r="57" spans="1:13" x14ac:dyDescent="0.3">
      <c r="A57" s="1" t="s">
        <v>8</v>
      </c>
      <c r="B57" s="221">
        <v>3</v>
      </c>
      <c r="C57" s="2">
        <v>3</v>
      </c>
      <c r="D57" s="1">
        <v>3</v>
      </c>
      <c r="E57" s="221">
        <v>7</v>
      </c>
      <c r="F57" s="221">
        <v>3</v>
      </c>
      <c r="G57" s="221">
        <v>39.54</v>
      </c>
      <c r="H57" s="221">
        <v>0.5</v>
      </c>
      <c r="I57" s="221">
        <v>4</v>
      </c>
      <c r="J57" s="221">
        <v>1.7</v>
      </c>
      <c r="K57" s="221">
        <v>4.5</v>
      </c>
      <c r="L57" s="221">
        <v>13</v>
      </c>
      <c r="M57" s="2">
        <v>0</v>
      </c>
    </row>
    <row r="58" spans="1:13" x14ac:dyDescent="0.3">
      <c r="A58" s="1" t="s">
        <v>8</v>
      </c>
      <c r="B58" s="221">
        <v>3</v>
      </c>
      <c r="C58" s="2">
        <v>3</v>
      </c>
      <c r="D58" s="1">
        <v>3</v>
      </c>
      <c r="E58" s="221">
        <v>8</v>
      </c>
      <c r="F58" s="221">
        <v>3</v>
      </c>
      <c r="G58" s="221">
        <v>39.54</v>
      </c>
      <c r="H58" s="221">
        <v>1</v>
      </c>
      <c r="I58" s="221">
        <v>5</v>
      </c>
      <c r="J58" s="221">
        <v>1.41</v>
      </c>
      <c r="K58" s="221">
        <v>2.62</v>
      </c>
      <c r="L58" s="221">
        <v>14</v>
      </c>
      <c r="M58" s="2">
        <v>0.2</v>
      </c>
    </row>
    <row r="59" spans="1:13" x14ac:dyDescent="0.3">
      <c r="A59" s="1" t="s">
        <v>8</v>
      </c>
      <c r="B59" s="221">
        <v>3</v>
      </c>
      <c r="C59" s="2">
        <v>3</v>
      </c>
      <c r="D59" s="1">
        <v>2</v>
      </c>
      <c r="E59" s="221">
        <v>8</v>
      </c>
      <c r="F59" s="221">
        <v>2</v>
      </c>
      <c r="G59" s="221">
        <v>40.83</v>
      </c>
      <c r="H59" s="221">
        <v>100</v>
      </c>
      <c r="I59" s="221">
        <v>5</v>
      </c>
      <c r="J59" s="221">
        <v>0.94</v>
      </c>
      <c r="K59" s="221">
        <v>2.16</v>
      </c>
      <c r="L59" s="221">
        <v>14</v>
      </c>
      <c r="M59" s="2">
        <v>0.26600000000000001</v>
      </c>
    </row>
    <row r="60" spans="1:13" x14ac:dyDescent="0.3">
      <c r="A60" s="1" t="s">
        <v>8</v>
      </c>
      <c r="B60" s="221">
        <v>3</v>
      </c>
      <c r="C60" s="2">
        <v>3</v>
      </c>
      <c r="D60" s="1">
        <v>3</v>
      </c>
      <c r="E60" s="221">
        <v>8</v>
      </c>
      <c r="F60" s="221">
        <v>3</v>
      </c>
      <c r="G60" s="221">
        <v>41.69</v>
      </c>
      <c r="H60" s="221">
        <v>0.75</v>
      </c>
      <c r="I60" s="221">
        <v>5</v>
      </c>
      <c r="J60" s="221">
        <v>0.82</v>
      </c>
      <c r="K60" s="221">
        <v>1.63</v>
      </c>
      <c r="L60" s="221">
        <v>17</v>
      </c>
      <c r="M60" s="2">
        <v>0.2</v>
      </c>
    </row>
    <row r="61" spans="1:13" x14ac:dyDescent="0.3">
      <c r="A61" s="1" t="s">
        <v>8</v>
      </c>
      <c r="B61" s="221">
        <v>3</v>
      </c>
      <c r="C61" s="2">
        <v>3</v>
      </c>
      <c r="D61" s="1">
        <v>4</v>
      </c>
      <c r="E61" s="221">
        <v>8</v>
      </c>
      <c r="F61" s="221">
        <v>3</v>
      </c>
      <c r="G61" s="221">
        <v>52.87</v>
      </c>
      <c r="H61" s="221">
        <v>100</v>
      </c>
      <c r="I61" s="221">
        <v>5</v>
      </c>
      <c r="J61" s="221">
        <v>0.5</v>
      </c>
      <c r="K61" s="221">
        <v>2.4900000000000002</v>
      </c>
      <c r="L61" s="221">
        <v>16</v>
      </c>
      <c r="M61" s="2">
        <v>0.13400000000000001</v>
      </c>
    </row>
    <row r="62" spans="1:13" x14ac:dyDescent="0.3">
      <c r="A62" s="1" t="s">
        <v>23</v>
      </c>
      <c r="B62" s="221">
        <v>3</v>
      </c>
      <c r="C62" s="2">
        <v>3</v>
      </c>
      <c r="D62" s="1">
        <v>5</v>
      </c>
      <c r="E62" s="221">
        <v>10</v>
      </c>
      <c r="F62" s="221">
        <v>6</v>
      </c>
      <c r="G62" s="221">
        <v>49.59</v>
      </c>
      <c r="H62" s="221">
        <v>3.95</v>
      </c>
      <c r="I62" s="221">
        <v>6</v>
      </c>
      <c r="J62" s="221">
        <v>2.4900000000000002</v>
      </c>
      <c r="K62" s="221">
        <v>1.5</v>
      </c>
      <c r="L62" s="221">
        <v>17</v>
      </c>
      <c r="M62" s="2">
        <v>0.22166666666666668</v>
      </c>
    </row>
    <row r="63" spans="1:13" x14ac:dyDescent="0.3">
      <c r="A63" s="1" t="s">
        <v>23</v>
      </c>
      <c r="B63" s="221">
        <v>3</v>
      </c>
      <c r="C63" s="2">
        <v>3</v>
      </c>
      <c r="D63" s="1">
        <v>5</v>
      </c>
      <c r="E63" s="221">
        <v>13</v>
      </c>
      <c r="F63" s="221">
        <v>5</v>
      </c>
      <c r="G63" s="221">
        <v>58.21</v>
      </c>
      <c r="H63" s="221">
        <v>0.69</v>
      </c>
      <c r="I63" s="221">
        <v>6</v>
      </c>
      <c r="J63" s="221">
        <v>1.25</v>
      </c>
      <c r="K63" s="221">
        <v>1.7</v>
      </c>
      <c r="L63" s="221">
        <v>14</v>
      </c>
      <c r="M63" s="2">
        <v>0.11166666666666668</v>
      </c>
    </row>
    <row r="64" spans="1:13" x14ac:dyDescent="0.3">
      <c r="A64" s="1" t="s">
        <v>23</v>
      </c>
      <c r="B64" s="221">
        <v>3</v>
      </c>
      <c r="C64" s="2">
        <v>3</v>
      </c>
      <c r="D64" s="1">
        <v>4</v>
      </c>
      <c r="E64" s="221">
        <v>11</v>
      </c>
      <c r="F64" s="221">
        <v>3</v>
      </c>
      <c r="G64" s="221">
        <v>57.35</v>
      </c>
      <c r="H64" s="221">
        <v>1.48</v>
      </c>
      <c r="I64" s="221">
        <v>6</v>
      </c>
      <c r="J64" s="221">
        <v>2.62</v>
      </c>
      <c r="K64" s="221">
        <v>1.25</v>
      </c>
      <c r="L64" s="221">
        <v>19</v>
      </c>
      <c r="M64" s="2">
        <v>0</v>
      </c>
    </row>
    <row r="65" spans="1:13" x14ac:dyDescent="0.3">
      <c r="A65" s="1" t="s">
        <v>23</v>
      </c>
      <c r="B65" s="221">
        <v>3</v>
      </c>
      <c r="C65" s="2">
        <v>3</v>
      </c>
      <c r="D65" s="1">
        <v>4</v>
      </c>
      <c r="E65" s="221">
        <v>13</v>
      </c>
      <c r="F65" s="221">
        <v>3</v>
      </c>
      <c r="G65" s="221">
        <v>50.88</v>
      </c>
      <c r="H65" s="221">
        <v>10.5</v>
      </c>
      <c r="I65" s="221">
        <v>8</v>
      </c>
      <c r="J65" s="221">
        <v>2.0499999999999998</v>
      </c>
      <c r="K65" s="221">
        <v>6.65</v>
      </c>
      <c r="L65" s="221">
        <v>20</v>
      </c>
      <c r="M65" s="2">
        <v>0.29125000000000001</v>
      </c>
    </row>
    <row r="66" spans="1:13" x14ac:dyDescent="0.3">
      <c r="A66" s="1" t="s">
        <v>23</v>
      </c>
      <c r="B66" s="221">
        <v>3</v>
      </c>
      <c r="C66" s="2">
        <v>3</v>
      </c>
      <c r="D66" s="1">
        <v>4</v>
      </c>
      <c r="E66" s="221">
        <v>9</v>
      </c>
      <c r="F66" s="221">
        <v>5</v>
      </c>
      <c r="G66" s="221">
        <v>40.1</v>
      </c>
      <c r="H66" s="221">
        <v>100</v>
      </c>
      <c r="I66" s="221">
        <v>6</v>
      </c>
      <c r="J66" s="221">
        <v>1.7</v>
      </c>
      <c r="K66" s="221">
        <v>10.66</v>
      </c>
      <c r="L66" s="221">
        <v>15</v>
      </c>
      <c r="M66" s="2">
        <v>0.27833333333333332</v>
      </c>
    </row>
    <row r="67" spans="1:13" x14ac:dyDescent="0.3">
      <c r="A67" s="1" t="s">
        <v>23</v>
      </c>
      <c r="B67" s="221">
        <v>3</v>
      </c>
      <c r="C67" s="2">
        <v>3</v>
      </c>
      <c r="D67" s="1">
        <v>4</v>
      </c>
      <c r="E67" s="221">
        <v>12</v>
      </c>
      <c r="F67" s="221">
        <v>5</v>
      </c>
      <c r="G67" s="221">
        <v>41.82</v>
      </c>
      <c r="H67" s="221">
        <v>100</v>
      </c>
      <c r="I67" s="221">
        <v>7</v>
      </c>
      <c r="J67" s="221">
        <v>4.03</v>
      </c>
      <c r="K67" s="221">
        <v>7.41</v>
      </c>
      <c r="L67" s="221">
        <v>17</v>
      </c>
      <c r="M67" s="2">
        <v>0.2857142857142857</v>
      </c>
    </row>
    <row r="68" spans="1:13" x14ac:dyDescent="0.3">
      <c r="A68" s="1" t="s">
        <v>23</v>
      </c>
      <c r="B68" s="221">
        <v>3</v>
      </c>
      <c r="C68" s="2">
        <v>3</v>
      </c>
      <c r="D68" s="1">
        <v>5</v>
      </c>
      <c r="E68" s="221">
        <v>12</v>
      </c>
      <c r="F68" s="221">
        <v>4</v>
      </c>
      <c r="G68" s="221">
        <v>47.43</v>
      </c>
      <c r="H68" s="221">
        <v>21.55</v>
      </c>
      <c r="I68" s="221">
        <v>7</v>
      </c>
      <c r="J68" s="221">
        <v>4.03</v>
      </c>
      <c r="K68" s="221">
        <v>10.199999999999999</v>
      </c>
      <c r="L68" s="221">
        <v>19</v>
      </c>
      <c r="M68" s="2">
        <v>0.2857142857142857</v>
      </c>
    </row>
    <row r="69" spans="1:13" x14ac:dyDescent="0.3">
      <c r="A69" s="1" t="s">
        <v>23</v>
      </c>
      <c r="B69" s="221">
        <v>3</v>
      </c>
      <c r="C69" s="2">
        <v>3</v>
      </c>
      <c r="D69" s="1">
        <v>3</v>
      </c>
      <c r="E69" s="221">
        <v>11</v>
      </c>
      <c r="F69" s="221">
        <v>4</v>
      </c>
      <c r="G69" s="221">
        <v>58.64</v>
      </c>
      <c r="H69" s="221">
        <v>5.43</v>
      </c>
      <c r="I69" s="221">
        <v>7</v>
      </c>
      <c r="J69" s="221">
        <v>4.5</v>
      </c>
      <c r="K69" s="221">
        <v>2.83</v>
      </c>
      <c r="L69" s="221">
        <v>17</v>
      </c>
      <c r="M69" s="2">
        <v>0.33285714285714285</v>
      </c>
    </row>
    <row r="70" spans="1:13" x14ac:dyDescent="0.3">
      <c r="A70" s="1" t="s">
        <v>41</v>
      </c>
      <c r="B70" s="221">
        <v>3</v>
      </c>
      <c r="C70" s="2">
        <v>3</v>
      </c>
      <c r="D70" s="1">
        <v>3</v>
      </c>
      <c r="E70" s="221">
        <v>9</v>
      </c>
      <c r="F70" s="221">
        <v>3</v>
      </c>
      <c r="G70" s="221">
        <v>62.9</v>
      </c>
      <c r="H70" s="221">
        <v>3.33</v>
      </c>
      <c r="I70" s="221">
        <v>5</v>
      </c>
      <c r="J70" s="221">
        <v>11.09</v>
      </c>
      <c r="K70" s="221">
        <v>4.03</v>
      </c>
      <c r="L70" s="221">
        <v>15</v>
      </c>
      <c r="M70" s="2">
        <v>0.2</v>
      </c>
    </row>
    <row r="71" spans="1:13" x14ac:dyDescent="0.3">
      <c r="A71" s="1" t="s">
        <v>41</v>
      </c>
      <c r="B71" s="221">
        <v>3</v>
      </c>
      <c r="C71" s="2">
        <v>3</v>
      </c>
      <c r="D71" s="1">
        <v>4</v>
      </c>
      <c r="E71" s="221">
        <v>8</v>
      </c>
      <c r="F71" s="221">
        <v>5</v>
      </c>
      <c r="G71" s="221">
        <v>53.42</v>
      </c>
      <c r="H71" s="221">
        <v>3.17</v>
      </c>
      <c r="I71" s="221">
        <v>4</v>
      </c>
      <c r="J71" s="221">
        <v>10.34</v>
      </c>
      <c r="K71" s="221">
        <v>9.0299999999999994</v>
      </c>
      <c r="L71" s="221">
        <v>17</v>
      </c>
      <c r="M71" s="2">
        <v>8.2500000000000004E-2</v>
      </c>
    </row>
    <row r="72" spans="1:13" x14ac:dyDescent="0.3">
      <c r="A72" s="1" t="s">
        <v>41</v>
      </c>
      <c r="B72" s="221">
        <v>3</v>
      </c>
      <c r="C72" s="2">
        <v>3</v>
      </c>
      <c r="D72" s="1">
        <v>4</v>
      </c>
      <c r="E72" s="221">
        <v>11</v>
      </c>
      <c r="F72" s="221">
        <v>5</v>
      </c>
      <c r="G72" s="221">
        <v>52.13</v>
      </c>
      <c r="H72" s="221">
        <v>0.17</v>
      </c>
      <c r="I72" s="221">
        <v>6</v>
      </c>
      <c r="J72" s="221">
        <v>0.47</v>
      </c>
      <c r="K72" s="221">
        <v>1.25</v>
      </c>
      <c r="L72" s="221">
        <v>19</v>
      </c>
      <c r="M72" s="2">
        <v>0.22166666666666668</v>
      </c>
    </row>
    <row r="73" spans="1:13" x14ac:dyDescent="0.3">
      <c r="A73" s="1" t="s">
        <v>41</v>
      </c>
      <c r="B73" s="221">
        <v>3</v>
      </c>
      <c r="C73" s="2">
        <v>3</v>
      </c>
      <c r="D73" s="1">
        <v>3</v>
      </c>
      <c r="E73" s="221">
        <v>10</v>
      </c>
      <c r="F73" s="221">
        <v>3</v>
      </c>
      <c r="G73" s="221">
        <v>57.3</v>
      </c>
      <c r="H73" s="221">
        <v>6.13</v>
      </c>
      <c r="I73" s="221">
        <v>6</v>
      </c>
      <c r="J73" s="221">
        <v>4.99</v>
      </c>
      <c r="K73" s="221">
        <v>3.77</v>
      </c>
      <c r="L73" s="221">
        <v>13</v>
      </c>
      <c r="M73" s="2">
        <v>0.33333333333333331</v>
      </c>
    </row>
    <row r="74" spans="1:13" x14ac:dyDescent="0.3">
      <c r="A74" s="1" t="s">
        <v>41</v>
      </c>
      <c r="B74" s="221">
        <v>3</v>
      </c>
      <c r="C74" s="2">
        <v>3</v>
      </c>
      <c r="D74" s="1">
        <v>5</v>
      </c>
      <c r="E74" s="221">
        <v>13</v>
      </c>
      <c r="F74" s="221">
        <v>4</v>
      </c>
      <c r="G74" s="221">
        <v>59.02</v>
      </c>
      <c r="H74" s="221">
        <v>1.72</v>
      </c>
      <c r="I74" s="221">
        <v>8</v>
      </c>
      <c r="J74" s="221">
        <v>0.94</v>
      </c>
      <c r="K74" s="221">
        <v>3.74</v>
      </c>
      <c r="L74" s="221">
        <v>24</v>
      </c>
      <c r="M74" s="2">
        <v>0.16625000000000001</v>
      </c>
    </row>
    <row r="75" spans="1:13" x14ac:dyDescent="0.3">
      <c r="A75" s="1" t="s">
        <v>41</v>
      </c>
      <c r="B75" s="221">
        <v>3</v>
      </c>
      <c r="C75" s="2">
        <v>3</v>
      </c>
      <c r="D75" s="1">
        <v>5</v>
      </c>
      <c r="E75" s="221">
        <v>10</v>
      </c>
      <c r="F75" s="221">
        <v>5</v>
      </c>
      <c r="G75" s="221">
        <v>59.45</v>
      </c>
      <c r="H75" s="221">
        <v>100</v>
      </c>
      <c r="I75" s="221">
        <v>6</v>
      </c>
      <c r="J75" s="221">
        <v>1.25</v>
      </c>
      <c r="K75" s="221">
        <v>3.86</v>
      </c>
      <c r="L75" s="221">
        <v>22</v>
      </c>
      <c r="M75" s="2">
        <v>0.26333333333333336</v>
      </c>
    </row>
    <row r="76" spans="1:13" x14ac:dyDescent="0.3">
      <c r="A76" s="1" t="s">
        <v>41</v>
      </c>
      <c r="B76" s="221">
        <v>3</v>
      </c>
      <c r="C76" s="2">
        <v>3</v>
      </c>
      <c r="D76" s="1">
        <v>5</v>
      </c>
      <c r="E76" s="221">
        <v>15</v>
      </c>
      <c r="F76" s="221">
        <v>5</v>
      </c>
      <c r="G76" s="221">
        <v>59.88</v>
      </c>
      <c r="H76" s="221">
        <v>3.25</v>
      </c>
      <c r="I76" s="221">
        <v>9</v>
      </c>
      <c r="J76" s="221">
        <v>5.66</v>
      </c>
      <c r="K76" s="221">
        <v>4</v>
      </c>
      <c r="L76" s="221">
        <v>20</v>
      </c>
      <c r="M76" s="2">
        <v>0.33333333333333331</v>
      </c>
    </row>
    <row r="77" spans="1:13" x14ac:dyDescent="0.3">
      <c r="A77" s="1" t="s">
        <v>41</v>
      </c>
      <c r="B77" s="221">
        <v>3</v>
      </c>
      <c r="C77" s="2">
        <v>3</v>
      </c>
      <c r="D77" s="1">
        <v>4</v>
      </c>
      <c r="E77" s="221">
        <v>10</v>
      </c>
      <c r="F77" s="221">
        <v>4</v>
      </c>
      <c r="G77" s="221">
        <v>60.32</v>
      </c>
      <c r="H77" s="221">
        <v>2.67</v>
      </c>
      <c r="I77" s="221">
        <v>6</v>
      </c>
      <c r="J77" s="221">
        <v>1.25</v>
      </c>
      <c r="K77" s="221">
        <v>3.4</v>
      </c>
      <c r="L77" s="221">
        <v>21</v>
      </c>
      <c r="M77" s="2">
        <v>0.11166666666666668</v>
      </c>
    </row>
    <row r="78" spans="1:13" x14ac:dyDescent="0.3">
      <c r="A78" s="1" t="s">
        <v>41</v>
      </c>
      <c r="B78" s="221">
        <v>3</v>
      </c>
      <c r="C78" s="2">
        <v>3</v>
      </c>
      <c r="D78" s="1">
        <v>3</v>
      </c>
      <c r="E78" s="221">
        <v>8</v>
      </c>
      <c r="F78" s="221">
        <v>3</v>
      </c>
      <c r="G78" s="221">
        <v>60.32</v>
      </c>
      <c r="H78" s="221">
        <v>2.12</v>
      </c>
      <c r="I78" s="221">
        <v>5</v>
      </c>
      <c r="J78" s="221">
        <v>2.87</v>
      </c>
      <c r="K78" s="221">
        <v>0.47</v>
      </c>
      <c r="L78" s="221">
        <v>14</v>
      </c>
      <c r="M78" s="2">
        <v>0.13400000000000001</v>
      </c>
    </row>
    <row r="79" spans="1:13" x14ac:dyDescent="0.3">
      <c r="A79" s="1" t="s">
        <v>41</v>
      </c>
      <c r="B79" s="221">
        <v>3</v>
      </c>
      <c r="C79" s="2">
        <v>3</v>
      </c>
      <c r="D79" s="1">
        <v>3</v>
      </c>
      <c r="E79" s="221">
        <v>12</v>
      </c>
      <c r="F79" s="221">
        <v>4</v>
      </c>
      <c r="G79" s="221">
        <v>59.88</v>
      </c>
      <c r="H79" s="221">
        <v>3.08</v>
      </c>
      <c r="I79" s="221">
        <v>8</v>
      </c>
      <c r="J79" s="221">
        <v>2.0499999999999998</v>
      </c>
      <c r="K79" s="221">
        <v>0.82</v>
      </c>
      <c r="L79" s="221">
        <v>20</v>
      </c>
      <c r="M79" s="2">
        <v>0.29125000000000001</v>
      </c>
    </row>
    <row r="80" spans="1:13" x14ac:dyDescent="0.3">
      <c r="A80" s="1" t="s">
        <v>41</v>
      </c>
      <c r="B80" s="221">
        <v>3</v>
      </c>
      <c r="C80" s="2">
        <v>3</v>
      </c>
      <c r="D80" s="1">
        <v>4</v>
      </c>
      <c r="E80" s="221">
        <v>12</v>
      </c>
      <c r="F80" s="221">
        <v>3</v>
      </c>
      <c r="G80" s="221">
        <v>58.16</v>
      </c>
      <c r="H80" s="221">
        <v>0</v>
      </c>
      <c r="I80" s="221">
        <v>8</v>
      </c>
      <c r="J80" s="221">
        <v>3.3</v>
      </c>
      <c r="K80" s="221">
        <v>2.4900000000000002</v>
      </c>
      <c r="L80" s="221">
        <v>22</v>
      </c>
      <c r="M80" s="2">
        <v>0.16625000000000001</v>
      </c>
    </row>
    <row r="81" spans="1:13" x14ac:dyDescent="0.3">
      <c r="A81" s="1" t="s">
        <v>41</v>
      </c>
      <c r="B81" s="221">
        <v>3</v>
      </c>
      <c r="C81" s="2">
        <v>3</v>
      </c>
      <c r="D81" s="1">
        <v>5</v>
      </c>
      <c r="E81" s="221">
        <v>11</v>
      </c>
      <c r="F81" s="221">
        <v>5</v>
      </c>
      <c r="G81" s="221">
        <v>59.88</v>
      </c>
      <c r="H81" s="221">
        <v>1.25</v>
      </c>
      <c r="I81" s="221">
        <v>5</v>
      </c>
      <c r="J81" s="221">
        <v>2.5</v>
      </c>
      <c r="K81" s="221">
        <v>5.56</v>
      </c>
      <c r="L81" s="221">
        <v>18</v>
      </c>
      <c r="M81" s="2">
        <v>0.13400000000000001</v>
      </c>
    </row>
    <row r="82" spans="1:13" x14ac:dyDescent="0.3">
      <c r="A82" s="1" t="s">
        <v>39</v>
      </c>
      <c r="B82" s="221">
        <v>1</v>
      </c>
      <c r="C82" s="2">
        <v>2</v>
      </c>
      <c r="D82" s="1">
        <v>5</v>
      </c>
      <c r="E82" s="221">
        <v>17</v>
      </c>
      <c r="F82" s="221">
        <v>6</v>
      </c>
      <c r="G82" s="221">
        <v>65.59</v>
      </c>
      <c r="H82" s="221">
        <v>0.99</v>
      </c>
      <c r="I82" s="221">
        <v>9</v>
      </c>
      <c r="J82" s="221">
        <v>4.97</v>
      </c>
      <c r="K82" s="221">
        <v>4.5</v>
      </c>
      <c r="L82" s="221">
        <v>24</v>
      </c>
      <c r="M82" s="2">
        <v>0.22222222222222221</v>
      </c>
    </row>
    <row r="83" spans="1:13" x14ac:dyDescent="0.3">
      <c r="A83" s="1" t="s">
        <v>39</v>
      </c>
      <c r="B83" s="221">
        <v>1</v>
      </c>
      <c r="C83" s="2">
        <v>2</v>
      </c>
      <c r="D83" s="1">
        <v>4</v>
      </c>
      <c r="E83" s="221">
        <v>12</v>
      </c>
      <c r="F83" s="221">
        <v>6</v>
      </c>
      <c r="G83" s="221">
        <v>59.55</v>
      </c>
      <c r="H83" s="221">
        <v>5.96</v>
      </c>
      <c r="I83" s="221">
        <v>7</v>
      </c>
      <c r="J83" s="221">
        <v>8.26</v>
      </c>
      <c r="K83" s="221">
        <v>3.74</v>
      </c>
      <c r="L83" s="221">
        <v>19</v>
      </c>
      <c r="M83" s="2">
        <v>0.33285714285714285</v>
      </c>
    </row>
    <row r="84" spans="1:13" x14ac:dyDescent="0.3">
      <c r="A84" s="1" t="s">
        <v>39</v>
      </c>
      <c r="B84" s="221">
        <v>1</v>
      </c>
      <c r="C84" s="2">
        <v>2</v>
      </c>
      <c r="D84" s="1">
        <v>4</v>
      </c>
      <c r="E84" s="221">
        <v>9</v>
      </c>
      <c r="F84" s="221">
        <v>5</v>
      </c>
      <c r="G84" s="221">
        <v>45.74</v>
      </c>
      <c r="H84" s="221">
        <v>13.95</v>
      </c>
      <c r="I84" s="221">
        <v>5</v>
      </c>
      <c r="J84" s="221">
        <v>8.26</v>
      </c>
      <c r="K84" s="221">
        <v>2.87</v>
      </c>
      <c r="L84" s="221">
        <v>17</v>
      </c>
      <c r="M84" s="2">
        <v>0.2</v>
      </c>
    </row>
    <row r="85" spans="1:13" x14ac:dyDescent="0.3">
      <c r="A85" s="1" t="s">
        <v>39</v>
      </c>
      <c r="B85" s="221">
        <v>1</v>
      </c>
      <c r="C85" s="2">
        <v>2</v>
      </c>
      <c r="D85" s="1">
        <v>5</v>
      </c>
      <c r="E85" s="221">
        <v>10</v>
      </c>
      <c r="F85" s="221">
        <v>5</v>
      </c>
      <c r="G85" s="221">
        <v>36.68</v>
      </c>
      <c r="H85" s="221">
        <v>1.25</v>
      </c>
      <c r="I85" s="221">
        <v>5</v>
      </c>
      <c r="J85" s="221">
        <v>1.25</v>
      </c>
      <c r="K85" s="221">
        <v>2.87</v>
      </c>
      <c r="L85" s="221">
        <v>15</v>
      </c>
      <c r="M85" s="2">
        <v>6.6000000000000003E-2</v>
      </c>
    </row>
    <row r="86" spans="1:13" x14ac:dyDescent="0.3">
      <c r="A86" s="1" t="s">
        <v>39</v>
      </c>
      <c r="B86" s="221">
        <v>1</v>
      </c>
      <c r="C86" s="2">
        <v>2</v>
      </c>
      <c r="D86" s="1">
        <v>4</v>
      </c>
      <c r="E86" s="221">
        <v>8</v>
      </c>
      <c r="F86" s="221">
        <v>5</v>
      </c>
      <c r="G86" s="221">
        <v>34.090000000000003</v>
      </c>
      <c r="H86" s="221">
        <v>1.9</v>
      </c>
      <c r="I86" s="221">
        <v>5</v>
      </c>
      <c r="J86" s="221">
        <v>2.0499999999999998</v>
      </c>
      <c r="K86" s="221">
        <v>1.7</v>
      </c>
      <c r="L86" s="221">
        <v>15</v>
      </c>
      <c r="M86" s="2">
        <v>0.13400000000000001</v>
      </c>
    </row>
    <row r="87" spans="1:13" x14ac:dyDescent="0.3">
      <c r="A87" s="1" t="s">
        <v>39</v>
      </c>
      <c r="B87" s="221">
        <v>1</v>
      </c>
      <c r="C87" s="2">
        <v>2</v>
      </c>
      <c r="D87" s="1">
        <v>4</v>
      </c>
      <c r="E87" s="221">
        <v>9</v>
      </c>
      <c r="F87" s="221">
        <v>3</v>
      </c>
      <c r="G87" s="221">
        <v>34.090000000000003</v>
      </c>
      <c r="H87" s="221">
        <v>0</v>
      </c>
      <c r="I87" s="221">
        <v>6</v>
      </c>
      <c r="J87" s="221">
        <v>2.94</v>
      </c>
      <c r="K87" s="221">
        <v>2.16</v>
      </c>
      <c r="L87" s="221">
        <v>16</v>
      </c>
      <c r="M87" s="2">
        <v>0.16666666666666666</v>
      </c>
    </row>
    <row r="88" spans="1:13" x14ac:dyDescent="0.3">
      <c r="A88" s="1" t="s">
        <v>19</v>
      </c>
      <c r="B88" s="221">
        <v>1</v>
      </c>
      <c r="C88" s="2">
        <v>2</v>
      </c>
      <c r="D88" s="1">
        <v>4</v>
      </c>
      <c r="E88" s="221">
        <v>11</v>
      </c>
      <c r="F88" s="221">
        <v>4</v>
      </c>
      <c r="G88" s="221">
        <v>66.83</v>
      </c>
      <c r="H88" s="221">
        <v>1.32</v>
      </c>
      <c r="I88" s="221">
        <v>6</v>
      </c>
      <c r="J88" s="221">
        <v>1.41</v>
      </c>
      <c r="K88" s="221">
        <v>2.16</v>
      </c>
      <c r="L88" s="221">
        <v>18</v>
      </c>
      <c r="M88" s="2">
        <v>5.5E-2</v>
      </c>
    </row>
    <row r="89" spans="1:13" x14ac:dyDescent="0.3">
      <c r="A89" s="1" t="s">
        <v>19</v>
      </c>
      <c r="B89" s="221">
        <v>1</v>
      </c>
      <c r="C89" s="2">
        <v>2</v>
      </c>
      <c r="D89" s="1">
        <v>4</v>
      </c>
      <c r="E89" s="221">
        <v>12</v>
      </c>
      <c r="F89" s="221">
        <v>4</v>
      </c>
      <c r="G89" s="221">
        <v>67.69</v>
      </c>
      <c r="H89" s="221">
        <v>2.88</v>
      </c>
      <c r="I89" s="221">
        <v>7</v>
      </c>
      <c r="J89" s="221">
        <v>0.5</v>
      </c>
      <c r="K89" s="221">
        <v>1.89</v>
      </c>
      <c r="L89" s="221">
        <v>22</v>
      </c>
      <c r="M89" s="2">
        <v>0.19</v>
      </c>
    </row>
    <row r="90" spans="1:13" x14ac:dyDescent="0.3">
      <c r="A90" s="1" t="s">
        <v>19</v>
      </c>
      <c r="B90" s="221">
        <v>1</v>
      </c>
      <c r="C90" s="2">
        <v>2</v>
      </c>
      <c r="D90" s="1">
        <v>5</v>
      </c>
      <c r="E90" s="221">
        <v>15</v>
      </c>
      <c r="F90" s="221">
        <v>5</v>
      </c>
      <c r="G90" s="221">
        <v>65.98</v>
      </c>
      <c r="H90" s="221">
        <v>5.38</v>
      </c>
      <c r="I90" s="221">
        <v>9</v>
      </c>
      <c r="J90" s="221">
        <v>2.4500000000000002</v>
      </c>
      <c r="K90" s="221">
        <v>2.0499999999999998</v>
      </c>
      <c r="L90" s="221">
        <v>27</v>
      </c>
      <c r="M90" s="2">
        <v>0.33333333333333331</v>
      </c>
    </row>
    <row r="91" spans="1:13" x14ac:dyDescent="0.3">
      <c r="A91" s="1" t="s">
        <v>19</v>
      </c>
      <c r="B91" s="221">
        <v>1</v>
      </c>
      <c r="C91" s="2">
        <v>2</v>
      </c>
      <c r="D91" s="1">
        <v>5</v>
      </c>
      <c r="E91" s="221">
        <v>13</v>
      </c>
      <c r="F91" s="221">
        <v>5</v>
      </c>
      <c r="G91" s="221">
        <v>67.69</v>
      </c>
      <c r="H91" s="221">
        <v>1.17</v>
      </c>
      <c r="I91" s="221">
        <v>7</v>
      </c>
      <c r="J91" s="221">
        <v>0.47</v>
      </c>
      <c r="K91" s="221">
        <v>1.7</v>
      </c>
      <c r="L91" s="221">
        <v>21</v>
      </c>
      <c r="M91" s="2">
        <v>0.19</v>
      </c>
    </row>
    <row r="92" spans="1:13" x14ac:dyDescent="0.3">
      <c r="A92" s="1" t="s">
        <v>19</v>
      </c>
      <c r="B92" s="221">
        <v>1</v>
      </c>
      <c r="C92" s="2">
        <v>2</v>
      </c>
      <c r="D92" s="1">
        <v>7</v>
      </c>
      <c r="E92" s="221">
        <v>15</v>
      </c>
      <c r="F92" s="221">
        <v>5</v>
      </c>
      <c r="G92" s="221">
        <v>70.69</v>
      </c>
      <c r="H92" s="221">
        <v>100</v>
      </c>
      <c r="I92" s="221">
        <v>9</v>
      </c>
      <c r="J92" s="221">
        <v>3.3</v>
      </c>
      <c r="K92" s="221">
        <v>1</v>
      </c>
      <c r="L92" s="221">
        <v>24</v>
      </c>
      <c r="M92" s="2">
        <v>0.40777777777777779</v>
      </c>
    </row>
    <row r="93" spans="1:13" x14ac:dyDescent="0.3">
      <c r="A93" s="1" t="s">
        <v>37</v>
      </c>
      <c r="B93" s="221">
        <v>1</v>
      </c>
      <c r="C93" s="2">
        <v>2</v>
      </c>
      <c r="D93" s="1">
        <v>3</v>
      </c>
      <c r="E93" s="221">
        <v>9</v>
      </c>
      <c r="F93" s="221">
        <v>3</v>
      </c>
      <c r="G93" s="221">
        <v>54.42</v>
      </c>
      <c r="H93" s="221">
        <v>0.75</v>
      </c>
      <c r="I93" s="221">
        <v>7</v>
      </c>
      <c r="J93" s="221">
        <v>1.25</v>
      </c>
      <c r="K93" s="221">
        <v>1</v>
      </c>
      <c r="L93" s="221">
        <v>16</v>
      </c>
      <c r="M93" s="2">
        <v>0.2857142857142857</v>
      </c>
    </row>
    <row r="94" spans="1:13" x14ac:dyDescent="0.3">
      <c r="A94" s="1" t="s">
        <v>37</v>
      </c>
      <c r="B94" s="221">
        <v>1</v>
      </c>
      <c r="C94" s="2">
        <v>2</v>
      </c>
      <c r="D94" s="1">
        <v>5</v>
      </c>
      <c r="E94" s="221">
        <v>12</v>
      </c>
      <c r="F94" s="221">
        <v>5</v>
      </c>
      <c r="G94" s="221">
        <v>61.76</v>
      </c>
      <c r="H94" s="221">
        <v>0.47</v>
      </c>
      <c r="I94" s="221">
        <v>6</v>
      </c>
      <c r="J94" s="221">
        <v>0.47</v>
      </c>
      <c r="K94" s="221">
        <v>0.82</v>
      </c>
      <c r="L94" s="221">
        <v>17</v>
      </c>
      <c r="M94" s="2">
        <v>0.11166666666666668</v>
      </c>
    </row>
    <row r="95" spans="1:13" x14ac:dyDescent="0.3">
      <c r="A95" s="1" t="s">
        <v>37</v>
      </c>
      <c r="B95" s="221">
        <v>1</v>
      </c>
      <c r="C95" s="2">
        <v>2</v>
      </c>
      <c r="D95" s="1">
        <v>5</v>
      </c>
      <c r="E95" s="221">
        <v>15</v>
      </c>
      <c r="F95" s="221">
        <v>5</v>
      </c>
      <c r="G95" s="221">
        <v>62.62</v>
      </c>
      <c r="H95" s="221">
        <v>3.96</v>
      </c>
      <c r="I95" s="221">
        <v>8</v>
      </c>
      <c r="J95" s="221">
        <v>0.82</v>
      </c>
      <c r="K95" s="221">
        <v>0.82</v>
      </c>
      <c r="L95" s="221">
        <v>24</v>
      </c>
      <c r="M95" s="2">
        <v>8.3750000000000005E-2</v>
      </c>
    </row>
    <row r="96" spans="1:13" x14ac:dyDescent="0.3">
      <c r="A96" s="1" t="s">
        <v>36</v>
      </c>
      <c r="B96" s="221">
        <v>1</v>
      </c>
      <c r="C96" s="2">
        <v>2</v>
      </c>
      <c r="D96" s="1">
        <v>4</v>
      </c>
      <c r="E96" s="221">
        <v>9</v>
      </c>
      <c r="F96" s="221">
        <v>3</v>
      </c>
      <c r="G96" s="221">
        <v>66.42</v>
      </c>
      <c r="H96" s="221">
        <v>2.33</v>
      </c>
      <c r="I96" s="221">
        <v>7</v>
      </c>
      <c r="J96" s="221">
        <v>0</v>
      </c>
      <c r="K96" s="221">
        <v>2.62</v>
      </c>
      <c r="L96" s="221">
        <v>18</v>
      </c>
      <c r="M96" s="2">
        <v>0.23857142857142857</v>
      </c>
    </row>
    <row r="97" spans="1:13" x14ac:dyDescent="0.3">
      <c r="A97" s="1" t="s">
        <v>36</v>
      </c>
      <c r="B97" s="221">
        <v>1</v>
      </c>
      <c r="C97" s="2">
        <v>2</v>
      </c>
      <c r="D97" s="1">
        <v>3</v>
      </c>
      <c r="E97" s="221">
        <v>9</v>
      </c>
      <c r="F97" s="221">
        <v>4</v>
      </c>
      <c r="G97" s="221">
        <v>59.52</v>
      </c>
      <c r="H97" s="221">
        <v>3.32</v>
      </c>
      <c r="I97" s="221">
        <v>7</v>
      </c>
      <c r="J97" s="221">
        <v>1.7</v>
      </c>
      <c r="K97" s="221">
        <v>4.99</v>
      </c>
      <c r="L97" s="221">
        <v>18</v>
      </c>
      <c r="M97" s="2">
        <v>0.2857142857142857</v>
      </c>
    </row>
    <row r="98" spans="1:13" x14ac:dyDescent="0.3">
      <c r="A98" s="1" t="s">
        <v>36</v>
      </c>
      <c r="B98" s="221">
        <v>1</v>
      </c>
      <c r="C98" s="2">
        <v>2</v>
      </c>
      <c r="D98" s="1">
        <v>3</v>
      </c>
      <c r="E98" s="221">
        <v>12</v>
      </c>
      <c r="F98" s="221">
        <v>4</v>
      </c>
      <c r="G98" s="221">
        <v>61.24</v>
      </c>
      <c r="H98" s="221">
        <v>1.25</v>
      </c>
      <c r="I98" s="221">
        <v>7</v>
      </c>
      <c r="J98" s="221">
        <v>2.16</v>
      </c>
      <c r="K98" s="221">
        <v>2.36</v>
      </c>
      <c r="L98" s="221">
        <v>21</v>
      </c>
      <c r="M98" s="2">
        <v>0.14285714285714285</v>
      </c>
    </row>
    <row r="99" spans="1:13" x14ac:dyDescent="0.3">
      <c r="A99" s="1" t="s">
        <v>36</v>
      </c>
      <c r="B99" s="221">
        <v>1</v>
      </c>
      <c r="C99" s="2">
        <v>2</v>
      </c>
      <c r="D99" s="1">
        <v>3</v>
      </c>
      <c r="E99" s="221">
        <v>11</v>
      </c>
      <c r="F99" s="221">
        <v>2</v>
      </c>
      <c r="G99" s="221">
        <v>59.52</v>
      </c>
      <c r="H99" s="221">
        <v>6.75</v>
      </c>
      <c r="I99" s="221">
        <v>6</v>
      </c>
      <c r="J99" s="221">
        <v>2.87</v>
      </c>
      <c r="K99" s="221">
        <v>4.92</v>
      </c>
      <c r="L99" s="221">
        <v>18</v>
      </c>
      <c r="M99" s="2">
        <v>5.5E-2</v>
      </c>
    </row>
    <row r="100" spans="1:13" x14ac:dyDescent="0.3">
      <c r="A100" s="1" t="s">
        <v>36</v>
      </c>
      <c r="B100" s="221">
        <v>1</v>
      </c>
      <c r="C100" s="2">
        <v>2</v>
      </c>
      <c r="D100" s="1">
        <v>3</v>
      </c>
      <c r="E100" s="221">
        <v>10</v>
      </c>
      <c r="F100" s="221">
        <v>3</v>
      </c>
      <c r="G100" s="221">
        <v>61.24</v>
      </c>
      <c r="H100" s="221">
        <v>2.25</v>
      </c>
      <c r="I100" s="221">
        <v>7</v>
      </c>
      <c r="J100" s="221">
        <v>0.47</v>
      </c>
      <c r="K100" s="221">
        <v>2.62</v>
      </c>
      <c r="L100" s="221">
        <v>16</v>
      </c>
      <c r="M100" s="2">
        <v>0.23857142857142857</v>
      </c>
    </row>
    <row r="101" spans="1:13" x14ac:dyDescent="0.3">
      <c r="A101" s="1" t="s">
        <v>36</v>
      </c>
      <c r="B101" s="221">
        <v>1</v>
      </c>
      <c r="C101" s="2">
        <v>2</v>
      </c>
      <c r="D101" s="1">
        <v>3</v>
      </c>
      <c r="E101" s="221">
        <v>9</v>
      </c>
      <c r="F101" s="221">
        <v>3</v>
      </c>
      <c r="G101" s="221">
        <v>57.79</v>
      </c>
      <c r="H101" s="221">
        <v>1.48</v>
      </c>
      <c r="I101" s="221">
        <v>6</v>
      </c>
      <c r="J101" s="221">
        <v>4.1100000000000003</v>
      </c>
      <c r="K101" s="221">
        <v>4</v>
      </c>
      <c r="L101" s="221">
        <v>14</v>
      </c>
      <c r="M101" s="2">
        <v>0.38833333333333336</v>
      </c>
    </row>
    <row r="102" spans="1:13" x14ac:dyDescent="0.3">
      <c r="A102" s="1" t="s">
        <v>16</v>
      </c>
      <c r="B102" s="221">
        <v>0</v>
      </c>
      <c r="C102" s="2">
        <v>1</v>
      </c>
      <c r="D102" s="1">
        <v>3</v>
      </c>
      <c r="E102" s="221">
        <v>9</v>
      </c>
      <c r="F102" s="221">
        <v>2</v>
      </c>
      <c r="G102" s="221">
        <v>57.14</v>
      </c>
      <c r="H102" s="221">
        <v>0.75</v>
      </c>
      <c r="I102" s="221">
        <v>7</v>
      </c>
      <c r="J102" s="221">
        <v>0.47</v>
      </c>
      <c r="K102" s="221">
        <v>0.47</v>
      </c>
      <c r="L102" s="221">
        <v>18</v>
      </c>
      <c r="M102" s="2">
        <v>9.5714285714285724E-2</v>
      </c>
    </row>
    <row r="103" spans="1:13" x14ac:dyDescent="0.3">
      <c r="A103" s="1" t="s">
        <v>16</v>
      </c>
      <c r="B103" s="221">
        <v>0</v>
      </c>
      <c r="C103" s="2">
        <v>1</v>
      </c>
      <c r="D103" s="1">
        <v>3</v>
      </c>
      <c r="E103" s="221">
        <v>10</v>
      </c>
      <c r="F103" s="221">
        <v>4</v>
      </c>
      <c r="G103" s="221">
        <v>56.28</v>
      </c>
      <c r="H103" s="221">
        <v>0.46</v>
      </c>
      <c r="I103" s="221">
        <v>6</v>
      </c>
      <c r="J103" s="221">
        <v>0.47</v>
      </c>
      <c r="K103" s="221">
        <v>0</v>
      </c>
      <c r="L103" s="221">
        <v>17</v>
      </c>
      <c r="M103" s="2">
        <v>0.16666666666666666</v>
      </c>
    </row>
    <row r="104" spans="1:13" x14ac:dyDescent="0.3">
      <c r="A104" s="1" t="s">
        <v>16</v>
      </c>
      <c r="B104" s="221">
        <v>0</v>
      </c>
      <c r="C104" s="2">
        <v>1</v>
      </c>
      <c r="D104" s="1">
        <v>3</v>
      </c>
      <c r="E104" s="221">
        <v>11</v>
      </c>
      <c r="F104" s="221">
        <v>2</v>
      </c>
      <c r="G104" s="221">
        <v>56.28</v>
      </c>
      <c r="H104" s="221">
        <v>2.62</v>
      </c>
      <c r="I104" s="221">
        <v>8</v>
      </c>
      <c r="J104" s="221">
        <v>0.94</v>
      </c>
      <c r="K104" s="221">
        <v>0.5</v>
      </c>
      <c r="L104" s="221">
        <v>19</v>
      </c>
      <c r="M104" s="2">
        <v>0.29125000000000001</v>
      </c>
    </row>
    <row r="105" spans="1:13" x14ac:dyDescent="0.3">
      <c r="A105" s="1" t="s">
        <v>16</v>
      </c>
      <c r="B105" s="221">
        <v>0</v>
      </c>
      <c r="C105" s="2">
        <v>1</v>
      </c>
      <c r="D105" s="1">
        <v>3</v>
      </c>
      <c r="E105" s="221">
        <v>9</v>
      </c>
      <c r="F105" s="221">
        <v>2</v>
      </c>
      <c r="G105" s="221">
        <v>57.14</v>
      </c>
      <c r="H105" s="221">
        <v>1.1200000000000001</v>
      </c>
      <c r="I105" s="221">
        <v>6</v>
      </c>
      <c r="J105" s="221">
        <v>0</v>
      </c>
      <c r="K105" s="221">
        <v>0.94</v>
      </c>
      <c r="L105" s="221">
        <v>16</v>
      </c>
      <c r="M105" s="2">
        <v>5.5E-2</v>
      </c>
    </row>
    <row r="106" spans="1:13" x14ac:dyDescent="0.3">
      <c r="A106" s="1" t="s">
        <v>60</v>
      </c>
      <c r="B106" s="221">
        <v>1</v>
      </c>
      <c r="C106" s="2">
        <v>1</v>
      </c>
      <c r="D106" s="1">
        <v>3</v>
      </c>
      <c r="E106" s="221">
        <v>10</v>
      </c>
      <c r="F106" s="221">
        <v>3</v>
      </c>
      <c r="G106" s="221">
        <v>44.02</v>
      </c>
      <c r="H106" s="221">
        <v>3.1</v>
      </c>
      <c r="I106" s="221">
        <v>7</v>
      </c>
      <c r="J106" s="221">
        <v>3.74</v>
      </c>
      <c r="K106" s="221">
        <v>3.5</v>
      </c>
      <c r="L106" s="221">
        <v>18</v>
      </c>
      <c r="M106" s="2">
        <v>0.2857142857142857</v>
      </c>
    </row>
    <row r="107" spans="1:13" x14ac:dyDescent="0.3">
      <c r="A107" s="1" t="s">
        <v>60</v>
      </c>
      <c r="B107" s="221">
        <v>1</v>
      </c>
      <c r="C107" s="2">
        <v>1</v>
      </c>
      <c r="D107" s="1">
        <v>3</v>
      </c>
      <c r="E107" s="221">
        <v>7</v>
      </c>
      <c r="F107" s="221">
        <v>3</v>
      </c>
      <c r="G107" s="221">
        <v>53.52</v>
      </c>
      <c r="H107" s="221">
        <v>12.34</v>
      </c>
      <c r="I107" s="221">
        <v>4</v>
      </c>
      <c r="J107" s="221">
        <v>7.76</v>
      </c>
      <c r="K107" s="221">
        <v>5.31</v>
      </c>
      <c r="L107" s="221">
        <v>14</v>
      </c>
      <c r="M107" s="2">
        <v>0.16750000000000001</v>
      </c>
    </row>
    <row r="108" spans="1:13" x14ac:dyDescent="0.3">
      <c r="A108" s="1" t="s">
        <v>60</v>
      </c>
      <c r="B108" s="221">
        <v>1</v>
      </c>
      <c r="C108" s="2">
        <v>1</v>
      </c>
      <c r="D108" s="1">
        <v>4</v>
      </c>
      <c r="E108" s="221">
        <v>12</v>
      </c>
      <c r="F108" s="221">
        <v>4</v>
      </c>
      <c r="G108" s="221">
        <v>72.510000000000005</v>
      </c>
      <c r="H108" s="221">
        <v>4.62</v>
      </c>
      <c r="I108" s="221">
        <v>7</v>
      </c>
      <c r="J108" s="221">
        <v>6.98</v>
      </c>
      <c r="K108" s="221">
        <v>10.210000000000001</v>
      </c>
      <c r="L108" s="221">
        <v>18</v>
      </c>
      <c r="M108" s="2">
        <v>0.23857142857142857</v>
      </c>
    </row>
    <row r="109" spans="1:13" x14ac:dyDescent="0.3">
      <c r="A109" s="1" t="s">
        <v>60</v>
      </c>
      <c r="B109" s="221">
        <v>1</v>
      </c>
      <c r="C109" s="2">
        <v>1</v>
      </c>
      <c r="D109" s="1">
        <v>4</v>
      </c>
      <c r="E109" s="221">
        <v>15</v>
      </c>
      <c r="F109" s="221">
        <v>4</v>
      </c>
      <c r="G109" s="221">
        <v>82.86</v>
      </c>
      <c r="H109" s="221">
        <v>5.25</v>
      </c>
      <c r="I109" s="221">
        <v>11</v>
      </c>
      <c r="J109" s="221">
        <v>3</v>
      </c>
      <c r="K109" s="221">
        <v>1.7</v>
      </c>
      <c r="L109" s="221">
        <v>25</v>
      </c>
      <c r="M109" s="2">
        <v>0.27272727272727271</v>
      </c>
    </row>
    <row r="110" spans="1:13" x14ac:dyDescent="0.3">
      <c r="A110" s="1" t="s">
        <v>60</v>
      </c>
      <c r="B110" s="221">
        <v>1</v>
      </c>
      <c r="C110" s="2">
        <v>1</v>
      </c>
      <c r="D110" s="1">
        <v>2</v>
      </c>
      <c r="E110" s="221">
        <v>10</v>
      </c>
      <c r="F110" s="221">
        <v>2</v>
      </c>
      <c r="G110" s="221">
        <v>85.02</v>
      </c>
      <c r="H110" s="221">
        <v>1.62</v>
      </c>
      <c r="I110" s="221">
        <v>7</v>
      </c>
      <c r="J110" s="221">
        <v>2.0499999999999998</v>
      </c>
      <c r="K110" s="221">
        <v>0.47</v>
      </c>
      <c r="L110" s="221">
        <v>18</v>
      </c>
      <c r="M110" s="2">
        <v>0.14285714285714285</v>
      </c>
    </row>
    <row r="111" spans="1:13" x14ac:dyDescent="0.3">
      <c r="A111" s="1" t="s">
        <v>60</v>
      </c>
      <c r="B111" s="221">
        <v>1</v>
      </c>
      <c r="C111" s="2">
        <v>1</v>
      </c>
      <c r="D111" s="1">
        <v>3</v>
      </c>
      <c r="E111" s="221">
        <v>13</v>
      </c>
      <c r="F111" s="221">
        <v>4</v>
      </c>
      <c r="G111" s="221">
        <v>79.41</v>
      </c>
      <c r="H111" s="221">
        <v>3.69</v>
      </c>
      <c r="I111" s="221">
        <v>8</v>
      </c>
      <c r="J111" s="221">
        <v>2.94</v>
      </c>
      <c r="K111" s="221">
        <v>5.91</v>
      </c>
      <c r="L111" s="221">
        <v>20</v>
      </c>
      <c r="M111" s="2">
        <v>0.375</v>
      </c>
    </row>
    <row r="112" spans="1:13" x14ac:dyDescent="0.3">
      <c r="A112" s="1" t="s">
        <v>60</v>
      </c>
      <c r="B112" s="221">
        <v>1</v>
      </c>
      <c r="C112" s="2">
        <v>1</v>
      </c>
      <c r="D112" s="1">
        <v>5</v>
      </c>
      <c r="E112" s="221">
        <v>15</v>
      </c>
      <c r="F112" s="221">
        <v>4</v>
      </c>
      <c r="G112" s="221">
        <v>84.59</v>
      </c>
      <c r="H112" s="221">
        <v>2.12</v>
      </c>
      <c r="I112" s="221">
        <v>11</v>
      </c>
      <c r="J112" s="221">
        <v>2.0499999999999998</v>
      </c>
      <c r="K112" s="221">
        <v>1.7</v>
      </c>
      <c r="L112" s="221">
        <v>29</v>
      </c>
      <c r="M112" s="2">
        <v>0.30272727272727273</v>
      </c>
    </row>
    <row r="113" spans="1:13" x14ac:dyDescent="0.3">
      <c r="A113" s="1" t="s">
        <v>60</v>
      </c>
      <c r="B113" s="221">
        <v>1</v>
      </c>
      <c r="C113" s="2">
        <v>1</v>
      </c>
      <c r="D113" s="1">
        <v>3</v>
      </c>
      <c r="E113" s="221">
        <v>13</v>
      </c>
      <c r="F113" s="221">
        <v>3</v>
      </c>
      <c r="G113" s="221">
        <v>87.18</v>
      </c>
      <c r="H113" s="221">
        <v>5.25</v>
      </c>
      <c r="I113" s="221">
        <v>9</v>
      </c>
      <c r="J113" s="221">
        <v>2.0499999999999998</v>
      </c>
      <c r="K113" s="221">
        <v>5.91</v>
      </c>
      <c r="L113" s="221">
        <v>23</v>
      </c>
      <c r="M113" s="2">
        <v>0.40777777777777779</v>
      </c>
    </row>
    <row r="114" spans="1:13" x14ac:dyDescent="0.3">
      <c r="A114" s="1" t="s">
        <v>60</v>
      </c>
      <c r="B114" s="221">
        <v>1</v>
      </c>
      <c r="C114" s="2">
        <v>1</v>
      </c>
      <c r="D114" s="1">
        <v>3</v>
      </c>
      <c r="E114" s="221">
        <v>16</v>
      </c>
      <c r="F114" s="221">
        <v>3</v>
      </c>
      <c r="G114" s="221">
        <v>87.18</v>
      </c>
      <c r="H114" s="221">
        <v>2</v>
      </c>
      <c r="I114" s="221">
        <v>12</v>
      </c>
      <c r="J114" s="221">
        <v>3.09</v>
      </c>
      <c r="K114" s="221">
        <v>0.47</v>
      </c>
      <c r="L114" s="221">
        <v>28</v>
      </c>
      <c r="M114" s="2">
        <v>0.36083333333333334</v>
      </c>
    </row>
    <row r="115" spans="1:13" x14ac:dyDescent="0.3">
      <c r="A115" s="1" t="s">
        <v>60</v>
      </c>
      <c r="B115" s="221">
        <v>1</v>
      </c>
      <c r="C115" s="2">
        <v>1</v>
      </c>
      <c r="D115" s="1">
        <v>5</v>
      </c>
      <c r="E115" s="221">
        <v>17</v>
      </c>
      <c r="F115" s="221">
        <v>5</v>
      </c>
      <c r="G115" s="221">
        <v>78.98</v>
      </c>
      <c r="H115" s="221">
        <v>1.25</v>
      </c>
      <c r="I115" s="221">
        <v>11</v>
      </c>
      <c r="J115" s="221">
        <v>1.25</v>
      </c>
      <c r="K115" s="221">
        <v>1.7</v>
      </c>
      <c r="L115" s="221">
        <v>25</v>
      </c>
      <c r="M115" s="2">
        <v>0.30272727272727273</v>
      </c>
    </row>
    <row r="116" spans="1:13" x14ac:dyDescent="0.3">
      <c r="A116" s="1" t="s">
        <v>58</v>
      </c>
      <c r="B116" s="221">
        <v>1</v>
      </c>
      <c r="C116" s="2">
        <v>4</v>
      </c>
      <c r="D116" s="1">
        <v>3</v>
      </c>
      <c r="E116" s="221">
        <v>10</v>
      </c>
      <c r="F116" s="221">
        <v>3</v>
      </c>
      <c r="G116" s="221">
        <v>62.28</v>
      </c>
      <c r="H116" s="221">
        <v>1.5</v>
      </c>
      <c r="I116" s="221">
        <v>7</v>
      </c>
      <c r="J116" s="221">
        <v>1.7</v>
      </c>
      <c r="K116" s="221">
        <v>2.16</v>
      </c>
      <c r="L116" s="221">
        <v>18</v>
      </c>
      <c r="M116" s="2">
        <v>0.2857142857142857</v>
      </c>
    </row>
    <row r="117" spans="1:13" x14ac:dyDescent="0.3">
      <c r="A117" s="1" t="s">
        <v>58</v>
      </c>
      <c r="B117" s="221">
        <v>1</v>
      </c>
      <c r="C117" s="2">
        <v>4</v>
      </c>
      <c r="D117" s="1">
        <v>2</v>
      </c>
      <c r="E117" s="221">
        <v>11</v>
      </c>
      <c r="F117" s="221">
        <v>3</v>
      </c>
      <c r="G117" s="221">
        <v>62.71</v>
      </c>
      <c r="H117" s="221">
        <v>2.17</v>
      </c>
      <c r="I117" s="221">
        <v>9</v>
      </c>
      <c r="J117" s="221">
        <v>1.41</v>
      </c>
      <c r="K117" s="221">
        <v>0.47</v>
      </c>
      <c r="L117" s="221">
        <v>21</v>
      </c>
      <c r="M117" s="2">
        <v>0.33333333333333331</v>
      </c>
    </row>
    <row r="118" spans="1:13" x14ac:dyDescent="0.3">
      <c r="A118" s="1" t="s">
        <v>58</v>
      </c>
      <c r="B118" s="221">
        <v>1</v>
      </c>
      <c r="C118" s="2">
        <v>4</v>
      </c>
      <c r="D118" s="1">
        <v>6</v>
      </c>
      <c r="E118" s="221">
        <v>12</v>
      </c>
      <c r="F118" s="221">
        <v>4</v>
      </c>
      <c r="G118" s="221">
        <v>61.85</v>
      </c>
      <c r="H118" s="221">
        <v>3.79</v>
      </c>
      <c r="I118" s="221">
        <v>8</v>
      </c>
      <c r="J118" s="221">
        <v>1</v>
      </c>
      <c r="K118" s="221">
        <v>0.47</v>
      </c>
      <c r="L118" s="221">
        <v>18</v>
      </c>
      <c r="M118" s="2">
        <v>0.25</v>
      </c>
    </row>
    <row r="119" spans="1:13" x14ac:dyDescent="0.3">
      <c r="A119" s="1" t="s">
        <v>58</v>
      </c>
      <c r="B119" s="221">
        <v>1</v>
      </c>
      <c r="C119" s="2">
        <v>4</v>
      </c>
      <c r="D119" s="1">
        <v>6</v>
      </c>
      <c r="E119" s="221">
        <v>15</v>
      </c>
      <c r="F119" s="221">
        <v>5</v>
      </c>
      <c r="G119" s="221">
        <v>60.13</v>
      </c>
      <c r="H119" s="221">
        <v>2.75</v>
      </c>
      <c r="I119" s="221">
        <v>9</v>
      </c>
      <c r="J119" s="221">
        <v>2.0499999999999998</v>
      </c>
      <c r="K119" s="221">
        <v>0.47</v>
      </c>
      <c r="L119" s="221">
        <v>24</v>
      </c>
      <c r="M119" s="2">
        <v>0.25888888888888889</v>
      </c>
    </row>
    <row r="120" spans="1:13" x14ac:dyDescent="0.3">
      <c r="A120" s="1" t="s">
        <v>11</v>
      </c>
      <c r="B120" s="221">
        <v>1</v>
      </c>
      <c r="C120" s="2">
        <v>4</v>
      </c>
      <c r="D120" s="1">
        <v>3</v>
      </c>
      <c r="E120" s="221">
        <v>13</v>
      </c>
      <c r="F120" s="221">
        <v>4</v>
      </c>
      <c r="G120" s="221">
        <v>77.12</v>
      </c>
      <c r="H120" s="221">
        <v>2.75</v>
      </c>
      <c r="I120" s="221">
        <v>10</v>
      </c>
      <c r="J120" s="221">
        <v>0.94</v>
      </c>
      <c r="K120" s="221">
        <v>0.47</v>
      </c>
      <c r="L120" s="221">
        <v>17</v>
      </c>
      <c r="M120" s="2">
        <v>0.433</v>
      </c>
    </row>
    <row r="121" spans="1:13" x14ac:dyDescent="0.3">
      <c r="A121" s="1" t="s">
        <v>11</v>
      </c>
      <c r="B121" s="221">
        <v>1</v>
      </c>
      <c r="C121" s="2">
        <v>4</v>
      </c>
      <c r="D121" s="1">
        <v>4</v>
      </c>
      <c r="E121" s="221">
        <v>15</v>
      </c>
      <c r="F121" s="221">
        <v>4</v>
      </c>
      <c r="G121" s="221">
        <v>76.260000000000005</v>
      </c>
      <c r="H121" s="221">
        <v>2.5</v>
      </c>
      <c r="I121" s="221">
        <v>11</v>
      </c>
      <c r="J121" s="221">
        <v>1.41</v>
      </c>
      <c r="K121" s="221">
        <v>0.47</v>
      </c>
      <c r="L121" s="221">
        <v>27</v>
      </c>
      <c r="M121" s="2">
        <v>0.24272727272727271</v>
      </c>
    </row>
    <row r="122" spans="1:13" x14ac:dyDescent="0.3">
      <c r="A122" s="1" t="s">
        <v>11</v>
      </c>
      <c r="B122" s="221">
        <v>1</v>
      </c>
      <c r="C122" s="2">
        <v>4</v>
      </c>
      <c r="D122" s="1">
        <v>4</v>
      </c>
      <c r="E122" s="221">
        <v>12</v>
      </c>
      <c r="F122" s="221">
        <v>4</v>
      </c>
      <c r="G122" s="221">
        <v>72.819999999999993</v>
      </c>
      <c r="H122" s="221">
        <v>2.25</v>
      </c>
      <c r="I122" s="221">
        <v>11</v>
      </c>
      <c r="J122" s="221">
        <v>1.25</v>
      </c>
      <c r="K122" s="221">
        <v>0</v>
      </c>
      <c r="L122" s="221">
        <v>24</v>
      </c>
      <c r="M122" s="2">
        <v>0.42454545454545456</v>
      </c>
    </row>
    <row r="123" spans="1:13" x14ac:dyDescent="0.3">
      <c r="A123" s="1" t="s">
        <v>11</v>
      </c>
      <c r="B123" s="221">
        <v>1</v>
      </c>
      <c r="C123" s="2">
        <v>4</v>
      </c>
      <c r="D123" s="1">
        <v>5</v>
      </c>
      <c r="E123" s="221">
        <v>15</v>
      </c>
      <c r="F123" s="221">
        <v>4</v>
      </c>
      <c r="G123" s="221">
        <v>73.680000000000007</v>
      </c>
      <c r="H123" s="221">
        <v>4.28</v>
      </c>
      <c r="I123" s="221">
        <v>9</v>
      </c>
      <c r="J123" s="221">
        <v>2.0499999999999998</v>
      </c>
      <c r="K123" s="221">
        <v>1.89</v>
      </c>
      <c r="L123" s="221">
        <v>21</v>
      </c>
      <c r="M123" s="2">
        <v>0.29666666666666663</v>
      </c>
    </row>
    <row r="124" spans="1:13" x14ac:dyDescent="0.3">
      <c r="A124" s="1" t="s">
        <v>11</v>
      </c>
      <c r="B124" s="221">
        <v>1</v>
      </c>
      <c r="C124" s="2">
        <v>4</v>
      </c>
      <c r="D124" s="1">
        <v>4</v>
      </c>
      <c r="E124" s="221">
        <v>14</v>
      </c>
      <c r="F124" s="221">
        <v>4</v>
      </c>
      <c r="G124" s="221">
        <v>74.97</v>
      </c>
      <c r="H124" s="221">
        <v>3.25</v>
      </c>
      <c r="I124" s="221">
        <v>10</v>
      </c>
      <c r="J124" s="221">
        <v>2.4500000000000002</v>
      </c>
      <c r="K124" s="221">
        <v>2</v>
      </c>
      <c r="L124" s="221">
        <v>21</v>
      </c>
      <c r="M124" s="2">
        <v>0.433</v>
      </c>
    </row>
    <row r="125" spans="1:13" x14ac:dyDescent="0.3">
      <c r="A125" s="1" t="s">
        <v>83</v>
      </c>
      <c r="B125" s="221">
        <v>2</v>
      </c>
      <c r="C125" s="2">
        <v>2</v>
      </c>
      <c r="D125" s="1">
        <v>5</v>
      </c>
      <c r="E125" s="221">
        <v>10</v>
      </c>
      <c r="F125" s="221">
        <v>6</v>
      </c>
      <c r="G125" s="221">
        <v>70.77</v>
      </c>
      <c r="H125" s="221">
        <v>100</v>
      </c>
      <c r="I125" s="221">
        <v>6</v>
      </c>
      <c r="J125" s="221">
        <v>10.210000000000001</v>
      </c>
      <c r="K125" s="221">
        <v>7.87</v>
      </c>
      <c r="L125" s="221">
        <v>17</v>
      </c>
      <c r="M125" s="2">
        <v>0.22166666666666668</v>
      </c>
    </row>
    <row r="126" spans="1:13" x14ac:dyDescent="0.3">
      <c r="A126" s="1" t="s">
        <v>83</v>
      </c>
      <c r="B126" s="221">
        <v>2</v>
      </c>
      <c r="C126" s="2">
        <v>2</v>
      </c>
      <c r="D126" s="1">
        <v>4</v>
      </c>
      <c r="E126" s="221">
        <v>10</v>
      </c>
      <c r="F126" s="221">
        <v>6</v>
      </c>
      <c r="G126" s="221">
        <v>64.760000000000005</v>
      </c>
      <c r="H126" s="221">
        <v>100</v>
      </c>
      <c r="I126" s="221">
        <v>5</v>
      </c>
      <c r="J126" s="221">
        <v>10</v>
      </c>
      <c r="K126" s="221">
        <v>8.06</v>
      </c>
      <c r="L126" s="221">
        <v>16</v>
      </c>
      <c r="M126" s="2">
        <v>0.38400000000000001</v>
      </c>
    </row>
    <row r="127" spans="1:13" x14ac:dyDescent="0.3">
      <c r="A127" s="1" t="s">
        <v>83</v>
      </c>
      <c r="B127" s="221">
        <v>2</v>
      </c>
      <c r="C127" s="2">
        <v>2</v>
      </c>
      <c r="D127" s="1">
        <v>5</v>
      </c>
      <c r="E127" s="221">
        <v>12</v>
      </c>
      <c r="F127" s="221">
        <v>6</v>
      </c>
      <c r="G127" s="221">
        <v>62.62</v>
      </c>
      <c r="H127" s="221">
        <v>1.25</v>
      </c>
      <c r="I127" s="221">
        <v>6</v>
      </c>
      <c r="J127" s="221">
        <v>6.94</v>
      </c>
      <c r="K127" s="221">
        <v>1.25</v>
      </c>
      <c r="L127" s="221">
        <v>20</v>
      </c>
      <c r="M127" s="2">
        <v>0.16666666666666666</v>
      </c>
    </row>
    <row r="128" spans="1:13" x14ac:dyDescent="0.3">
      <c r="A128" s="1" t="s">
        <v>83</v>
      </c>
      <c r="B128" s="221">
        <v>2</v>
      </c>
      <c r="C128" s="2">
        <v>2</v>
      </c>
      <c r="D128" s="1">
        <v>5</v>
      </c>
      <c r="E128" s="221">
        <v>13</v>
      </c>
      <c r="F128" s="221">
        <v>6</v>
      </c>
      <c r="G128" s="221">
        <v>53.18</v>
      </c>
      <c r="H128" s="221">
        <v>100</v>
      </c>
      <c r="I128" s="221">
        <v>7</v>
      </c>
      <c r="J128" s="221">
        <v>7.12</v>
      </c>
      <c r="K128" s="221">
        <v>0.82</v>
      </c>
      <c r="L128" s="221">
        <v>19</v>
      </c>
      <c r="M128" s="2">
        <v>0.32142857142857145</v>
      </c>
    </row>
    <row r="129" spans="1:13" x14ac:dyDescent="0.3">
      <c r="A129" s="1" t="s">
        <v>83</v>
      </c>
      <c r="B129" s="221">
        <v>2</v>
      </c>
      <c r="C129" s="2">
        <v>2</v>
      </c>
      <c r="D129" s="1">
        <v>4</v>
      </c>
      <c r="E129" s="221">
        <v>11</v>
      </c>
      <c r="F129" s="221">
        <v>3</v>
      </c>
      <c r="G129" s="221">
        <v>50.18</v>
      </c>
      <c r="H129" s="221">
        <v>1.91</v>
      </c>
      <c r="I129" s="221">
        <v>7</v>
      </c>
      <c r="J129" s="221">
        <v>3.4</v>
      </c>
      <c r="K129" s="221">
        <v>0.82</v>
      </c>
      <c r="L129" s="221">
        <v>22</v>
      </c>
      <c r="M129" s="2">
        <v>0.19</v>
      </c>
    </row>
    <row r="130" spans="1:13" x14ac:dyDescent="0.3">
      <c r="A130" s="1" t="s">
        <v>83</v>
      </c>
      <c r="B130" s="221">
        <v>2</v>
      </c>
      <c r="C130" s="2">
        <v>2</v>
      </c>
      <c r="D130" s="1">
        <v>3</v>
      </c>
      <c r="E130" s="221">
        <v>12</v>
      </c>
      <c r="F130" s="221">
        <v>3</v>
      </c>
      <c r="G130" s="221">
        <v>46.32</v>
      </c>
      <c r="H130" s="221">
        <v>4.4800000000000004</v>
      </c>
      <c r="I130" s="221">
        <v>8</v>
      </c>
      <c r="J130" s="221">
        <v>3.77</v>
      </c>
      <c r="K130" s="221">
        <v>4.03</v>
      </c>
      <c r="L130" s="221">
        <v>20</v>
      </c>
      <c r="M130" s="2">
        <v>0.29125000000000001</v>
      </c>
    </row>
    <row r="131" spans="1:13" x14ac:dyDescent="0.3">
      <c r="A131" s="1" t="s">
        <v>83</v>
      </c>
      <c r="B131" s="221">
        <v>2</v>
      </c>
      <c r="C131" s="2">
        <v>2</v>
      </c>
      <c r="D131" s="1">
        <v>4</v>
      </c>
      <c r="E131" s="221">
        <v>14</v>
      </c>
      <c r="F131" s="221">
        <v>3</v>
      </c>
      <c r="G131" s="221">
        <v>46.75</v>
      </c>
      <c r="H131" s="221">
        <v>3.95</v>
      </c>
      <c r="I131" s="221">
        <v>9</v>
      </c>
      <c r="J131" s="221">
        <v>4.99</v>
      </c>
      <c r="K131" s="221">
        <v>4</v>
      </c>
      <c r="L131" s="221">
        <v>19</v>
      </c>
      <c r="M131" s="2">
        <v>0.33333333333333331</v>
      </c>
    </row>
    <row r="132" spans="1:13" x14ac:dyDescent="0.3">
      <c r="A132" s="1" t="s">
        <v>85</v>
      </c>
      <c r="B132" s="221">
        <v>3</v>
      </c>
      <c r="C132" s="2">
        <v>2</v>
      </c>
      <c r="D132" s="1">
        <v>3</v>
      </c>
      <c r="E132" s="221">
        <v>14</v>
      </c>
      <c r="F132" s="221">
        <v>3</v>
      </c>
      <c r="G132" s="221">
        <v>91.02</v>
      </c>
      <c r="H132" s="221">
        <v>100</v>
      </c>
      <c r="I132" s="221">
        <v>13</v>
      </c>
      <c r="J132" s="221">
        <v>2.36</v>
      </c>
      <c r="K132" s="221">
        <v>6.18</v>
      </c>
      <c r="L132" s="221">
        <v>22</v>
      </c>
      <c r="M132" s="2">
        <v>0.5130769230769231</v>
      </c>
    </row>
    <row r="133" spans="1:13" x14ac:dyDescent="0.3">
      <c r="A133" s="1" t="s">
        <v>85</v>
      </c>
      <c r="B133" s="221">
        <v>3</v>
      </c>
      <c r="C133" s="2">
        <v>2</v>
      </c>
      <c r="D133" s="1">
        <v>5</v>
      </c>
      <c r="E133" s="221">
        <v>16</v>
      </c>
      <c r="F133" s="221">
        <v>5</v>
      </c>
      <c r="G133" s="221">
        <v>87.57</v>
      </c>
      <c r="H133" s="221">
        <v>0</v>
      </c>
      <c r="I133" s="221">
        <v>12</v>
      </c>
      <c r="J133" s="221">
        <v>7.13</v>
      </c>
      <c r="K133" s="221">
        <v>5.72</v>
      </c>
      <c r="L133" s="221">
        <v>23</v>
      </c>
      <c r="M133" s="2">
        <v>0.38916666666666666</v>
      </c>
    </row>
    <row r="134" spans="1:13" x14ac:dyDescent="0.3">
      <c r="A134" s="1" t="s">
        <v>85</v>
      </c>
      <c r="B134" s="221">
        <v>3</v>
      </c>
      <c r="C134" s="2">
        <v>2</v>
      </c>
      <c r="D134" s="1">
        <v>5</v>
      </c>
      <c r="E134" s="221">
        <v>15</v>
      </c>
      <c r="F134" s="221">
        <v>4</v>
      </c>
      <c r="G134" s="221">
        <v>82.39</v>
      </c>
      <c r="H134" s="221">
        <v>100</v>
      </c>
      <c r="I134" s="221">
        <v>13</v>
      </c>
      <c r="J134" s="221">
        <v>9.43</v>
      </c>
      <c r="K134" s="221">
        <v>6.18</v>
      </c>
      <c r="L134" s="221">
        <v>26</v>
      </c>
      <c r="M134" s="2">
        <v>0.46153846153846156</v>
      </c>
    </row>
    <row r="135" spans="1:13" x14ac:dyDescent="0.3">
      <c r="A135" s="1" t="s">
        <v>85</v>
      </c>
      <c r="B135" s="221">
        <v>3</v>
      </c>
      <c r="C135" s="2">
        <v>2</v>
      </c>
      <c r="D135" s="1">
        <v>7</v>
      </c>
      <c r="E135" s="221">
        <v>15</v>
      </c>
      <c r="F135" s="221">
        <v>3</v>
      </c>
      <c r="G135" s="221">
        <v>75.92</v>
      </c>
      <c r="H135" s="221">
        <v>100</v>
      </c>
      <c r="I135" s="221">
        <v>12</v>
      </c>
      <c r="J135" s="221">
        <v>8.3800000000000008</v>
      </c>
      <c r="K135" s="221">
        <v>3.4</v>
      </c>
      <c r="L135" s="221">
        <v>25</v>
      </c>
      <c r="M135" s="2">
        <v>0.47249999999999998</v>
      </c>
    </row>
    <row r="136" spans="1:13" x14ac:dyDescent="0.3">
      <c r="A136" s="1" t="s">
        <v>85</v>
      </c>
      <c r="B136" s="221">
        <v>3</v>
      </c>
      <c r="C136" s="2">
        <v>2</v>
      </c>
      <c r="D136" s="1">
        <v>4</v>
      </c>
      <c r="E136" s="221">
        <v>11</v>
      </c>
      <c r="F136" s="221">
        <v>4</v>
      </c>
      <c r="G136" s="221">
        <v>81.099999999999994</v>
      </c>
      <c r="H136" s="221">
        <v>4</v>
      </c>
      <c r="I136" s="221">
        <v>10</v>
      </c>
      <c r="J136" s="221">
        <v>5.72</v>
      </c>
      <c r="K136" s="221">
        <v>4</v>
      </c>
      <c r="L136" s="221">
        <v>20</v>
      </c>
      <c r="M136" s="2">
        <v>0.33300000000000002</v>
      </c>
    </row>
    <row r="137" spans="1:13" x14ac:dyDescent="0.3">
      <c r="A137" s="1" t="s">
        <v>85</v>
      </c>
      <c r="B137" s="221">
        <v>3</v>
      </c>
      <c r="C137" s="2">
        <v>2</v>
      </c>
      <c r="D137" s="1">
        <v>6</v>
      </c>
      <c r="E137" s="221">
        <v>19</v>
      </c>
      <c r="F137" s="221">
        <v>5</v>
      </c>
      <c r="G137" s="221">
        <v>91.45</v>
      </c>
      <c r="H137" s="221">
        <v>4.1900000000000004</v>
      </c>
      <c r="I137" s="221">
        <v>12</v>
      </c>
      <c r="J137" s="221">
        <v>1.41</v>
      </c>
      <c r="K137" s="221">
        <v>3.3</v>
      </c>
      <c r="L137" s="221">
        <v>29</v>
      </c>
      <c r="M137" s="2">
        <v>0.30583333333333335</v>
      </c>
    </row>
    <row r="138" spans="1:13" x14ac:dyDescent="0.3">
      <c r="A138" s="1" t="s">
        <v>85</v>
      </c>
      <c r="B138" s="221">
        <v>3</v>
      </c>
      <c r="C138" s="2">
        <v>2</v>
      </c>
      <c r="D138" s="1">
        <v>9</v>
      </c>
      <c r="E138" s="221">
        <v>18</v>
      </c>
      <c r="F138" s="221">
        <v>6</v>
      </c>
      <c r="G138" s="221">
        <v>91.45</v>
      </c>
      <c r="H138" s="221">
        <v>3.65</v>
      </c>
      <c r="I138" s="221">
        <v>12</v>
      </c>
      <c r="J138" s="221">
        <v>5.0999999999999996</v>
      </c>
      <c r="K138" s="221">
        <v>2.87</v>
      </c>
      <c r="L138" s="221">
        <v>28</v>
      </c>
      <c r="M138" s="2">
        <v>0.41666666666666669</v>
      </c>
    </row>
    <row r="139" spans="1:13" x14ac:dyDescent="0.3">
      <c r="A139" s="1" t="s">
        <v>27</v>
      </c>
      <c r="B139" s="221">
        <v>1</v>
      </c>
      <c r="C139" s="2">
        <v>1</v>
      </c>
      <c r="D139" s="1">
        <v>3</v>
      </c>
      <c r="E139" s="221">
        <v>11</v>
      </c>
      <c r="F139" s="221">
        <v>3</v>
      </c>
      <c r="G139" s="221">
        <v>47.58</v>
      </c>
      <c r="H139" s="221">
        <v>0.88</v>
      </c>
      <c r="I139" s="221">
        <v>7</v>
      </c>
      <c r="J139" s="221">
        <v>1.25</v>
      </c>
      <c r="K139" s="221">
        <v>3.5</v>
      </c>
      <c r="L139" s="221">
        <v>18</v>
      </c>
      <c r="M139" s="2">
        <v>0.19</v>
      </c>
    </row>
    <row r="140" spans="1:13" x14ac:dyDescent="0.3">
      <c r="A140" s="1" t="s">
        <v>27</v>
      </c>
      <c r="B140" s="221">
        <v>1</v>
      </c>
      <c r="C140" s="2">
        <v>1</v>
      </c>
      <c r="D140" s="1">
        <v>3</v>
      </c>
      <c r="E140" s="221">
        <v>10</v>
      </c>
      <c r="F140" s="221">
        <v>3</v>
      </c>
      <c r="G140" s="221">
        <v>55.73</v>
      </c>
      <c r="H140" s="221">
        <v>2.12</v>
      </c>
      <c r="I140" s="221">
        <v>7</v>
      </c>
      <c r="J140" s="221">
        <v>0.82</v>
      </c>
      <c r="K140" s="221">
        <v>2.94</v>
      </c>
      <c r="L140" s="221">
        <v>20</v>
      </c>
      <c r="M140" s="2">
        <v>0.19</v>
      </c>
    </row>
    <row r="141" spans="1:13" x14ac:dyDescent="0.3">
      <c r="A141" s="1" t="s">
        <v>27</v>
      </c>
      <c r="B141" s="221">
        <v>1</v>
      </c>
      <c r="C141" s="2">
        <v>1</v>
      </c>
      <c r="D141" s="1">
        <v>5</v>
      </c>
      <c r="E141" s="221">
        <v>13</v>
      </c>
      <c r="F141" s="221">
        <v>5</v>
      </c>
      <c r="G141" s="221">
        <v>55.73</v>
      </c>
      <c r="H141" s="221">
        <v>2.39</v>
      </c>
      <c r="I141" s="221">
        <v>9</v>
      </c>
      <c r="J141" s="221">
        <v>1.25</v>
      </c>
      <c r="K141" s="221">
        <v>2.4900000000000002</v>
      </c>
      <c r="L141" s="221">
        <v>22</v>
      </c>
      <c r="M141" s="2">
        <v>0.25888888888888889</v>
      </c>
    </row>
    <row r="142" spans="1:13" x14ac:dyDescent="0.3">
      <c r="A142" s="1" t="s">
        <v>14</v>
      </c>
      <c r="B142" s="221">
        <v>0</v>
      </c>
      <c r="C142" s="2">
        <v>1</v>
      </c>
      <c r="D142" s="1">
        <v>4</v>
      </c>
      <c r="E142" s="221">
        <v>11</v>
      </c>
      <c r="F142" s="221">
        <v>3</v>
      </c>
      <c r="G142" s="221">
        <v>62.42</v>
      </c>
      <c r="H142" s="221">
        <v>0.45</v>
      </c>
      <c r="I142" s="221">
        <v>8</v>
      </c>
      <c r="J142" s="221">
        <v>3.09</v>
      </c>
      <c r="K142" s="221">
        <v>1.7</v>
      </c>
      <c r="L142" s="221">
        <v>20</v>
      </c>
      <c r="M142" s="2">
        <v>8.3750000000000005E-2</v>
      </c>
    </row>
    <row r="143" spans="1:13" x14ac:dyDescent="0.3">
      <c r="A143" s="1" t="s">
        <v>14</v>
      </c>
      <c r="B143" s="221">
        <v>0</v>
      </c>
      <c r="C143" s="2">
        <v>1</v>
      </c>
      <c r="D143" s="1">
        <v>4</v>
      </c>
      <c r="E143" s="221">
        <v>9</v>
      </c>
      <c r="F143" s="221">
        <v>3</v>
      </c>
      <c r="G143" s="221">
        <v>58.98</v>
      </c>
      <c r="H143" s="221">
        <v>0.75</v>
      </c>
      <c r="I143" s="221">
        <v>6</v>
      </c>
      <c r="J143" s="221">
        <v>4.1100000000000003</v>
      </c>
      <c r="K143" s="221">
        <v>0.82</v>
      </c>
      <c r="L143" s="221">
        <v>16</v>
      </c>
      <c r="M143" s="2">
        <v>0.22166666666666668</v>
      </c>
    </row>
    <row r="144" spans="1:13" x14ac:dyDescent="0.3">
      <c r="A144" s="1" t="s">
        <v>14</v>
      </c>
      <c r="B144" s="221">
        <v>0</v>
      </c>
      <c r="C144" s="2">
        <v>1</v>
      </c>
      <c r="D144" s="1">
        <v>2</v>
      </c>
      <c r="E144" s="221">
        <v>9</v>
      </c>
      <c r="F144" s="221">
        <v>2</v>
      </c>
      <c r="G144" s="221">
        <v>60.7</v>
      </c>
      <c r="H144" s="221">
        <v>0.38</v>
      </c>
      <c r="I144" s="221">
        <v>6</v>
      </c>
      <c r="J144" s="221">
        <v>0.5</v>
      </c>
      <c r="K144" s="221">
        <v>1.7</v>
      </c>
      <c r="L144" s="221">
        <v>18</v>
      </c>
      <c r="M144" s="2">
        <v>5.5E-2</v>
      </c>
    </row>
    <row r="145" spans="1:13" x14ac:dyDescent="0.3">
      <c r="A145" s="1" t="s">
        <v>14</v>
      </c>
      <c r="B145" s="221">
        <v>0</v>
      </c>
      <c r="C145" s="2">
        <v>1</v>
      </c>
      <c r="D145" s="1">
        <v>3</v>
      </c>
      <c r="E145" s="221">
        <v>9</v>
      </c>
      <c r="F145" s="221">
        <v>3</v>
      </c>
      <c r="G145" s="221">
        <v>58.55</v>
      </c>
      <c r="H145" s="221">
        <v>1</v>
      </c>
      <c r="I145" s="221">
        <v>6</v>
      </c>
      <c r="J145" s="221">
        <v>4.1100000000000003</v>
      </c>
      <c r="K145" s="221">
        <v>1.25</v>
      </c>
      <c r="L145" s="221">
        <v>17</v>
      </c>
      <c r="M145" s="2">
        <v>0.11166666666666668</v>
      </c>
    </row>
    <row r="146" spans="1:13" x14ac:dyDescent="0.3">
      <c r="A146" s="1" t="s">
        <v>14</v>
      </c>
      <c r="B146" s="221">
        <v>0</v>
      </c>
      <c r="C146" s="2">
        <v>1</v>
      </c>
      <c r="D146" s="1">
        <v>4</v>
      </c>
      <c r="E146" s="221">
        <v>10</v>
      </c>
      <c r="F146" s="221">
        <v>3</v>
      </c>
      <c r="G146" s="221">
        <v>60.27</v>
      </c>
      <c r="H146" s="221">
        <v>2.75</v>
      </c>
      <c r="I146" s="221">
        <v>7</v>
      </c>
      <c r="J146" s="221">
        <v>2.16</v>
      </c>
      <c r="K146" s="221">
        <v>1</v>
      </c>
      <c r="L146" s="221">
        <v>18</v>
      </c>
      <c r="M146" s="2">
        <v>0.19</v>
      </c>
    </row>
    <row r="147" spans="1:13" x14ac:dyDescent="0.3">
      <c r="A147" s="1" t="s">
        <v>15</v>
      </c>
      <c r="B147" s="221">
        <v>2</v>
      </c>
      <c r="C147" s="2">
        <v>1</v>
      </c>
      <c r="D147" s="1">
        <v>4</v>
      </c>
      <c r="E147" s="221">
        <v>13</v>
      </c>
      <c r="F147" s="221">
        <v>3</v>
      </c>
      <c r="G147" s="221">
        <v>61.73</v>
      </c>
      <c r="H147" s="221">
        <v>4.17</v>
      </c>
      <c r="I147" s="221">
        <v>10</v>
      </c>
      <c r="J147" s="221">
        <v>2.62</v>
      </c>
      <c r="K147" s="221">
        <v>1.5</v>
      </c>
      <c r="L147" s="221">
        <v>23</v>
      </c>
      <c r="M147" s="2">
        <v>0.26700000000000002</v>
      </c>
    </row>
    <row r="148" spans="1:13" x14ac:dyDescent="0.3">
      <c r="A148" s="1" t="s">
        <v>15</v>
      </c>
      <c r="B148" s="221">
        <v>2</v>
      </c>
      <c r="C148" s="2">
        <v>1</v>
      </c>
      <c r="D148" s="1">
        <v>5</v>
      </c>
      <c r="E148" s="221">
        <v>12</v>
      </c>
      <c r="F148" s="221">
        <v>5</v>
      </c>
      <c r="G148" s="221">
        <v>68.59</v>
      </c>
      <c r="H148" s="221">
        <v>2.04</v>
      </c>
      <c r="I148" s="221">
        <v>7</v>
      </c>
      <c r="J148" s="221">
        <v>2.16</v>
      </c>
      <c r="K148" s="221">
        <v>1.41</v>
      </c>
      <c r="L148" s="221">
        <v>23</v>
      </c>
      <c r="M148" s="2">
        <v>0.14285714285714285</v>
      </c>
    </row>
    <row r="149" spans="1:13" x14ac:dyDescent="0.3">
      <c r="A149" s="1" t="s">
        <v>15</v>
      </c>
      <c r="B149" s="221">
        <v>2</v>
      </c>
      <c r="C149" s="2">
        <v>1</v>
      </c>
      <c r="D149" s="1">
        <v>4</v>
      </c>
      <c r="E149" s="221">
        <v>12</v>
      </c>
      <c r="F149" s="221">
        <v>4</v>
      </c>
      <c r="G149" s="221">
        <v>71.59</v>
      </c>
      <c r="H149" s="221">
        <v>0.25</v>
      </c>
      <c r="I149" s="221">
        <v>8</v>
      </c>
      <c r="J149" s="221">
        <v>0.47</v>
      </c>
      <c r="K149" s="221">
        <v>1.25</v>
      </c>
      <c r="L149" s="221">
        <v>21</v>
      </c>
      <c r="M149" s="2">
        <v>0.20874999999999999</v>
      </c>
    </row>
    <row r="150" spans="1:13" x14ac:dyDescent="0.3">
      <c r="A150" s="1" t="s">
        <v>59</v>
      </c>
      <c r="B150" s="221">
        <v>2</v>
      </c>
      <c r="C150" s="2">
        <v>1</v>
      </c>
      <c r="D150" s="1">
        <v>6</v>
      </c>
      <c r="E150" s="221">
        <v>21</v>
      </c>
      <c r="F150" s="221">
        <v>3</v>
      </c>
      <c r="G150" s="221">
        <v>80.72</v>
      </c>
      <c r="H150" s="221">
        <v>3.5</v>
      </c>
      <c r="I150" s="221">
        <v>14</v>
      </c>
      <c r="J150" s="221">
        <v>0</v>
      </c>
      <c r="K150" s="221">
        <v>2.36</v>
      </c>
      <c r="L150" s="221">
        <v>29</v>
      </c>
      <c r="M150" s="2">
        <v>0.33357142857142857</v>
      </c>
    </row>
    <row r="151" spans="1:13" x14ac:dyDescent="0.3">
      <c r="A151" s="1" t="s">
        <v>59</v>
      </c>
      <c r="B151" s="221">
        <v>2</v>
      </c>
      <c r="C151" s="2">
        <v>1</v>
      </c>
      <c r="D151" s="1">
        <v>5</v>
      </c>
      <c r="E151" s="221">
        <v>15</v>
      </c>
      <c r="F151" s="221">
        <v>4</v>
      </c>
      <c r="G151" s="221">
        <v>92.8</v>
      </c>
      <c r="H151" s="221">
        <v>4.0999999999999996</v>
      </c>
      <c r="I151" s="221">
        <v>10</v>
      </c>
      <c r="J151" s="221">
        <v>1.89</v>
      </c>
      <c r="K151" s="221">
        <v>2.16</v>
      </c>
      <c r="L151" s="221">
        <v>29</v>
      </c>
      <c r="M151" s="2">
        <v>0.13300000000000001</v>
      </c>
    </row>
    <row r="152" spans="1:13" x14ac:dyDescent="0.3">
      <c r="A152" s="1" t="s">
        <v>59</v>
      </c>
      <c r="B152" s="221">
        <v>2</v>
      </c>
      <c r="C152" s="2">
        <v>1</v>
      </c>
      <c r="D152" s="1">
        <v>2</v>
      </c>
      <c r="E152" s="221">
        <v>10</v>
      </c>
      <c r="F152" s="221">
        <v>2</v>
      </c>
      <c r="G152" s="221">
        <v>97.55</v>
      </c>
      <c r="H152" s="221">
        <v>1.69</v>
      </c>
      <c r="I152" s="221">
        <v>8</v>
      </c>
      <c r="J152" s="221">
        <v>1.89</v>
      </c>
      <c r="K152" s="221">
        <v>0.5</v>
      </c>
      <c r="L152" s="221">
        <v>23</v>
      </c>
      <c r="M152" s="2">
        <v>0.125</v>
      </c>
    </row>
    <row r="153" spans="1:13" x14ac:dyDescent="0.3">
      <c r="A153" s="1" t="s">
        <v>50</v>
      </c>
      <c r="B153" s="221">
        <v>1</v>
      </c>
      <c r="C153" s="2">
        <v>2</v>
      </c>
      <c r="D153" s="1">
        <v>4</v>
      </c>
      <c r="E153" s="221">
        <v>8</v>
      </c>
      <c r="F153" s="221">
        <v>4</v>
      </c>
      <c r="G153" s="221">
        <v>55.86</v>
      </c>
      <c r="H153" s="221">
        <v>2</v>
      </c>
      <c r="I153" s="221">
        <v>4</v>
      </c>
      <c r="J153" s="221">
        <v>0</v>
      </c>
      <c r="K153" s="221">
        <v>0.82</v>
      </c>
      <c r="L153" s="221">
        <v>14</v>
      </c>
      <c r="M153" s="2">
        <v>8.2500000000000004E-2</v>
      </c>
    </row>
    <row r="154" spans="1:13" x14ac:dyDescent="0.3">
      <c r="A154" s="1" t="s">
        <v>50</v>
      </c>
      <c r="B154" s="221">
        <v>1</v>
      </c>
      <c r="C154" s="2">
        <v>2</v>
      </c>
      <c r="D154" s="1">
        <v>5</v>
      </c>
      <c r="E154" s="221">
        <v>11</v>
      </c>
      <c r="F154" s="221">
        <v>4</v>
      </c>
      <c r="G154" s="221">
        <v>54.57</v>
      </c>
      <c r="H154" s="221">
        <v>1.37</v>
      </c>
      <c r="I154" s="221">
        <v>7</v>
      </c>
      <c r="J154" s="221">
        <v>0</v>
      </c>
      <c r="K154" s="221">
        <v>0.82</v>
      </c>
      <c r="L154" s="221">
        <v>21</v>
      </c>
      <c r="M154" s="2">
        <v>0.19</v>
      </c>
    </row>
    <row r="155" spans="1:13" x14ac:dyDescent="0.3">
      <c r="A155" s="1" t="s">
        <v>50</v>
      </c>
      <c r="B155" s="221">
        <v>1</v>
      </c>
      <c r="C155" s="2">
        <v>2</v>
      </c>
      <c r="D155" s="1">
        <v>3</v>
      </c>
      <c r="E155" s="221">
        <v>9</v>
      </c>
      <c r="F155" s="221">
        <v>4</v>
      </c>
      <c r="G155" s="221">
        <v>53.28</v>
      </c>
      <c r="H155" s="221">
        <v>0.25</v>
      </c>
      <c r="I155" s="221">
        <v>5</v>
      </c>
      <c r="J155" s="221">
        <v>9.43</v>
      </c>
      <c r="K155" s="221">
        <v>10.14</v>
      </c>
      <c r="L155" s="221">
        <v>17</v>
      </c>
      <c r="M155" s="2">
        <v>0.2</v>
      </c>
    </row>
    <row r="156" spans="1:13" x14ac:dyDescent="0.3">
      <c r="A156" s="1" t="s">
        <v>50</v>
      </c>
      <c r="B156" s="221">
        <v>1</v>
      </c>
      <c r="C156" s="2">
        <v>2</v>
      </c>
      <c r="D156" s="1">
        <v>6</v>
      </c>
      <c r="E156" s="221">
        <v>10</v>
      </c>
      <c r="F156" s="221">
        <v>6</v>
      </c>
      <c r="G156" s="221">
        <v>60.16</v>
      </c>
      <c r="H156" s="221">
        <v>100</v>
      </c>
      <c r="I156" s="221">
        <v>5</v>
      </c>
      <c r="J156" s="221">
        <v>8.5</v>
      </c>
      <c r="K156" s="221">
        <v>10.37</v>
      </c>
      <c r="L156" s="221">
        <v>19</v>
      </c>
      <c r="M156" s="2">
        <v>0.2</v>
      </c>
    </row>
    <row r="157" spans="1:13" x14ac:dyDescent="0.3">
      <c r="A157" s="1" t="s">
        <v>21</v>
      </c>
      <c r="B157" s="221">
        <v>1</v>
      </c>
      <c r="C157" s="2">
        <v>2</v>
      </c>
      <c r="D157" s="1">
        <v>2</v>
      </c>
      <c r="E157" s="221">
        <v>10</v>
      </c>
      <c r="F157" s="221">
        <v>3</v>
      </c>
      <c r="G157" s="221">
        <v>63.02</v>
      </c>
      <c r="H157" s="221">
        <v>2.2000000000000002</v>
      </c>
      <c r="I157" s="221">
        <v>7</v>
      </c>
      <c r="J157" s="221">
        <v>0.94</v>
      </c>
      <c r="K157" s="221">
        <v>1.25</v>
      </c>
      <c r="L157" s="221">
        <v>18</v>
      </c>
      <c r="M157" s="2">
        <v>9.5714285714285724E-2</v>
      </c>
    </row>
    <row r="158" spans="1:13" x14ac:dyDescent="0.3">
      <c r="A158" s="1" t="s">
        <v>21</v>
      </c>
      <c r="B158" s="221">
        <v>1</v>
      </c>
      <c r="C158" s="2">
        <v>2</v>
      </c>
      <c r="D158" s="1">
        <v>2</v>
      </c>
      <c r="E158" s="221">
        <v>7</v>
      </c>
      <c r="F158" s="221">
        <v>2</v>
      </c>
      <c r="G158" s="221">
        <v>63.88</v>
      </c>
      <c r="H158" s="221">
        <v>0.38</v>
      </c>
      <c r="I158" s="221">
        <v>5</v>
      </c>
      <c r="J158" s="221">
        <v>2.94</v>
      </c>
      <c r="K158" s="221">
        <v>5</v>
      </c>
      <c r="L158" s="221">
        <v>13</v>
      </c>
      <c r="M158" s="2">
        <v>0.2</v>
      </c>
    </row>
    <row r="159" spans="1:13" x14ac:dyDescent="0.3">
      <c r="A159" s="1" t="s">
        <v>21</v>
      </c>
      <c r="B159" s="221">
        <v>1</v>
      </c>
      <c r="C159" s="2">
        <v>2</v>
      </c>
      <c r="D159" s="1">
        <v>5</v>
      </c>
      <c r="E159" s="221">
        <v>13</v>
      </c>
      <c r="F159" s="221">
        <v>3</v>
      </c>
      <c r="G159" s="221">
        <v>62.15</v>
      </c>
      <c r="H159" s="221">
        <v>0.75</v>
      </c>
      <c r="I159" s="221">
        <v>6</v>
      </c>
      <c r="J159" s="221">
        <v>1.63</v>
      </c>
      <c r="K159" s="221">
        <v>4.97</v>
      </c>
      <c r="L159" s="221">
        <v>16</v>
      </c>
      <c r="M159" s="2">
        <v>0.16666666666666666</v>
      </c>
    </row>
    <row r="160" spans="1:13" x14ac:dyDescent="0.3">
      <c r="A160" s="1" t="s">
        <v>53</v>
      </c>
      <c r="B160" s="221">
        <v>2</v>
      </c>
      <c r="C160" s="2">
        <v>1</v>
      </c>
      <c r="D160" s="1">
        <v>2</v>
      </c>
      <c r="E160" s="221">
        <v>9</v>
      </c>
      <c r="F160" s="221">
        <v>2</v>
      </c>
      <c r="G160" s="221">
        <v>38.58</v>
      </c>
      <c r="H160" s="221">
        <v>2.5</v>
      </c>
      <c r="I160" s="221">
        <v>7</v>
      </c>
      <c r="J160" s="221">
        <v>1.89</v>
      </c>
      <c r="K160" s="221">
        <v>3</v>
      </c>
      <c r="L160" s="221">
        <v>14</v>
      </c>
      <c r="M160" s="2">
        <v>0.23857142857142857</v>
      </c>
    </row>
    <row r="161" spans="1:13" x14ac:dyDescent="0.3">
      <c r="A161" s="1" t="s">
        <v>53</v>
      </c>
      <c r="B161" s="221">
        <v>2</v>
      </c>
      <c r="C161" s="2">
        <v>1</v>
      </c>
      <c r="D161" s="1">
        <v>3</v>
      </c>
      <c r="E161" s="221">
        <v>9</v>
      </c>
      <c r="F161" s="221">
        <v>2</v>
      </c>
      <c r="G161" s="221">
        <v>41.58</v>
      </c>
      <c r="H161" s="221">
        <v>2.5499999999999998</v>
      </c>
      <c r="I161" s="221">
        <v>6</v>
      </c>
      <c r="J161" s="221">
        <v>0</v>
      </c>
      <c r="K161" s="221">
        <v>3.74</v>
      </c>
      <c r="L161" s="221">
        <v>15</v>
      </c>
      <c r="M161" s="2">
        <v>5.5E-2</v>
      </c>
    </row>
    <row r="162" spans="1:13" x14ac:dyDescent="0.3">
      <c r="A162" s="1" t="s">
        <v>53</v>
      </c>
      <c r="B162" s="221">
        <v>2</v>
      </c>
      <c r="C162" s="2">
        <v>1</v>
      </c>
      <c r="D162" s="1">
        <v>4</v>
      </c>
      <c r="E162" s="221">
        <v>10</v>
      </c>
      <c r="F162" s="221">
        <v>3</v>
      </c>
      <c r="G162" s="221">
        <v>45.01</v>
      </c>
      <c r="H162" s="221">
        <v>1.05</v>
      </c>
      <c r="I162" s="221">
        <v>7</v>
      </c>
      <c r="J162" s="221">
        <v>0</v>
      </c>
      <c r="K162" s="221">
        <v>1.25</v>
      </c>
      <c r="L162" s="221">
        <v>15</v>
      </c>
      <c r="M162" s="2">
        <v>0.23857142857142857</v>
      </c>
    </row>
    <row r="163" spans="1:13" x14ac:dyDescent="0.3">
      <c r="A163" s="1" t="s">
        <v>53</v>
      </c>
      <c r="B163" s="221">
        <v>2</v>
      </c>
      <c r="C163" s="2">
        <v>1</v>
      </c>
      <c r="D163" s="1">
        <v>4</v>
      </c>
      <c r="E163" s="221">
        <v>13</v>
      </c>
      <c r="F163" s="221">
        <v>3</v>
      </c>
      <c r="G163" s="221">
        <v>45.87</v>
      </c>
      <c r="H163" s="221">
        <v>0.83</v>
      </c>
      <c r="I163" s="221">
        <v>9</v>
      </c>
      <c r="J163" s="221">
        <v>0</v>
      </c>
      <c r="K163" s="221">
        <v>0</v>
      </c>
      <c r="L163" s="221">
        <v>20</v>
      </c>
      <c r="M163" s="2">
        <v>0.22222222222222221</v>
      </c>
    </row>
    <row r="164" spans="1:13" x14ac:dyDescent="0.3">
      <c r="A164" s="1" t="s">
        <v>53</v>
      </c>
      <c r="B164" s="221">
        <v>2</v>
      </c>
      <c r="C164" s="2">
        <v>1</v>
      </c>
      <c r="D164" s="1">
        <v>2</v>
      </c>
      <c r="E164" s="221">
        <v>9</v>
      </c>
      <c r="F164" s="221">
        <v>2</v>
      </c>
      <c r="G164" s="221">
        <v>45.44</v>
      </c>
      <c r="H164" s="221">
        <v>0.75</v>
      </c>
      <c r="I164" s="221">
        <v>7</v>
      </c>
      <c r="J164" s="221">
        <v>0.82</v>
      </c>
      <c r="K164" s="221">
        <v>0.82</v>
      </c>
      <c r="L164" s="221">
        <v>16</v>
      </c>
      <c r="M164" s="2">
        <v>4.7142857142857146E-2</v>
      </c>
    </row>
    <row r="165" spans="1:13" x14ac:dyDescent="0.3">
      <c r="A165" s="1" t="s">
        <v>53</v>
      </c>
      <c r="B165" s="221">
        <v>2</v>
      </c>
      <c r="C165" s="2">
        <v>1</v>
      </c>
      <c r="D165" s="1">
        <v>4</v>
      </c>
      <c r="E165" s="221">
        <v>10</v>
      </c>
      <c r="F165" s="221">
        <v>4</v>
      </c>
      <c r="G165" s="221">
        <v>45.44</v>
      </c>
      <c r="H165" s="221">
        <v>0.62</v>
      </c>
      <c r="I165" s="221">
        <v>5</v>
      </c>
      <c r="J165" s="221">
        <v>0</v>
      </c>
      <c r="K165" s="221">
        <v>0</v>
      </c>
      <c r="L165" s="221">
        <v>14</v>
      </c>
      <c r="M165" s="2">
        <v>0.13400000000000001</v>
      </c>
    </row>
    <row r="166" spans="1:13" x14ac:dyDescent="0.3">
      <c r="A166" s="1" t="s">
        <v>53</v>
      </c>
      <c r="B166" s="221">
        <v>2</v>
      </c>
      <c r="C166" s="2">
        <v>1</v>
      </c>
      <c r="D166" s="1">
        <v>4</v>
      </c>
      <c r="E166" s="221">
        <v>10</v>
      </c>
      <c r="F166" s="221">
        <v>3</v>
      </c>
      <c r="G166" s="221">
        <v>45.87</v>
      </c>
      <c r="H166" s="221">
        <v>1.52</v>
      </c>
      <c r="I166" s="221">
        <v>6</v>
      </c>
      <c r="J166" s="221">
        <v>0</v>
      </c>
      <c r="K166" s="221">
        <v>0.47</v>
      </c>
      <c r="L166" s="221">
        <v>14</v>
      </c>
      <c r="M166" s="2">
        <v>0.22166666666666668</v>
      </c>
    </row>
    <row r="167" spans="1:13" x14ac:dyDescent="0.3">
      <c r="A167" s="1" t="s">
        <v>53</v>
      </c>
      <c r="B167" s="221">
        <v>2</v>
      </c>
      <c r="C167" s="2">
        <v>1</v>
      </c>
      <c r="D167" s="1">
        <v>3</v>
      </c>
      <c r="E167" s="221">
        <v>9</v>
      </c>
      <c r="F167" s="221">
        <v>4</v>
      </c>
      <c r="G167" s="221">
        <v>45.44</v>
      </c>
      <c r="H167" s="221">
        <v>0.9</v>
      </c>
      <c r="I167" s="221">
        <v>5</v>
      </c>
      <c r="J167" s="221">
        <v>0.47</v>
      </c>
      <c r="K167" s="221">
        <v>0.94</v>
      </c>
      <c r="L167" s="221">
        <v>16</v>
      </c>
      <c r="M167" s="2">
        <v>0</v>
      </c>
    </row>
    <row r="168" spans="1:13" x14ac:dyDescent="0.3">
      <c r="A168" s="1" t="s">
        <v>53</v>
      </c>
      <c r="B168" s="221">
        <v>2</v>
      </c>
      <c r="C168" s="2">
        <v>1</v>
      </c>
      <c r="D168" s="1">
        <v>3</v>
      </c>
      <c r="E168" s="221">
        <v>9</v>
      </c>
      <c r="F168" s="221">
        <v>3</v>
      </c>
      <c r="G168" s="221">
        <v>46.3</v>
      </c>
      <c r="H168" s="221">
        <v>0.83</v>
      </c>
      <c r="I168" s="221">
        <v>6</v>
      </c>
      <c r="J168" s="221">
        <v>0.47</v>
      </c>
      <c r="K168" s="221">
        <v>0.82</v>
      </c>
      <c r="L168" s="221">
        <v>17</v>
      </c>
      <c r="M168" s="2">
        <v>5.5E-2</v>
      </c>
    </row>
    <row r="169" spans="1:13" x14ac:dyDescent="0.3">
      <c r="A169" s="1" t="s">
        <v>53</v>
      </c>
      <c r="B169" s="221">
        <v>2</v>
      </c>
      <c r="C169" s="2">
        <v>1</v>
      </c>
      <c r="D169" s="1">
        <v>3</v>
      </c>
      <c r="E169" s="221">
        <v>10</v>
      </c>
      <c r="F169" s="221">
        <v>2</v>
      </c>
      <c r="G169" s="221">
        <v>46.72</v>
      </c>
      <c r="H169" s="221">
        <v>0.91</v>
      </c>
      <c r="I169" s="221">
        <v>7</v>
      </c>
      <c r="J169" s="221">
        <v>0.47</v>
      </c>
      <c r="K169" s="221">
        <v>0.94</v>
      </c>
      <c r="L169" s="221">
        <v>18</v>
      </c>
      <c r="M169" s="2">
        <v>0</v>
      </c>
    </row>
    <row r="170" spans="1:13" x14ac:dyDescent="0.3">
      <c r="A170" s="1" t="s">
        <v>53</v>
      </c>
      <c r="B170" s="221">
        <v>2</v>
      </c>
      <c r="C170" s="2">
        <v>1</v>
      </c>
      <c r="D170" s="1">
        <v>4</v>
      </c>
      <c r="E170" s="221">
        <v>14</v>
      </c>
      <c r="F170" s="221">
        <v>3</v>
      </c>
      <c r="G170" s="221">
        <v>50.15</v>
      </c>
      <c r="H170" s="221">
        <v>1.46</v>
      </c>
      <c r="I170" s="221">
        <v>8</v>
      </c>
      <c r="J170" s="221">
        <v>0</v>
      </c>
      <c r="K170" s="221">
        <v>0</v>
      </c>
      <c r="L170" s="221">
        <v>18</v>
      </c>
      <c r="M170" s="2">
        <v>4.1250000000000002E-2</v>
      </c>
    </row>
    <row r="171" spans="1:13" x14ac:dyDescent="0.3">
      <c r="A171" s="1" t="s">
        <v>18</v>
      </c>
      <c r="B171" s="221">
        <v>3</v>
      </c>
      <c r="C171" s="2">
        <v>1</v>
      </c>
      <c r="D171" s="1">
        <v>3</v>
      </c>
      <c r="E171" s="221">
        <v>12</v>
      </c>
      <c r="F171" s="221">
        <v>3</v>
      </c>
      <c r="G171" s="221">
        <v>62.78</v>
      </c>
      <c r="H171" s="221">
        <v>7.38</v>
      </c>
      <c r="I171" s="221">
        <v>8</v>
      </c>
      <c r="J171" s="221">
        <v>1.41</v>
      </c>
      <c r="K171" s="221">
        <v>4.32</v>
      </c>
      <c r="L171" s="221">
        <v>18</v>
      </c>
      <c r="M171" s="2">
        <v>0.25</v>
      </c>
    </row>
    <row r="172" spans="1:13" x14ac:dyDescent="0.3">
      <c r="A172" s="1" t="s">
        <v>18</v>
      </c>
      <c r="B172" s="221">
        <v>3</v>
      </c>
      <c r="C172" s="2">
        <v>1</v>
      </c>
      <c r="D172" s="1">
        <v>3</v>
      </c>
      <c r="E172" s="221">
        <v>9</v>
      </c>
      <c r="F172" s="221">
        <v>3</v>
      </c>
      <c r="G172" s="221">
        <v>58.48</v>
      </c>
      <c r="H172" s="221">
        <v>2.25</v>
      </c>
      <c r="I172" s="221">
        <v>7</v>
      </c>
      <c r="J172" s="221">
        <v>1.25</v>
      </c>
      <c r="K172" s="221">
        <v>3.4</v>
      </c>
      <c r="L172" s="221">
        <v>16</v>
      </c>
      <c r="M172" s="2">
        <v>0.33285714285714285</v>
      </c>
    </row>
    <row r="173" spans="1:13" x14ac:dyDescent="0.3">
      <c r="A173" s="1" t="s">
        <v>18</v>
      </c>
      <c r="B173" s="221">
        <v>3</v>
      </c>
      <c r="C173" s="2">
        <v>1</v>
      </c>
      <c r="D173" s="1">
        <v>2</v>
      </c>
      <c r="E173" s="221">
        <v>12</v>
      </c>
      <c r="F173" s="221">
        <v>2</v>
      </c>
      <c r="G173" s="221">
        <v>54.61</v>
      </c>
      <c r="H173" s="221">
        <v>100</v>
      </c>
      <c r="I173" s="221">
        <v>10</v>
      </c>
      <c r="J173" s="221">
        <v>5.25</v>
      </c>
      <c r="K173" s="221">
        <v>3.4</v>
      </c>
      <c r="L173" s="221">
        <v>20</v>
      </c>
      <c r="M173" s="2">
        <v>0.433</v>
      </c>
    </row>
    <row r="174" spans="1:13" x14ac:dyDescent="0.3">
      <c r="A174" s="1" t="s">
        <v>18</v>
      </c>
      <c r="B174" s="221">
        <v>3</v>
      </c>
      <c r="C174" s="2">
        <v>1</v>
      </c>
      <c r="D174" s="1">
        <v>3</v>
      </c>
      <c r="E174" s="221">
        <v>9</v>
      </c>
      <c r="F174" s="221">
        <v>3</v>
      </c>
      <c r="G174" s="221">
        <v>52.03</v>
      </c>
      <c r="H174" s="221">
        <v>100</v>
      </c>
      <c r="I174" s="221">
        <v>7</v>
      </c>
      <c r="J174" s="221">
        <v>2.87</v>
      </c>
      <c r="K174" s="221">
        <v>5.25</v>
      </c>
      <c r="L174" s="221">
        <v>16</v>
      </c>
      <c r="M174" s="2">
        <v>0.38142857142857139</v>
      </c>
    </row>
    <row r="175" spans="1:13" x14ac:dyDescent="0.3">
      <c r="A175" s="1" t="s">
        <v>18</v>
      </c>
      <c r="B175" s="221">
        <v>3</v>
      </c>
      <c r="C175" s="2">
        <v>1</v>
      </c>
      <c r="D175" s="1">
        <v>3</v>
      </c>
      <c r="E175" s="221">
        <v>13</v>
      </c>
      <c r="F175" s="221">
        <v>3</v>
      </c>
      <c r="G175" s="221">
        <v>59.34</v>
      </c>
      <c r="H175" s="221">
        <v>11.5</v>
      </c>
      <c r="I175" s="221">
        <v>11</v>
      </c>
      <c r="J175" s="221">
        <v>5</v>
      </c>
      <c r="K175" s="221">
        <v>5.73</v>
      </c>
      <c r="L175" s="221">
        <v>19</v>
      </c>
      <c r="M175" s="2">
        <v>0.45454545454545453</v>
      </c>
    </row>
    <row r="176" spans="1:13" x14ac:dyDescent="0.3">
      <c r="A176" s="1" t="s">
        <v>18</v>
      </c>
      <c r="B176" s="221">
        <v>3</v>
      </c>
      <c r="C176" s="2">
        <v>1</v>
      </c>
      <c r="D176" s="1">
        <v>2</v>
      </c>
      <c r="E176" s="221">
        <v>12</v>
      </c>
      <c r="F176" s="221">
        <v>2</v>
      </c>
      <c r="G176" s="221">
        <v>68.8</v>
      </c>
      <c r="H176" s="221">
        <v>100</v>
      </c>
      <c r="I176" s="221">
        <v>9</v>
      </c>
      <c r="J176" s="221">
        <v>8.73</v>
      </c>
      <c r="K176" s="221">
        <v>6.18</v>
      </c>
      <c r="L176" s="221">
        <v>22</v>
      </c>
      <c r="M176" s="2">
        <v>0.29666666666666663</v>
      </c>
    </row>
    <row r="177" spans="1:13" x14ac:dyDescent="0.3">
      <c r="A177" s="1" t="s">
        <v>18</v>
      </c>
      <c r="B177" s="221">
        <v>3</v>
      </c>
      <c r="C177" s="2">
        <v>1</v>
      </c>
      <c r="D177" s="1">
        <v>6</v>
      </c>
      <c r="E177" s="221">
        <v>16</v>
      </c>
      <c r="F177" s="221">
        <v>3</v>
      </c>
      <c r="G177" s="221">
        <v>85.57</v>
      </c>
      <c r="H177" s="221">
        <v>4.67</v>
      </c>
      <c r="I177" s="221">
        <v>13</v>
      </c>
      <c r="J177" s="221">
        <v>8.3800000000000008</v>
      </c>
      <c r="K177" s="221">
        <v>0.94</v>
      </c>
      <c r="L177" s="221">
        <v>28</v>
      </c>
      <c r="M177" s="2">
        <v>0.30769230769230771</v>
      </c>
    </row>
    <row r="178" spans="1:13" x14ac:dyDescent="0.3">
      <c r="A178" s="1" t="s">
        <v>18</v>
      </c>
      <c r="B178" s="221">
        <v>3</v>
      </c>
      <c r="C178" s="2">
        <v>1</v>
      </c>
      <c r="D178" s="1">
        <v>4</v>
      </c>
      <c r="E178" s="221">
        <v>14</v>
      </c>
      <c r="F178" s="221">
        <v>5</v>
      </c>
      <c r="G178" s="221">
        <v>93.74</v>
      </c>
      <c r="H178" s="221">
        <v>4.58</v>
      </c>
      <c r="I178" s="221">
        <v>12</v>
      </c>
      <c r="J178" s="221">
        <v>2.62</v>
      </c>
      <c r="K178" s="221">
        <v>1.63</v>
      </c>
      <c r="L178" s="221">
        <v>24</v>
      </c>
      <c r="M178" s="2">
        <v>0.33333333333333331</v>
      </c>
    </row>
    <row r="179" spans="1:13" x14ac:dyDescent="0.3">
      <c r="A179" s="1" t="s">
        <v>18</v>
      </c>
      <c r="B179" s="221">
        <v>3</v>
      </c>
      <c r="C179" s="2">
        <v>1</v>
      </c>
      <c r="D179" s="1">
        <v>5</v>
      </c>
      <c r="E179" s="221">
        <v>15</v>
      </c>
      <c r="F179" s="221">
        <v>3</v>
      </c>
      <c r="G179" s="221">
        <v>95.46</v>
      </c>
      <c r="H179" s="221">
        <v>3.88</v>
      </c>
      <c r="I179" s="221">
        <v>11</v>
      </c>
      <c r="J179" s="221">
        <v>3.3</v>
      </c>
      <c r="K179" s="221">
        <v>3.27</v>
      </c>
      <c r="L179" s="221">
        <v>29</v>
      </c>
      <c r="M179" s="2">
        <v>0.36363636363636365</v>
      </c>
    </row>
    <row r="180" spans="1:13" x14ac:dyDescent="0.3">
      <c r="A180" s="1" t="s">
        <v>18</v>
      </c>
      <c r="B180" s="221">
        <v>3</v>
      </c>
      <c r="C180" s="2">
        <v>1</v>
      </c>
      <c r="D180" s="1">
        <v>3</v>
      </c>
      <c r="E180" s="221">
        <v>15</v>
      </c>
      <c r="F180" s="221">
        <v>3</v>
      </c>
      <c r="G180" s="221">
        <v>100.19</v>
      </c>
      <c r="H180" s="221">
        <v>5.25</v>
      </c>
      <c r="I180" s="221">
        <v>12</v>
      </c>
      <c r="J180" s="221">
        <v>6.02</v>
      </c>
      <c r="K180" s="221">
        <v>2</v>
      </c>
      <c r="L180" s="221">
        <v>27</v>
      </c>
      <c r="M180" s="2">
        <v>0.44416666666666665</v>
      </c>
    </row>
    <row r="181" spans="1:13" x14ac:dyDescent="0.3">
      <c r="A181" s="1" t="s">
        <v>64</v>
      </c>
      <c r="B181" s="221">
        <v>1</v>
      </c>
      <c r="C181" s="2">
        <v>2</v>
      </c>
      <c r="D181" s="1">
        <v>4</v>
      </c>
      <c r="E181" s="221">
        <v>11</v>
      </c>
      <c r="F181" s="221">
        <v>4</v>
      </c>
      <c r="G181" s="221">
        <v>48.49</v>
      </c>
      <c r="H181" s="221">
        <v>1.89</v>
      </c>
      <c r="I181" s="221">
        <v>7</v>
      </c>
      <c r="J181" s="221">
        <v>2.5</v>
      </c>
      <c r="K181" s="221">
        <v>2.4900000000000002</v>
      </c>
      <c r="L181" s="221">
        <v>17</v>
      </c>
      <c r="M181" s="2">
        <v>0.19</v>
      </c>
    </row>
    <row r="182" spans="1:13" x14ac:dyDescent="0.3">
      <c r="A182" s="1" t="s">
        <v>64</v>
      </c>
      <c r="B182" s="221">
        <v>1</v>
      </c>
      <c r="C182" s="2">
        <v>2</v>
      </c>
      <c r="D182" s="1">
        <v>4</v>
      </c>
      <c r="E182" s="221">
        <v>11</v>
      </c>
      <c r="F182" s="221">
        <v>3</v>
      </c>
      <c r="G182" s="221">
        <v>52.36</v>
      </c>
      <c r="H182" s="221">
        <v>0.62</v>
      </c>
      <c r="I182" s="221">
        <v>8</v>
      </c>
      <c r="J182" s="221">
        <v>3.3</v>
      </c>
      <c r="K182" s="221">
        <v>2.83</v>
      </c>
      <c r="L182" s="221">
        <v>19</v>
      </c>
      <c r="M182" s="2">
        <v>0.25</v>
      </c>
    </row>
    <row r="183" spans="1:13" x14ac:dyDescent="0.3">
      <c r="A183" s="1" t="s">
        <v>64</v>
      </c>
      <c r="B183" s="221">
        <v>1</v>
      </c>
      <c r="C183" s="2">
        <v>2</v>
      </c>
      <c r="D183" s="1">
        <v>4</v>
      </c>
      <c r="E183" s="221">
        <v>8</v>
      </c>
      <c r="F183" s="221">
        <v>3</v>
      </c>
      <c r="G183" s="221">
        <v>51.5</v>
      </c>
      <c r="H183" s="221">
        <v>3.38</v>
      </c>
      <c r="I183" s="221">
        <v>6</v>
      </c>
      <c r="J183" s="221">
        <v>1.41</v>
      </c>
      <c r="K183" s="221">
        <v>1.89</v>
      </c>
      <c r="L183" s="221">
        <v>18</v>
      </c>
      <c r="M183" s="2">
        <v>0.16666666666666666</v>
      </c>
    </row>
    <row r="184" spans="1:13" x14ac:dyDescent="0.3">
      <c r="A184" s="1" t="s">
        <v>38</v>
      </c>
      <c r="B184" s="221">
        <v>0</v>
      </c>
      <c r="C184" s="2">
        <v>4</v>
      </c>
      <c r="D184" s="1">
        <v>4</v>
      </c>
      <c r="E184" s="221">
        <v>11</v>
      </c>
      <c r="F184" s="221">
        <v>4</v>
      </c>
      <c r="G184" s="221">
        <v>51</v>
      </c>
      <c r="H184" s="221">
        <v>1.31</v>
      </c>
      <c r="I184" s="221">
        <v>6</v>
      </c>
      <c r="J184" s="221">
        <v>1.25</v>
      </c>
      <c r="K184" s="221">
        <v>2.4900000000000002</v>
      </c>
      <c r="L184" s="221">
        <v>16</v>
      </c>
      <c r="M184" s="2">
        <v>0.11166666666666668</v>
      </c>
    </row>
    <row r="185" spans="1:13" x14ac:dyDescent="0.3">
      <c r="A185" s="1" t="s">
        <v>38</v>
      </c>
      <c r="B185" s="221">
        <v>0</v>
      </c>
      <c r="C185" s="2">
        <v>4</v>
      </c>
      <c r="D185" s="1">
        <v>2</v>
      </c>
      <c r="E185" s="221">
        <v>10</v>
      </c>
      <c r="F185" s="221">
        <v>2</v>
      </c>
      <c r="G185" s="221">
        <v>51.43</v>
      </c>
      <c r="H185" s="221">
        <v>1.1200000000000001</v>
      </c>
      <c r="I185" s="221">
        <v>8</v>
      </c>
      <c r="J185" s="221">
        <v>3.56</v>
      </c>
      <c r="K185" s="221">
        <v>2.4900000000000002</v>
      </c>
      <c r="L185" s="221">
        <v>20</v>
      </c>
      <c r="M185" s="2">
        <v>0.16625000000000001</v>
      </c>
    </row>
    <row r="186" spans="1:13" x14ac:dyDescent="0.3">
      <c r="A186" s="1" t="s">
        <v>38</v>
      </c>
      <c r="B186" s="221">
        <v>0</v>
      </c>
      <c r="C186" s="2">
        <v>4</v>
      </c>
      <c r="D186" s="1">
        <v>2</v>
      </c>
      <c r="E186" s="221">
        <v>8</v>
      </c>
      <c r="F186" s="221">
        <v>2</v>
      </c>
      <c r="G186" s="221">
        <v>51.43</v>
      </c>
      <c r="H186" s="221">
        <v>1.06</v>
      </c>
      <c r="I186" s="221">
        <v>6</v>
      </c>
      <c r="J186" s="221">
        <v>0.5</v>
      </c>
      <c r="K186" s="221">
        <v>0.94</v>
      </c>
      <c r="L186" s="221">
        <v>18</v>
      </c>
      <c r="M186" s="2">
        <v>5.5E-2</v>
      </c>
    </row>
    <row r="187" spans="1:13" x14ac:dyDescent="0.3">
      <c r="A187" s="1" t="s">
        <v>38</v>
      </c>
      <c r="B187" s="221">
        <v>0</v>
      </c>
      <c r="C187" s="2">
        <v>4</v>
      </c>
      <c r="D187" s="1">
        <v>2</v>
      </c>
      <c r="E187" s="221">
        <v>9</v>
      </c>
      <c r="F187" s="221">
        <v>3</v>
      </c>
      <c r="G187" s="221">
        <v>49.72</v>
      </c>
      <c r="H187" s="221">
        <v>0.31</v>
      </c>
      <c r="I187" s="221">
        <v>6</v>
      </c>
      <c r="J187" s="221">
        <v>3.77</v>
      </c>
      <c r="K187" s="221">
        <v>1.63</v>
      </c>
      <c r="L187" s="221">
        <v>17</v>
      </c>
      <c r="M187" s="2">
        <v>5.5E-2</v>
      </c>
    </row>
    <row r="188" spans="1:13" x14ac:dyDescent="0.3">
      <c r="A188" s="1" t="s">
        <v>38</v>
      </c>
      <c r="B188" s="221">
        <v>0</v>
      </c>
      <c r="C188" s="2">
        <v>4</v>
      </c>
      <c r="D188" s="1">
        <v>2</v>
      </c>
      <c r="E188" s="221">
        <v>8</v>
      </c>
      <c r="F188" s="221">
        <v>2</v>
      </c>
      <c r="G188" s="221">
        <v>49.72</v>
      </c>
      <c r="H188" s="221">
        <v>0.5</v>
      </c>
      <c r="I188" s="221">
        <v>6</v>
      </c>
      <c r="J188" s="221">
        <v>0.47</v>
      </c>
      <c r="K188" s="221">
        <v>0</v>
      </c>
      <c r="L188" s="221">
        <v>13</v>
      </c>
      <c r="M188" s="2">
        <v>0.16666666666666666</v>
      </c>
    </row>
    <row r="189" spans="1:13" x14ac:dyDescent="0.3">
      <c r="A189" s="1" t="s">
        <v>38</v>
      </c>
      <c r="B189" s="221">
        <v>0</v>
      </c>
      <c r="C189" s="2">
        <v>4</v>
      </c>
      <c r="D189" s="1">
        <v>2</v>
      </c>
      <c r="E189" s="221">
        <v>7</v>
      </c>
      <c r="F189" s="221">
        <v>1</v>
      </c>
      <c r="G189" s="221">
        <v>51</v>
      </c>
      <c r="H189" s="221">
        <v>0.38</v>
      </c>
      <c r="I189" s="221">
        <v>5</v>
      </c>
      <c r="J189" s="221">
        <v>1.41</v>
      </c>
      <c r="K189" s="221">
        <v>1.89</v>
      </c>
      <c r="L189" s="221">
        <v>13</v>
      </c>
      <c r="M189" s="2">
        <v>0</v>
      </c>
    </row>
    <row r="190" spans="1:13" x14ac:dyDescent="0.3">
      <c r="A190" s="1" t="s">
        <v>31</v>
      </c>
      <c r="B190" s="221">
        <v>0</v>
      </c>
      <c r="C190" s="2">
        <v>4</v>
      </c>
      <c r="D190" s="1">
        <v>2</v>
      </c>
      <c r="E190" s="221">
        <v>8</v>
      </c>
      <c r="F190" s="221">
        <v>3</v>
      </c>
      <c r="G190" s="221">
        <v>58.29</v>
      </c>
      <c r="H190" s="221">
        <v>3.75</v>
      </c>
      <c r="I190" s="221">
        <v>5</v>
      </c>
      <c r="J190" s="221">
        <v>0.5</v>
      </c>
      <c r="K190" s="221">
        <v>2.62</v>
      </c>
      <c r="L190" s="221">
        <v>14</v>
      </c>
      <c r="M190" s="2">
        <v>0.2</v>
      </c>
    </row>
    <row r="191" spans="1:13" x14ac:dyDescent="0.3">
      <c r="A191" s="1" t="s">
        <v>31</v>
      </c>
      <c r="B191" s="221">
        <v>0</v>
      </c>
      <c r="C191" s="2">
        <v>4</v>
      </c>
      <c r="D191" s="1">
        <v>3</v>
      </c>
      <c r="E191" s="221">
        <v>7</v>
      </c>
      <c r="F191" s="221">
        <v>4</v>
      </c>
      <c r="G191" s="221">
        <v>66.930000000000007</v>
      </c>
      <c r="H191" s="221">
        <v>1.85</v>
      </c>
      <c r="I191" s="221">
        <v>4</v>
      </c>
      <c r="J191" s="221">
        <v>4.03</v>
      </c>
      <c r="K191" s="221">
        <v>4.03</v>
      </c>
      <c r="L191" s="221">
        <v>14</v>
      </c>
      <c r="M191" s="2">
        <v>8.2500000000000004E-2</v>
      </c>
    </row>
    <row r="192" spans="1:13" x14ac:dyDescent="0.3">
      <c r="A192" s="1" t="s">
        <v>31</v>
      </c>
      <c r="B192" s="221">
        <v>0</v>
      </c>
      <c r="C192" s="2">
        <v>4</v>
      </c>
      <c r="D192" s="1">
        <v>3</v>
      </c>
      <c r="E192" s="221">
        <v>10</v>
      </c>
      <c r="F192" s="221">
        <v>3</v>
      </c>
      <c r="G192" s="221">
        <v>67.790000000000006</v>
      </c>
      <c r="H192" s="221">
        <v>1.33</v>
      </c>
      <c r="I192" s="221">
        <v>6</v>
      </c>
      <c r="J192" s="221">
        <v>5.44</v>
      </c>
      <c r="K192" s="221">
        <v>1.7</v>
      </c>
      <c r="L192" s="221">
        <v>16</v>
      </c>
      <c r="M192" s="2">
        <v>0.11166666666666668</v>
      </c>
    </row>
    <row r="193" spans="1:13" x14ac:dyDescent="0.3">
      <c r="A193" s="1" t="s">
        <v>31</v>
      </c>
      <c r="B193" s="221">
        <v>0</v>
      </c>
      <c r="C193" s="2">
        <v>4</v>
      </c>
      <c r="D193" s="1">
        <v>3</v>
      </c>
      <c r="E193" s="221">
        <v>13</v>
      </c>
      <c r="F193" s="221">
        <v>3</v>
      </c>
      <c r="G193" s="221">
        <v>63.9</v>
      </c>
      <c r="H193" s="221">
        <v>3.23</v>
      </c>
      <c r="I193" s="221">
        <v>7</v>
      </c>
      <c r="J193" s="221">
        <v>4.03</v>
      </c>
      <c r="K193" s="221">
        <v>3.3</v>
      </c>
      <c r="L193" s="221">
        <v>20</v>
      </c>
      <c r="M193" s="2">
        <v>0.14285714285714285</v>
      </c>
    </row>
    <row r="194" spans="1:13" x14ac:dyDescent="0.3">
      <c r="A194" s="1" t="s">
        <v>31</v>
      </c>
      <c r="B194" s="221">
        <v>0</v>
      </c>
      <c r="C194" s="2">
        <v>4</v>
      </c>
      <c r="D194" s="1">
        <v>3</v>
      </c>
      <c r="E194" s="221">
        <v>9</v>
      </c>
      <c r="F194" s="221">
        <v>3</v>
      </c>
      <c r="G194" s="221">
        <v>62.18</v>
      </c>
      <c r="H194" s="221">
        <v>3.4</v>
      </c>
      <c r="I194" s="221">
        <v>5</v>
      </c>
      <c r="J194" s="221">
        <v>0.47</v>
      </c>
      <c r="K194" s="221">
        <v>1.7</v>
      </c>
      <c r="L194" s="221">
        <v>16</v>
      </c>
      <c r="M194" s="2">
        <v>6.6000000000000003E-2</v>
      </c>
    </row>
    <row r="195" spans="1:13" x14ac:dyDescent="0.3">
      <c r="A195" s="1" t="s">
        <v>31</v>
      </c>
      <c r="B195" s="221">
        <v>0</v>
      </c>
      <c r="C195" s="2">
        <v>4</v>
      </c>
      <c r="D195" s="1">
        <v>4</v>
      </c>
      <c r="E195" s="221">
        <v>10</v>
      </c>
      <c r="F195" s="221">
        <v>5</v>
      </c>
      <c r="G195" s="221">
        <v>62.18</v>
      </c>
      <c r="H195" s="221">
        <v>1.38</v>
      </c>
      <c r="I195" s="221">
        <v>5</v>
      </c>
      <c r="J195" s="221">
        <v>3.77</v>
      </c>
      <c r="K195" s="221">
        <v>3.3</v>
      </c>
      <c r="L195" s="221">
        <v>16</v>
      </c>
      <c r="M195" s="2">
        <v>6.6000000000000003E-2</v>
      </c>
    </row>
    <row r="196" spans="1:13" x14ac:dyDescent="0.3">
      <c r="A196" s="1" t="s">
        <v>31</v>
      </c>
      <c r="B196" s="221">
        <v>0</v>
      </c>
      <c r="C196" s="2">
        <v>4</v>
      </c>
      <c r="D196" s="1">
        <v>4</v>
      </c>
      <c r="E196" s="221">
        <v>12</v>
      </c>
      <c r="F196" s="221">
        <v>4</v>
      </c>
      <c r="G196" s="221">
        <v>69.09</v>
      </c>
      <c r="H196" s="221">
        <v>4</v>
      </c>
      <c r="I196" s="221">
        <v>7</v>
      </c>
      <c r="J196" s="221">
        <v>2.4900000000000002</v>
      </c>
      <c r="K196" s="221">
        <v>1.5</v>
      </c>
      <c r="L196" s="221">
        <v>16</v>
      </c>
      <c r="M196" s="2">
        <v>0.2857142857142857</v>
      </c>
    </row>
    <row r="197" spans="1:13" x14ac:dyDescent="0.3">
      <c r="A197" s="1" t="s">
        <v>33</v>
      </c>
      <c r="B197" s="221">
        <v>1</v>
      </c>
      <c r="C197" s="2">
        <v>2</v>
      </c>
      <c r="D197" s="1">
        <v>3</v>
      </c>
      <c r="E197" s="221">
        <v>7</v>
      </c>
      <c r="F197" s="221">
        <v>4</v>
      </c>
      <c r="G197" s="221">
        <v>47.85</v>
      </c>
      <c r="H197" s="221">
        <v>3.12</v>
      </c>
      <c r="I197" s="221">
        <v>4</v>
      </c>
      <c r="J197" s="221">
        <v>0.94</v>
      </c>
      <c r="K197" s="221">
        <v>0.47</v>
      </c>
      <c r="L197" s="221">
        <v>12</v>
      </c>
      <c r="M197" s="2">
        <v>8.2500000000000004E-2</v>
      </c>
    </row>
    <row r="198" spans="1:13" x14ac:dyDescent="0.3">
      <c r="A198" s="1" t="s">
        <v>33</v>
      </c>
      <c r="B198" s="221">
        <v>1</v>
      </c>
      <c r="C198" s="2">
        <v>2</v>
      </c>
      <c r="D198" s="1">
        <v>2</v>
      </c>
      <c r="E198" s="221">
        <v>8</v>
      </c>
      <c r="F198" s="221">
        <v>2</v>
      </c>
      <c r="G198" s="221">
        <v>48.72</v>
      </c>
      <c r="H198" s="221">
        <v>1</v>
      </c>
      <c r="I198" s="221">
        <v>6</v>
      </c>
      <c r="J198" s="221">
        <v>0.94</v>
      </c>
      <c r="K198" s="221">
        <v>1</v>
      </c>
      <c r="L198" s="221">
        <v>15</v>
      </c>
      <c r="M198" s="2">
        <v>0.22166666666666668</v>
      </c>
    </row>
    <row r="199" spans="1:13" x14ac:dyDescent="0.3">
      <c r="A199" s="1" t="s">
        <v>33</v>
      </c>
      <c r="B199" s="221">
        <v>1</v>
      </c>
      <c r="C199" s="2">
        <v>2</v>
      </c>
      <c r="D199" s="1">
        <v>4</v>
      </c>
      <c r="E199" s="221">
        <v>13</v>
      </c>
      <c r="F199" s="221">
        <v>4</v>
      </c>
      <c r="G199" s="221">
        <v>46.99</v>
      </c>
      <c r="H199" s="221">
        <v>0.75</v>
      </c>
      <c r="I199" s="221">
        <v>8</v>
      </c>
      <c r="J199" s="221">
        <v>1.5</v>
      </c>
      <c r="K199" s="221">
        <v>0.94</v>
      </c>
      <c r="L199" s="221">
        <v>19</v>
      </c>
      <c r="M199" s="2">
        <v>0.25</v>
      </c>
    </row>
    <row r="200" spans="1:13" x14ac:dyDescent="0.3">
      <c r="A200" s="1" t="s">
        <v>33</v>
      </c>
      <c r="B200" s="221">
        <v>1</v>
      </c>
      <c r="C200" s="2">
        <v>2</v>
      </c>
      <c r="D200" s="1">
        <v>2</v>
      </c>
      <c r="E200" s="221">
        <v>8</v>
      </c>
      <c r="F200" s="221">
        <v>2</v>
      </c>
      <c r="G200" s="221">
        <v>49.15</v>
      </c>
      <c r="H200" s="221">
        <v>1.5</v>
      </c>
      <c r="I200" s="221">
        <v>6</v>
      </c>
      <c r="J200" s="221">
        <v>0.94</v>
      </c>
      <c r="K200" s="221">
        <v>0.94</v>
      </c>
      <c r="L200" s="221">
        <v>12</v>
      </c>
      <c r="M200" s="2">
        <v>5.5E-2</v>
      </c>
    </row>
    <row r="201" spans="1:13" x14ac:dyDescent="0.3">
      <c r="A201" s="1" t="s">
        <v>33</v>
      </c>
      <c r="B201" s="221">
        <v>1</v>
      </c>
      <c r="C201" s="2">
        <v>2</v>
      </c>
      <c r="D201" s="1">
        <v>3</v>
      </c>
      <c r="E201" s="221">
        <v>9</v>
      </c>
      <c r="F201" s="221">
        <v>4</v>
      </c>
      <c r="G201" s="221">
        <v>48.72</v>
      </c>
      <c r="H201" s="221">
        <v>1.05</v>
      </c>
      <c r="I201" s="221">
        <v>6</v>
      </c>
      <c r="J201" s="221">
        <v>1.25</v>
      </c>
      <c r="K201" s="221">
        <v>0.94</v>
      </c>
      <c r="L201" s="221">
        <v>18</v>
      </c>
      <c r="M201" s="2">
        <v>0.22166666666666668</v>
      </c>
    </row>
    <row r="202" spans="1:13" x14ac:dyDescent="0.3">
      <c r="A202" s="1" t="s">
        <v>33</v>
      </c>
      <c r="B202" s="221">
        <v>1</v>
      </c>
      <c r="C202" s="2">
        <v>2</v>
      </c>
      <c r="D202" s="1">
        <v>3</v>
      </c>
      <c r="E202" s="221">
        <v>11</v>
      </c>
      <c r="F202" s="221">
        <v>5</v>
      </c>
      <c r="G202" s="221">
        <v>47.85</v>
      </c>
      <c r="H202" s="221">
        <v>1.1100000000000001</v>
      </c>
      <c r="I202" s="221">
        <v>7</v>
      </c>
      <c r="J202" s="221">
        <v>0.94</v>
      </c>
      <c r="K202" s="221">
        <v>0.82</v>
      </c>
      <c r="L202" s="221">
        <v>17</v>
      </c>
      <c r="M202" s="2">
        <v>4.7142857142857146E-2</v>
      </c>
    </row>
    <row r="203" spans="1:13" x14ac:dyDescent="0.3">
      <c r="A203" s="1" t="s">
        <v>34</v>
      </c>
      <c r="B203" s="221">
        <v>1</v>
      </c>
      <c r="C203" s="2">
        <v>2</v>
      </c>
      <c r="D203" s="1">
        <v>4</v>
      </c>
      <c r="E203" s="221">
        <v>9</v>
      </c>
      <c r="F203" s="221">
        <v>3</v>
      </c>
      <c r="G203" s="221">
        <v>46.88</v>
      </c>
      <c r="H203" s="221">
        <v>4</v>
      </c>
      <c r="I203" s="221">
        <v>5</v>
      </c>
      <c r="J203" s="221">
        <v>0.5</v>
      </c>
      <c r="K203" s="221">
        <v>1.63</v>
      </c>
      <c r="L203" s="221">
        <v>16</v>
      </c>
      <c r="M203" s="2">
        <v>0.13400000000000001</v>
      </c>
    </row>
    <row r="204" spans="1:13" x14ac:dyDescent="0.3">
      <c r="A204" s="1" t="s">
        <v>34</v>
      </c>
      <c r="B204" s="221">
        <v>1</v>
      </c>
      <c r="C204" s="2">
        <v>2</v>
      </c>
      <c r="D204" s="1">
        <v>4</v>
      </c>
      <c r="E204" s="221">
        <v>8</v>
      </c>
      <c r="F204" s="221">
        <v>4</v>
      </c>
      <c r="G204" s="221">
        <v>48.6</v>
      </c>
      <c r="H204" s="221">
        <v>100</v>
      </c>
      <c r="I204" s="221">
        <v>6</v>
      </c>
      <c r="J204" s="221">
        <v>2.4500000000000002</v>
      </c>
      <c r="K204" s="221">
        <v>2</v>
      </c>
      <c r="L204" s="221">
        <v>16</v>
      </c>
      <c r="M204" s="2">
        <v>0.33333333333333331</v>
      </c>
    </row>
    <row r="205" spans="1:13" x14ac:dyDescent="0.3">
      <c r="A205" s="1" t="s">
        <v>34</v>
      </c>
      <c r="B205" s="221">
        <v>1</v>
      </c>
      <c r="C205" s="2">
        <v>2</v>
      </c>
      <c r="D205" s="1">
        <v>4</v>
      </c>
      <c r="E205" s="221">
        <v>9</v>
      </c>
      <c r="F205" s="221">
        <v>4</v>
      </c>
      <c r="G205" s="221">
        <v>48.6</v>
      </c>
      <c r="H205" s="221">
        <v>2.66</v>
      </c>
      <c r="I205" s="221">
        <v>5</v>
      </c>
      <c r="J205" s="221">
        <v>2.4900000000000002</v>
      </c>
      <c r="K205" s="221">
        <v>1.63</v>
      </c>
      <c r="L205" s="221">
        <v>14</v>
      </c>
      <c r="M205" s="2">
        <v>6.6000000000000003E-2</v>
      </c>
    </row>
    <row r="206" spans="1:13" x14ac:dyDescent="0.3">
      <c r="A206" s="1" t="s">
        <v>34</v>
      </c>
      <c r="B206" s="221">
        <v>1</v>
      </c>
      <c r="C206" s="2">
        <v>2</v>
      </c>
      <c r="D206" s="1">
        <v>3</v>
      </c>
      <c r="E206" s="221">
        <v>10</v>
      </c>
      <c r="F206" s="221">
        <v>4</v>
      </c>
      <c r="G206" s="221">
        <v>49.03</v>
      </c>
      <c r="H206" s="221">
        <v>1.38</v>
      </c>
      <c r="I206" s="221">
        <v>5</v>
      </c>
      <c r="J206" s="221">
        <v>2.4900000000000002</v>
      </c>
      <c r="K206" s="221">
        <v>1.63</v>
      </c>
      <c r="L206" s="221">
        <v>15</v>
      </c>
      <c r="M206" s="2">
        <v>0.2</v>
      </c>
    </row>
    <row r="207" spans="1:13" x14ac:dyDescent="0.3">
      <c r="A207" s="1" t="s">
        <v>34</v>
      </c>
      <c r="B207" s="221">
        <v>1</v>
      </c>
      <c r="C207" s="2">
        <v>2</v>
      </c>
      <c r="D207" s="1">
        <v>2</v>
      </c>
      <c r="E207" s="221">
        <v>8</v>
      </c>
      <c r="F207" s="221">
        <v>2</v>
      </c>
      <c r="G207" s="221">
        <v>44.3</v>
      </c>
      <c r="H207" s="221">
        <v>0.62</v>
      </c>
      <c r="I207" s="221">
        <v>6</v>
      </c>
      <c r="J207" s="221">
        <v>1.7</v>
      </c>
      <c r="K207" s="221">
        <v>1.63</v>
      </c>
      <c r="L207" s="221">
        <v>18</v>
      </c>
      <c r="M207" s="2">
        <v>0.16666666666666666</v>
      </c>
    </row>
    <row r="208" spans="1:13" x14ac:dyDescent="0.3">
      <c r="A208" s="1" t="s">
        <v>80</v>
      </c>
      <c r="B208" s="221">
        <v>2</v>
      </c>
      <c r="C208" s="2">
        <v>2</v>
      </c>
      <c r="D208" s="1">
        <v>5</v>
      </c>
      <c r="E208" s="221">
        <v>16</v>
      </c>
      <c r="F208" s="221">
        <v>5</v>
      </c>
      <c r="G208" s="221">
        <v>77.58</v>
      </c>
      <c r="H208" s="221">
        <v>2.25</v>
      </c>
      <c r="I208" s="221">
        <v>12</v>
      </c>
      <c r="J208" s="221">
        <v>3.56</v>
      </c>
      <c r="K208" s="221">
        <v>2.62</v>
      </c>
      <c r="L208" s="221">
        <v>28</v>
      </c>
      <c r="M208" s="2">
        <v>0.30583333333333335</v>
      </c>
    </row>
    <row r="209" spans="1:13" x14ac:dyDescent="0.3">
      <c r="A209" s="1" t="s">
        <v>80</v>
      </c>
      <c r="B209" s="221">
        <v>2</v>
      </c>
      <c r="C209" s="2">
        <v>2</v>
      </c>
      <c r="D209" s="1">
        <v>3</v>
      </c>
      <c r="E209" s="221">
        <v>10</v>
      </c>
      <c r="F209" s="221">
        <v>2</v>
      </c>
      <c r="G209" s="221">
        <v>76.72</v>
      </c>
      <c r="H209" s="221">
        <v>1.69</v>
      </c>
      <c r="I209" s="221">
        <v>8</v>
      </c>
      <c r="J209" s="221">
        <v>1.25</v>
      </c>
      <c r="K209" s="221">
        <v>1.25</v>
      </c>
      <c r="L209" s="221">
        <v>20</v>
      </c>
      <c r="M209" s="2">
        <v>0.16625000000000001</v>
      </c>
    </row>
    <row r="210" spans="1:13" x14ac:dyDescent="0.3">
      <c r="A210" s="1" t="s">
        <v>80</v>
      </c>
      <c r="B210" s="221">
        <v>2</v>
      </c>
      <c r="C210" s="2">
        <v>2</v>
      </c>
      <c r="D210" s="1">
        <v>4</v>
      </c>
      <c r="E210" s="221">
        <v>13</v>
      </c>
      <c r="F210" s="221">
        <v>5</v>
      </c>
      <c r="G210" s="221">
        <v>73.290000000000006</v>
      </c>
      <c r="H210" s="221">
        <v>2.76</v>
      </c>
      <c r="I210" s="221">
        <v>9</v>
      </c>
      <c r="J210" s="221">
        <v>1</v>
      </c>
      <c r="K210" s="221">
        <v>1.25</v>
      </c>
      <c r="L210" s="221">
        <v>27</v>
      </c>
      <c r="M210" s="2">
        <v>0.25888888888888889</v>
      </c>
    </row>
    <row r="211" spans="1:13" x14ac:dyDescent="0.3">
      <c r="A211" s="1" t="s">
        <v>5</v>
      </c>
      <c r="B211" s="221">
        <v>2</v>
      </c>
      <c r="C211" s="2">
        <v>2</v>
      </c>
      <c r="D211" s="1">
        <v>4</v>
      </c>
      <c r="E211" s="221">
        <v>12</v>
      </c>
      <c r="F211" s="221">
        <v>4</v>
      </c>
      <c r="G211" s="221">
        <v>80.010000000000005</v>
      </c>
      <c r="H211" s="221">
        <v>7.67</v>
      </c>
      <c r="I211" s="221">
        <v>8</v>
      </c>
      <c r="J211" s="221">
        <v>7</v>
      </c>
      <c r="K211" s="221">
        <v>5.91</v>
      </c>
      <c r="L211" s="221">
        <v>19</v>
      </c>
      <c r="M211" s="2">
        <v>0.41625000000000001</v>
      </c>
    </row>
    <row r="212" spans="1:13" x14ac:dyDescent="0.3">
      <c r="A212" s="1" t="s">
        <v>5</v>
      </c>
      <c r="B212" s="221">
        <v>2</v>
      </c>
      <c r="C212" s="2">
        <v>2</v>
      </c>
      <c r="D212" s="1">
        <v>5</v>
      </c>
      <c r="E212" s="221">
        <v>14</v>
      </c>
      <c r="F212" s="221">
        <v>5</v>
      </c>
      <c r="G212" s="221">
        <v>81.3</v>
      </c>
      <c r="H212" s="221">
        <v>3.48</v>
      </c>
      <c r="I212" s="221">
        <v>8</v>
      </c>
      <c r="J212" s="221">
        <v>5.72</v>
      </c>
      <c r="K212" s="221">
        <v>0.47</v>
      </c>
      <c r="L212" s="221">
        <v>25</v>
      </c>
      <c r="M212" s="2">
        <v>0.25</v>
      </c>
    </row>
    <row r="213" spans="1:13" x14ac:dyDescent="0.3">
      <c r="A213" s="1" t="s">
        <v>5</v>
      </c>
      <c r="B213" s="221">
        <v>2</v>
      </c>
      <c r="C213" s="2">
        <v>2</v>
      </c>
      <c r="D213" s="1">
        <v>5</v>
      </c>
      <c r="E213" s="221">
        <v>14</v>
      </c>
      <c r="F213" s="221">
        <v>4</v>
      </c>
      <c r="G213" s="221">
        <v>80.010000000000005</v>
      </c>
      <c r="H213" s="221">
        <v>2.25</v>
      </c>
      <c r="I213" s="221">
        <v>10</v>
      </c>
      <c r="J213" s="221">
        <v>4.1900000000000004</v>
      </c>
      <c r="K213" s="221">
        <v>0</v>
      </c>
      <c r="L213" s="221">
        <v>19</v>
      </c>
      <c r="M213" s="2">
        <v>0.33300000000000002</v>
      </c>
    </row>
    <row r="214" spans="1:13" x14ac:dyDescent="0.3">
      <c r="A214" s="1" t="s">
        <v>5</v>
      </c>
      <c r="B214" s="221">
        <v>2</v>
      </c>
      <c r="C214" s="2">
        <v>2</v>
      </c>
      <c r="D214" s="1">
        <v>4</v>
      </c>
      <c r="E214" s="221">
        <v>12</v>
      </c>
      <c r="F214" s="221">
        <v>4</v>
      </c>
      <c r="G214" s="221">
        <v>72.260000000000005</v>
      </c>
      <c r="H214" s="221">
        <v>100</v>
      </c>
      <c r="I214" s="221">
        <v>8</v>
      </c>
      <c r="J214" s="221">
        <v>5.56</v>
      </c>
      <c r="K214" s="221">
        <v>7.07</v>
      </c>
      <c r="L214" s="221">
        <v>19</v>
      </c>
      <c r="M214" s="2">
        <v>0.375</v>
      </c>
    </row>
    <row r="215" spans="1:13" x14ac:dyDescent="0.3">
      <c r="A215" s="1" t="s">
        <v>5</v>
      </c>
      <c r="B215" s="221">
        <v>2</v>
      </c>
      <c r="C215" s="2">
        <v>2</v>
      </c>
      <c r="D215" s="1">
        <v>4</v>
      </c>
      <c r="E215" s="221">
        <v>13</v>
      </c>
      <c r="F215" s="221">
        <v>3</v>
      </c>
      <c r="G215" s="221">
        <v>74.84</v>
      </c>
      <c r="H215" s="221">
        <v>0.75</v>
      </c>
      <c r="I215" s="221">
        <v>9</v>
      </c>
      <c r="J215" s="221">
        <v>6.13</v>
      </c>
      <c r="K215" s="221">
        <v>7.87</v>
      </c>
      <c r="L215" s="221">
        <v>23</v>
      </c>
      <c r="M215" s="2">
        <v>0.25888888888888889</v>
      </c>
    </row>
    <row r="216" spans="1:13" x14ac:dyDescent="0.3">
      <c r="A216" s="1" t="s">
        <v>5</v>
      </c>
      <c r="B216" s="221">
        <v>2</v>
      </c>
      <c r="C216" s="2">
        <v>2</v>
      </c>
      <c r="D216" s="1">
        <v>3</v>
      </c>
      <c r="E216" s="221">
        <v>14</v>
      </c>
      <c r="F216" s="221">
        <v>4</v>
      </c>
      <c r="G216" s="221">
        <v>75.709999999999994</v>
      </c>
      <c r="H216" s="221">
        <v>100</v>
      </c>
      <c r="I216" s="221">
        <v>9</v>
      </c>
      <c r="J216" s="221">
        <v>6.13</v>
      </c>
      <c r="K216" s="221">
        <v>9</v>
      </c>
      <c r="L216" s="221">
        <v>22</v>
      </c>
      <c r="M216" s="2">
        <v>0.29666666666666663</v>
      </c>
    </row>
    <row r="217" spans="1:13" x14ac:dyDescent="0.3">
      <c r="A217" s="1" t="s">
        <v>86</v>
      </c>
      <c r="B217" s="221">
        <v>2</v>
      </c>
      <c r="C217" s="2">
        <v>2</v>
      </c>
      <c r="D217" s="1">
        <v>3</v>
      </c>
      <c r="E217" s="221">
        <v>9</v>
      </c>
      <c r="F217" s="221">
        <v>2</v>
      </c>
      <c r="G217" s="221">
        <v>61.73</v>
      </c>
      <c r="H217" s="221">
        <v>1.52</v>
      </c>
      <c r="I217" s="221">
        <v>5</v>
      </c>
      <c r="J217" s="221">
        <v>1.25</v>
      </c>
      <c r="K217" s="221">
        <v>1.41</v>
      </c>
      <c r="L217" s="221">
        <v>14</v>
      </c>
      <c r="M217" s="2">
        <v>0</v>
      </c>
    </row>
    <row r="218" spans="1:13" x14ac:dyDescent="0.3">
      <c r="A218" s="1" t="s">
        <v>86</v>
      </c>
      <c r="B218" s="221">
        <v>2</v>
      </c>
      <c r="C218" s="2">
        <v>2</v>
      </c>
      <c r="D218" s="1">
        <v>2</v>
      </c>
      <c r="E218" s="221">
        <v>8</v>
      </c>
      <c r="F218" s="221">
        <v>3</v>
      </c>
      <c r="G218" s="221">
        <v>59.16</v>
      </c>
      <c r="H218" s="221">
        <v>0.88</v>
      </c>
      <c r="I218" s="221">
        <v>5</v>
      </c>
      <c r="J218" s="221">
        <v>0.82</v>
      </c>
      <c r="K218" s="221">
        <v>1.25</v>
      </c>
      <c r="L218" s="221">
        <v>12</v>
      </c>
      <c r="M218" s="2">
        <v>0.2</v>
      </c>
    </row>
    <row r="219" spans="1:13" x14ac:dyDescent="0.3">
      <c r="A219" s="1" t="s">
        <v>86</v>
      </c>
      <c r="B219" s="221">
        <v>2</v>
      </c>
      <c r="C219" s="2">
        <v>2</v>
      </c>
      <c r="D219" s="1">
        <v>4</v>
      </c>
      <c r="E219" s="221">
        <v>12</v>
      </c>
      <c r="F219" s="221">
        <v>3</v>
      </c>
      <c r="G219" s="221">
        <v>57.87</v>
      </c>
      <c r="H219" s="221">
        <v>0.81</v>
      </c>
      <c r="I219" s="221">
        <v>7</v>
      </c>
      <c r="J219" s="221">
        <v>1.25</v>
      </c>
      <c r="K219" s="221">
        <v>1.41</v>
      </c>
      <c r="L219" s="221">
        <v>18</v>
      </c>
      <c r="M219" s="2">
        <v>9.5714285714285724E-2</v>
      </c>
    </row>
    <row r="220" spans="1:13" x14ac:dyDescent="0.3">
      <c r="A220" s="1" t="s">
        <v>86</v>
      </c>
      <c r="B220" s="221">
        <v>2</v>
      </c>
      <c r="C220" s="2">
        <v>2</v>
      </c>
      <c r="D220" s="1">
        <v>3</v>
      </c>
      <c r="E220" s="221">
        <v>9</v>
      </c>
      <c r="F220" s="221">
        <v>2</v>
      </c>
      <c r="G220" s="221">
        <v>57.44</v>
      </c>
      <c r="H220" s="221">
        <v>1.52</v>
      </c>
      <c r="I220" s="221">
        <v>6</v>
      </c>
      <c r="J220" s="221">
        <v>0.82</v>
      </c>
      <c r="K220" s="221">
        <v>1.25</v>
      </c>
      <c r="L220" s="221">
        <v>18</v>
      </c>
      <c r="M220" s="2">
        <v>5.5E-2</v>
      </c>
    </row>
    <row r="221" spans="1:13" x14ac:dyDescent="0.3">
      <c r="A221" s="1" t="s">
        <v>86</v>
      </c>
      <c r="B221" s="221">
        <v>2</v>
      </c>
      <c r="C221" s="2">
        <v>2</v>
      </c>
      <c r="D221" s="1">
        <v>3</v>
      </c>
      <c r="E221" s="221">
        <v>12</v>
      </c>
      <c r="F221" s="221">
        <v>3</v>
      </c>
      <c r="G221" s="221">
        <v>57.44</v>
      </c>
      <c r="H221" s="221">
        <v>2.91</v>
      </c>
      <c r="I221" s="221">
        <v>9</v>
      </c>
      <c r="J221" s="221">
        <v>0.82</v>
      </c>
      <c r="K221" s="221">
        <v>0.5</v>
      </c>
      <c r="L221" s="221">
        <v>22</v>
      </c>
      <c r="M221" s="2">
        <v>0.25888888888888889</v>
      </c>
    </row>
    <row r="222" spans="1:13" x14ac:dyDescent="0.3">
      <c r="A222" s="1" t="s">
        <v>70</v>
      </c>
      <c r="B222" s="221">
        <v>1</v>
      </c>
      <c r="C222" s="2">
        <v>2</v>
      </c>
      <c r="D222" s="1">
        <v>4</v>
      </c>
      <c r="E222" s="221">
        <v>9</v>
      </c>
      <c r="F222" s="221">
        <v>4</v>
      </c>
      <c r="G222" s="221">
        <v>59.8</v>
      </c>
      <c r="H222" s="221">
        <v>0.86</v>
      </c>
      <c r="I222" s="221">
        <v>6</v>
      </c>
      <c r="J222" s="221">
        <v>0.82</v>
      </c>
      <c r="K222" s="221">
        <v>0.94</v>
      </c>
      <c r="L222" s="221">
        <v>17</v>
      </c>
      <c r="M222" s="2">
        <v>0.16666666666666666</v>
      </c>
    </row>
    <row r="223" spans="1:13" x14ac:dyDescent="0.3">
      <c r="A223" s="1" t="s">
        <v>70</v>
      </c>
      <c r="B223" s="221">
        <v>1</v>
      </c>
      <c r="C223" s="2">
        <v>2</v>
      </c>
      <c r="D223" s="1">
        <v>4</v>
      </c>
      <c r="E223" s="221">
        <v>10</v>
      </c>
      <c r="F223" s="221">
        <v>6</v>
      </c>
      <c r="G223" s="221">
        <v>59.37</v>
      </c>
      <c r="H223" s="221">
        <v>7.4</v>
      </c>
      <c r="I223" s="221">
        <v>5</v>
      </c>
      <c r="J223" s="221">
        <v>1.25</v>
      </c>
      <c r="K223" s="221">
        <v>2.0499999999999998</v>
      </c>
      <c r="L223" s="221">
        <v>18</v>
      </c>
      <c r="M223" s="2">
        <v>0</v>
      </c>
    </row>
    <row r="224" spans="1:13" x14ac:dyDescent="0.3">
      <c r="A224" s="1" t="s">
        <v>70</v>
      </c>
      <c r="B224" s="221">
        <v>1</v>
      </c>
      <c r="C224" s="2">
        <v>2</v>
      </c>
      <c r="D224" s="1">
        <v>3</v>
      </c>
      <c r="E224" s="221">
        <v>8</v>
      </c>
      <c r="F224" s="221">
        <v>3</v>
      </c>
      <c r="G224" s="221">
        <v>59.8</v>
      </c>
      <c r="H224" s="221">
        <v>1.1200000000000001</v>
      </c>
      <c r="I224" s="221">
        <v>6</v>
      </c>
      <c r="J224" s="221">
        <v>0.82</v>
      </c>
      <c r="K224" s="221">
        <v>1</v>
      </c>
      <c r="L224" s="221">
        <v>16</v>
      </c>
      <c r="M224" s="2">
        <v>0.16666666666666666</v>
      </c>
    </row>
    <row r="225" spans="1:13" x14ac:dyDescent="0.3">
      <c r="A225" s="1" t="s">
        <v>47</v>
      </c>
      <c r="B225" s="221">
        <v>0</v>
      </c>
      <c r="C225" s="2">
        <v>0</v>
      </c>
      <c r="D225" s="1">
        <v>2</v>
      </c>
      <c r="E225" s="221">
        <v>8</v>
      </c>
      <c r="F225" s="221">
        <v>1</v>
      </c>
      <c r="G225" s="221">
        <v>49.04</v>
      </c>
      <c r="H225" s="221">
        <v>0.25</v>
      </c>
      <c r="I225" s="221">
        <v>6</v>
      </c>
      <c r="J225" s="221">
        <v>0.82</v>
      </c>
      <c r="K225" s="221">
        <v>0.82</v>
      </c>
      <c r="L225" s="221">
        <v>15</v>
      </c>
      <c r="M225" s="2">
        <v>5.5E-2</v>
      </c>
    </row>
    <row r="226" spans="1:13" x14ac:dyDescent="0.3">
      <c r="A226" s="1" t="s">
        <v>47</v>
      </c>
      <c r="B226" s="221">
        <v>0</v>
      </c>
      <c r="C226" s="2">
        <v>0</v>
      </c>
      <c r="D226" s="1">
        <v>4</v>
      </c>
      <c r="E226" s="221">
        <v>11</v>
      </c>
      <c r="F226" s="221">
        <v>3</v>
      </c>
      <c r="G226" s="221">
        <v>48.18</v>
      </c>
      <c r="H226" s="221">
        <v>0.56000000000000005</v>
      </c>
      <c r="I226" s="221">
        <v>7</v>
      </c>
      <c r="J226" s="221">
        <v>1</v>
      </c>
      <c r="K226" s="221">
        <v>0.82</v>
      </c>
      <c r="L226" s="221">
        <v>20</v>
      </c>
      <c r="M226" s="2">
        <v>9.5714285714285724E-2</v>
      </c>
    </row>
    <row r="227" spans="1:13" x14ac:dyDescent="0.3">
      <c r="A227" s="1" t="s">
        <v>28</v>
      </c>
      <c r="B227" s="221">
        <v>1</v>
      </c>
      <c r="C227" s="2">
        <v>0</v>
      </c>
      <c r="D227" s="1">
        <v>3</v>
      </c>
      <c r="E227" s="221">
        <v>9</v>
      </c>
      <c r="F227" s="221">
        <v>2</v>
      </c>
      <c r="G227" s="221">
        <v>67.739999999999995</v>
      </c>
      <c r="H227" s="221">
        <v>5</v>
      </c>
      <c r="I227" s="221">
        <v>8</v>
      </c>
      <c r="J227" s="221">
        <v>7</v>
      </c>
      <c r="K227" s="221">
        <v>2.36</v>
      </c>
      <c r="L227" s="221">
        <v>17</v>
      </c>
      <c r="M227" s="2">
        <v>0.41625000000000001</v>
      </c>
    </row>
    <row r="228" spans="1:13" x14ac:dyDescent="0.3">
      <c r="A228" s="1" t="s">
        <v>28</v>
      </c>
      <c r="B228" s="221">
        <v>1</v>
      </c>
      <c r="C228" s="2">
        <v>0</v>
      </c>
      <c r="D228" s="1">
        <v>5</v>
      </c>
      <c r="E228" s="221">
        <v>11</v>
      </c>
      <c r="F228" s="221">
        <v>4</v>
      </c>
      <c r="G228" s="221">
        <v>71.19</v>
      </c>
      <c r="H228" s="221">
        <v>4.88</v>
      </c>
      <c r="I228" s="221">
        <v>7</v>
      </c>
      <c r="J228" s="221">
        <v>5.79</v>
      </c>
      <c r="K228" s="221">
        <v>2.0499999999999998</v>
      </c>
      <c r="L228" s="221">
        <v>19</v>
      </c>
      <c r="M228" s="2">
        <v>0.2857142857142857</v>
      </c>
    </row>
    <row r="229" spans="1:13" x14ac:dyDescent="0.3">
      <c r="A229" s="1" t="s">
        <v>28</v>
      </c>
      <c r="B229" s="221">
        <v>1</v>
      </c>
      <c r="C229" s="2">
        <v>0</v>
      </c>
      <c r="D229" s="1">
        <v>6</v>
      </c>
      <c r="E229" s="221">
        <v>14</v>
      </c>
      <c r="F229" s="221">
        <v>5</v>
      </c>
      <c r="G229" s="221">
        <v>75.5</v>
      </c>
      <c r="H229" s="221">
        <v>6.28</v>
      </c>
      <c r="I229" s="221">
        <v>9</v>
      </c>
      <c r="J229" s="221">
        <v>4.24</v>
      </c>
      <c r="K229" s="221">
        <v>1.5</v>
      </c>
      <c r="L229" s="221">
        <v>23</v>
      </c>
      <c r="M229" s="2">
        <v>0.33333333333333331</v>
      </c>
    </row>
    <row r="230" spans="1:13" x14ac:dyDescent="0.3">
      <c r="A230" s="1" t="s">
        <v>2</v>
      </c>
      <c r="B230" s="221">
        <v>0</v>
      </c>
      <c r="C230" s="2">
        <v>1</v>
      </c>
      <c r="D230" s="1">
        <v>3</v>
      </c>
      <c r="E230" s="221">
        <v>9</v>
      </c>
      <c r="F230" s="221">
        <v>3</v>
      </c>
      <c r="G230" s="221">
        <v>43.31</v>
      </c>
      <c r="H230" s="221">
        <v>0.42</v>
      </c>
      <c r="I230" s="221">
        <v>6</v>
      </c>
      <c r="J230" s="221">
        <v>1.25</v>
      </c>
      <c r="K230" s="221">
        <v>0.5</v>
      </c>
      <c r="L230" s="221">
        <v>17</v>
      </c>
      <c r="M230" s="2">
        <v>5.5E-2</v>
      </c>
    </row>
    <row r="231" spans="1:13" x14ac:dyDescent="0.3">
      <c r="A231" s="1" t="s">
        <v>2</v>
      </c>
      <c r="B231" s="221">
        <v>0</v>
      </c>
      <c r="C231" s="2">
        <v>1</v>
      </c>
      <c r="D231" s="1">
        <v>4</v>
      </c>
      <c r="E231" s="221">
        <v>9</v>
      </c>
      <c r="F231" s="221">
        <v>3</v>
      </c>
      <c r="G231" s="221">
        <v>46.31</v>
      </c>
      <c r="H231" s="221">
        <v>1.75</v>
      </c>
      <c r="I231" s="221">
        <v>6</v>
      </c>
      <c r="J231" s="221">
        <v>0.82</v>
      </c>
      <c r="K231" s="221">
        <v>0.47</v>
      </c>
      <c r="L231" s="221">
        <v>15</v>
      </c>
      <c r="M231" s="2">
        <v>5.5E-2</v>
      </c>
    </row>
    <row r="232" spans="1:13" x14ac:dyDescent="0.3">
      <c r="A232" s="1" t="s">
        <v>2</v>
      </c>
      <c r="B232" s="221">
        <v>0</v>
      </c>
      <c r="C232" s="2">
        <v>1</v>
      </c>
      <c r="D232" s="1">
        <v>2</v>
      </c>
      <c r="E232" s="221">
        <v>11</v>
      </c>
      <c r="F232" s="221">
        <v>3</v>
      </c>
      <c r="G232" s="221">
        <v>47.17</v>
      </c>
      <c r="H232" s="221">
        <v>2.19</v>
      </c>
      <c r="I232" s="221">
        <v>7</v>
      </c>
      <c r="J232" s="221">
        <v>0.5</v>
      </c>
      <c r="K232" s="221">
        <v>0.47</v>
      </c>
      <c r="L232" s="221">
        <v>19</v>
      </c>
      <c r="M232" s="2">
        <v>9.5714285714285724E-2</v>
      </c>
    </row>
    <row r="233" spans="1:13" x14ac:dyDescent="0.3">
      <c r="A233" s="1" t="s">
        <v>1</v>
      </c>
      <c r="B233" s="221">
        <v>0</v>
      </c>
      <c r="C233" s="2">
        <v>1</v>
      </c>
      <c r="D233" s="1">
        <v>4</v>
      </c>
      <c r="E233" s="221">
        <v>11</v>
      </c>
      <c r="F233" s="221">
        <v>3</v>
      </c>
      <c r="G233" s="221">
        <v>47.83</v>
      </c>
      <c r="H233" s="221">
        <v>1.58</v>
      </c>
      <c r="I233" s="221">
        <v>6</v>
      </c>
      <c r="J233" s="221">
        <v>1</v>
      </c>
      <c r="K233" s="221">
        <v>0.47</v>
      </c>
      <c r="L233" s="221">
        <v>16</v>
      </c>
      <c r="M233" s="2">
        <v>0.11166666666666668</v>
      </c>
    </row>
    <row r="234" spans="1:13" x14ac:dyDescent="0.3">
      <c r="A234" s="1" t="s">
        <v>1</v>
      </c>
      <c r="B234" s="221">
        <v>0</v>
      </c>
      <c r="C234" s="2">
        <v>1</v>
      </c>
      <c r="D234" s="1">
        <v>5</v>
      </c>
      <c r="E234" s="221">
        <v>12</v>
      </c>
      <c r="F234" s="221">
        <v>4</v>
      </c>
      <c r="G234" s="221">
        <v>52.13</v>
      </c>
      <c r="H234" s="221">
        <v>0.75</v>
      </c>
      <c r="I234" s="221">
        <v>8</v>
      </c>
      <c r="J234" s="221">
        <v>0.94</v>
      </c>
      <c r="K234" s="221">
        <v>1.25</v>
      </c>
      <c r="L234" s="221">
        <v>20</v>
      </c>
      <c r="M234" s="2">
        <v>0.25</v>
      </c>
    </row>
    <row r="235" spans="1:13" x14ac:dyDescent="0.3">
      <c r="A235" s="1" t="s">
        <v>6</v>
      </c>
      <c r="B235" s="221">
        <v>0</v>
      </c>
      <c r="C235" s="2">
        <v>2</v>
      </c>
      <c r="D235" s="1">
        <v>2</v>
      </c>
      <c r="E235" s="221">
        <v>7</v>
      </c>
      <c r="F235" s="221">
        <v>1</v>
      </c>
      <c r="G235" s="221">
        <v>53.21</v>
      </c>
      <c r="H235" s="221">
        <v>0.44</v>
      </c>
      <c r="I235" s="221">
        <v>5</v>
      </c>
      <c r="J235" s="221">
        <v>0.47</v>
      </c>
      <c r="K235" s="221">
        <v>1.25</v>
      </c>
      <c r="L235" s="221">
        <v>11</v>
      </c>
      <c r="M235" s="2">
        <v>0</v>
      </c>
    </row>
    <row r="236" spans="1:13" x14ac:dyDescent="0.3">
      <c r="A236" s="1" t="s">
        <v>6</v>
      </c>
      <c r="B236" s="221">
        <v>0</v>
      </c>
      <c r="C236" s="2">
        <v>2</v>
      </c>
      <c r="D236" s="1">
        <v>3</v>
      </c>
      <c r="E236" s="221">
        <v>9</v>
      </c>
      <c r="F236" s="221">
        <v>3</v>
      </c>
      <c r="G236" s="221">
        <v>52.36</v>
      </c>
      <c r="H236" s="221">
        <v>0.42</v>
      </c>
      <c r="I236" s="221">
        <v>6</v>
      </c>
      <c r="J236" s="221">
        <v>0</v>
      </c>
      <c r="K236" s="221">
        <v>0.47</v>
      </c>
      <c r="L236" s="221">
        <v>13</v>
      </c>
      <c r="M236" s="2">
        <v>0.11166666666666668</v>
      </c>
    </row>
    <row r="237" spans="1:13" x14ac:dyDescent="0.3">
      <c r="A237" s="1" t="s">
        <v>6</v>
      </c>
      <c r="B237" s="221">
        <v>0</v>
      </c>
      <c r="C237" s="2">
        <v>2</v>
      </c>
      <c r="D237" s="1">
        <v>3</v>
      </c>
      <c r="E237" s="221">
        <v>10</v>
      </c>
      <c r="F237" s="221">
        <v>3</v>
      </c>
      <c r="G237" s="221">
        <v>56.22</v>
      </c>
      <c r="H237" s="221">
        <v>3.25</v>
      </c>
      <c r="I237" s="221">
        <v>7</v>
      </c>
      <c r="J237" s="221">
        <v>4.97</v>
      </c>
      <c r="K237" s="221">
        <v>1.25</v>
      </c>
      <c r="L237" s="221">
        <v>16</v>
      </c>
      <c r="M237" s="2">
        <v>0.23857142857142857</v>
      </c>
    </row>
    <row r="238" spans="1:13" x14ac:dyDescent="0.3">
      <c r="A238" s="1" t="s">
        <v>92</v>
      </c>
      <c r="B238" s="221">
        <v>1</v>
      </c>
      <c r="C238" s="2">
        <v>2</v>
      </c>
      <c r="D238" s="1">
        <v>4</v>
      </c>
      <c r="E238" s="221">
        <v>15</v>
      </c>
      <c r="F238" s="221">
        <v>4</v>
      </c>
      <c r="G238" s="221">
        <v>90.55</v>
      </c>
      <c r="H238" s="221">
        <v>1.75</v>
      </c>
      <c r="I238" s="221">
        <v>11</v>
      </c>
      <c r="J238" s="221">
        <v>3.74</v>
      </c>
      <c r="K238" s="221">
        <v>0.5</v>
      </c>
      <c r="L238" s="221">
        <v>26</v>
      </c>
      <c r="M238" s="2">
        <v>0.33363636363636362</v>
      </c>
    </row>
    <row r="239" spans="1:13" x14ac:dyDescent="0.3">
      <c r="A239" s="1" t="s">
        <v>92</v>
      </c>
      <c r="B239" s="221">
        <v>1</v>
      </c>
      <c r="C239" s="2">
        <v>2</v>
      </c>
      <c r="D239" s="1">
        <v>6</v>
      </c>
      <c r="E239" s="221">
        <v>16</v>
      </c>
      <c r="F239" s="221">
        <v>5</v>
      </c>
      <c r="G239" s="221">
        <v>82.79</v>
      </c>
      <c r="H239" s="221">
        <v>6.25</v>
      </c>
      <c r="I239" s="221">
        <v>12</v>
      </c>
      <c r="J239" s="221">
        <v>13.02</v>
      </c>
      <c r="K239" s="221">
        <v>0.82</v>
      </c>
      <c r="L239" s="221">
        <v>26</v>
      </c>
      <c r="M239" s="2">
        <v>0.41666666666666669</v>
      </c>
    </row>
    <row r="240" spans="1:13" x14ac:dyDescent="0.3">
      <c r="A240" s="1" t="s">
        <v>92</v>
      </c>
      <c r="B240" s="221">
        <v>1</v>
      </c>
      <c r="C240" s="2">
        <v>2</v>
      </c>
      <c r="D240" s="1">
        <v>3</v>
      </c>
      <c r="E240" s="221">
        <v>14</v>
      </c>
      <c r="F240" s="221">
        <v>2</v>
      </c>
      <c r="G240" s="221">
        <v>81.92</v>
      </c>
      <c r="H240" s="221">
        <v>100</v>
      </c>
      <c r="I240" s="221">
        <v>13</v>
      </c>
      <c r="J240" s="221">
        <v>13.96</v>
      </c>
      <c r="K240" s="221">
        <v>1</v>
      </c>
      <c r="L240" s="221">
        <v>20</v>
      </c>
      <c r="M240" s="2">
        <v>0.53846153846153844</v>
      </c>
    </row>
    <row r="241" spans="1:13" x14ac:dyDescent="0.3">
      <c r="A241" s="1" t="s">
        <v>25</v>
      </c>
      <c r="B241" s="221">
        <v>3</v>
      </c>
      <c r="C241" s="2">
        <v>2</v>
      </c>
      <c r="D241" s="1">
        <v>3</v>
      </c>
      <c r="E241" s="221">
        <v>11</v>
      </c>
      <c r="F241" s="221">
        <v>4</v>
      </c>
      <c r="G241" s="221">
        <v>67.540000000000006</v>
      </c>
      <c r="H241" s="221">
        <v>6.7</v>
      </c>
      <c r="I241" s="221">
        <v>8</v>
      </c>
      <c r="J241" s="221">
        <v>3.09</v>
      </c>
      <c r="K241" s="221">
        <v>5.35</v>
      </c>
      <c r="L241" s="221">
        <v>20</v>
      </c>
      <c r="M241" s="2">
        <v>0.29125000000000001</v>
      </c>
    </row>
    <row r="242" spans="1:13" x14ac:dyDescent="0.3">
      <c r="A242" s="1" t="s">
        <v>25</v>
      </c>
      <c r="B242" s="221">
        <v>3</v>
      </c>
      <c r="C242" s="2">
        <v>2</v>
      </c>
      <c r="D242" s="1">
        <v>3</v>
      </c>
      <c r="E242" s="221">
        <v>10</v>
      </c>
      <c r="F242" s="221">
        <v>3</v>
      </c>
      <c r="G242" s="221">
        <v>64.95</v>
      </c>
      <c r="H242" s="221">
        <v>2.25</v>
      </c>
      <c r="I242" s="221">
        <v>8</v>
      </c>
      <c r="J242" s="221">
        <v>0.82</v>
      </c>
      <c r="K242" s="221">
        <v>3.56</v>
      </c>
      <c r="L242" s="221">
        <v>19</v>
      </c>
      <c r="M242" s="2">
        <v>0.33374999999999999</v>
      </c>
    </row>
    <row r="243" spans="1:13" x14ac:dyDescent="0.3">
      <c r="A243" s="1" t="s">
        <v>25</v>
      </c>
      <c r="B243" s="221">
        <v>3</v>
      </c>
      <c r="C243" s="2">
        <v>2</v>
      </c>
      <c r="D243" s="1">
        <v>6</v>
      </c>
      <c r="E243" s="221">
        <v>14</v>
      </c>
      <c r="F243" s="221">
        <v>5</v>
      </c>
      <c r="G243" s="221">
        <v>64.52</v>
      </c>
      <c r="H243" s="221">
        <v>4.79</v>
      </c>
      <c r="I243" s="221">
        <v>10</v>
      </c>
      <c r="J243" s="221">
        <v>0.5</v>
      </c>
      <c r="K243" s="221">
        <v>4.1900000000000004</v>
      </c>
      <c r="L243" s="221">
        <v>25</v>
      </c>
      <c r="M243" s="2">
        <v>0.36699999999999999</v>
      </c>
    </row>
    <row r="244" spans="1:13" x14ac:dyDescent="0.3">
      <c r="A244" s="1" t="s">
        <v>51</v>
      </c>
      <c r="B244" s="221">
        <v>3</v>
      </c>
      <c r="C244" s="2">
        <v>2</v>
      </c>
      <c r="D244" s="1">
        <v>3</v>
      </c>
      <c r="E244" s="221">
        <v>10</v>
      </c>
      <c r="F244" s="221">
        <v>2</v>
      </c>
      <c r="G244" s="221">
        <v>65.98</v>
      </c>
      <c r="H244" s="221">
        <v>3.75</v>
      </c>
      <c r="I244" s="221">
        <v>7</v>
      </c>
      <c r="J244" s="221">
        <v>4.6399999999999997</v>
      </c>
      <c r="K244" s="221">
        <v>3</v>
      </c>
      <c r="L244" s="221">
        <v>16</v>
      </c>
      <c r="M244" s="2">
        <v>0.2857142857142857</v>
      </c>
    </row>
    <row r="245" spans="1:13" x14ac:dyDescent="0.3">
      <c r="A245" s="1" t="s">
        <v>51</v>
      </c>
      <c r="B245" s="221">
        <v>3</v>
      </c>
      <c r="C245" s="2">
        <v>2</v>
      </c>
      <c r="D245" s="1">
        <v>4</v>
      </c>
      <c r="E245" s="221">
        <v>10</v>
      </c>
      <c r="F245" s="221">
        <v>3</v>
      </c>
      <c r="G245" s="221">
        <v>74.61</v>
      </c>
      <c r="H245" s="221">
        <v>3.75</v>
      </c>
      <c r="I245" s="221">
        <v>8</v>
      </c>
      <c r="J245" s="221">
        <v>2.4500000000000002</v>
      </c>
      <c r="K245" s="221">
        <v>3.09</v>
      </c>
      <c r="L245" s="221">
        <v>16</v>
      </c>
      <c r="M245" s="2">
        <v>0.375</v>
      </c>
    </row>
    <row r="246" spans="1:13" x14ac:dyDescent="0.3">
      <c r="A246" s="1" t="s">
        <v>51</v>
      </c>
      <c r="B246" s="221">
        <v>3</v>
      </c>
      <c r="C246" s="2">
        <v>2</v>
      </c>
      <c r="D246" s="1">
        <v>4</v>
      </c>
      <c r="E246" s="221">
        <v>11</v>
      </c>
      <c r="F246" s="221">
        <v>3</v>
      </c>
      <c r="G246" s="221">
        <v>81.510000000000005</v>
      </c>
      <c r="H246" s="221">
        <v>2.62</v>
      </c>
      <c r="I246" s="221">
        <v>9</v>
      </c>
      <c r="J246" s="221">
        <v>0.94</v>
      </c>
      <c r="K246" s="221">
        <v>3.3</v>
      </c>
      <c r="L246" s="221">
        <v>22</v>
      </c>
      <c r="M246" s="2">
        <v>0.37</v>
      </c>
    </row>
    <row r="247" spans="1:13" x14ac:dyDescent="0.3">
      <c r="A247" s="1" t="s">
        <v>51</v>
      </c>
      <c r="B247" s="221">
        <v>3</v>
      </c>
      <c r="C247" s="2">
        <v>2</v>
      </c>
      <c r="D247" s="1">
        <v>4</v>
      </c>
      <c r="E247" s="221">
        <v>11</v>
      </c>
      <c r="F247" s="221">
        <v>3</v>
      </c>
      <c r="G247" s="221">
        <v>81.08</v>
      </c>
      <c r="H247" s="221">
        <v>2.88</v>
      </c>
      <c r="I247" s="221">
        <v>9</v>
      </c>
      <c r="J247" s="221">
        <v>1.25</v>
      </c>
      <c r="K247" s="221">
        <v>2.62</v>
      </c>
      <c r="L247" s="221">
        <v>22</v>
      </c>
      <c r="M247" s="2">
        <v>0.33333333333333331</v>
      </c>
    </row>
    <row r="248" spans="1:13" x14ac:dyDescent="0.3">
      <c r="A248" s="1" t="s">
        <v>4</v>
      </c>
      <c r="B248" s="221">
        <v>1</v>
      </c>
      <c r="C248" s="2">
        <v>2</v>
      </c>
      <c r="D248" s="1">
        <v>3</v>
      </c>
      <c r="E248" s="221">
        <v>13</v>
      </c>
      <c r="F248" s="221">
        <v>3</v>
      </c>
      <c r="G248" s="221">
        <v>57.92</v>
      </c>
      <c r="H248" s="221">
        <v>0.31</v>
      </c>
      <c r="I248" s="221">
        <v>9</v>
      </c>
      <c r="J248" s="221">
        <v>0.47</v>
      </c>
      <c r="K248" s="221">
        <v>0</v>
      </c>
      <c r="L248" s="221">
        <v>21</v>
      </c>
      <c r="M248" s="2">
        <v>0.22222222222222221</v>
      </c>
    </row>
    <row r="249" spans="1:13" x14ac:dyDescent="0.3">
      <c r="A249" s="1" t="s">
        <v>4</v>
      </c>
      <c r="B249" s="221">
        <v>1</v>
      </c>
      <c r="C249" s="2">
        <v>2</v>
      </c>
      <c r="D249" s="1">
        <v>4</v>
      </c>
      <c r="E249" s="221">
        <v>12</v>
      </c>
      <c r="F249" s="221">
        <v>5</v>
      </c>
      <c r="G249" s="221">
        <v>66.510000000000005</v>
      </c>
      <c r="H249" s="221">
        <v>0.68</v>
      </c>
      <c r="I249" s="221">
        <v>7</v>
      </c>
      <c r="J249" s="221">
        <v>2</v>
      </c>
      <c r="K249" s="221">
        <v>4.1900000000000004</v>
      </c>
      <c r="L249" s="221">
        <v>20</v>
      </c>
      <c r="M249" s="2">
        <v>0.19</v>
      </c>
    </row>
    <row r="250" spans="1:13" x14ac:dyDescent="0.3">
      <c r="A250" s="1" t="s">
        <v>4</v>
      </c>
      <c r="B250" s="221">
        <v>1</v>
      </c>
      <c r="C250" s="2">
        <v>2</v>
      </c>
      <c r="D250" s="1">
        <v>4</v>
      </c>
      <c r="E250" s="221">
        <v>11</v>
      </c>
      <c r="F250" s="221">
        <v>4</v>
      </c>
      <c r="G250" s="221">
        <v>64.790000000000006</v>
      </c>
      <c r="H250" s="221">
        <v>0.59</v>
      </c>
      <c r="I250" s="221">
        <v>7</v>
      </c>
      <c r="J250" s="221">
        <v>1.89</v>
      </c>
      <c r="K250" s="221">
        <v>1.41</v>
      </c>
      <c r="L250" s="221">
        <v>20</v>
      </c>
      <c r="M250" s="2">
        <v>0.23857142857142857</v>
      </c>
    </row>
    <row r="251" spans="1:13" x14ac:dyDescent="0.3">
      <c r="A251" s="1" t="s">
        <v>29</v>
      </c>
      <c r="B251" s="221">
        <v>1</v>
      </c>
      <c r="C251" s="2">
        <v>2</v>
      </c>
      <c r="D251" s="1">
        <v>4</v>
      </c>
      <c r="E251" s="221">
        <v>11</v>
      </c>
      <c r="F251" s="221">
        <v>3</v>
      </c>
      <c r="G251" s="221">
        <v>73.66</v>
      </c>
      <c r="H251" s="221">
        <v>0.88</v>
      </c>
      <c r="I251" s="221">
        <v>8</v>
      </c>
      <c r="J251" s="221">
        <v>3.3</v>
      </c>
      <c r="K251" s="221">
        <v>0.47</v>
      </c>
      <c r="L251" s="221">
        <v>21</v>
      </c>
      <c r="M251" s="2">
        <v>0.25</v>
      </c>
    </row>
    <row r="252" spans="1:13" x14ac:dyDescent="0.3">
      <c r="A252" s="1" t="s">
        <v>29</v>
      </c>
      <c r="B252" s="221">
        <v>1</v>
      </c>
      <c r="C252" s="2">
        <v>2</v>
      </c>
      <c r="D252" s="1">
        <v>5</v>
      </c>
      <c r="E252" s="221">
        <v>14</v>
      </c>
      <c r="F252" s="221">
        <v>4</v>
      </c>
      <c r="G252" s="221">
        <v>71.94</v>
      </c>
      <c r="H252" s="221">
        <v>1.1599999999999999</v>
      </c>
      <c r="I252" s="221">
        <v>8</v>
      </c>
      <c r="J252" s="221">
        <v>2.36</v>
      </c>
      <c r="K252" s="221">
        <v>0.5</v>
      </c>
      <c r="L252" s="221">
        <v>21</v>
      </c>
      <c r="M252" s="2">
        <v>0.16625000000000001</v>
      </c>
    </row>
    <row r="253" spans="1:13" x14ac:dyDescent="0.3">
      <c r="A253" s="1" t="s">
        <v>79</v>
      </c>
      <c r="B253" s="221">
        <v>1</v>
      </c>
      <c r="C253" s="2">
        <v>4</v>
      </c>
      <c r="D253" s="1">
        <v>4</v>
      </c>
      <c r="E253" s="221">
        <v>11</v>
      </c>
      <c r="F253" s="221">
        <v>4</v>
      </c>
      <c r="G253" s="221">
        <v>54.08</v>
      </c>
      <c r="H253" s="221">
        <v>3.38</v>
      </c>
      <c r="I253" s="221">
        <v>7</v>
      </c>
      <c r="J253" s="221">
        <v>0.5</v>
      </c>
      <c r="K253" s="221">
        <v>2.4500000000000002</v>
      </c>
      <c r="L253" s="221">
        <v>20</v>
      </c>
      <c r="M253" s="2">
        <v>0.19</v>
      </c>
    </row>
    <row r="254" spans="1:13" x14ac:dyDescent="0.3">
      <c r="A254" s="1" t="s">
        <v>79</v>
      </c>
      <c r="B254" s="221">
        <v>1</v>
      </c>
      <c r="C254" s="2">
        <v>4</v>
      </c>
      <c r="D254" s="1">
        <v>3</v>
      </c>
      <c r="E254" s="221">
        <v>11</v>
      </c>
      <c r="F254" s="221">
        <v>4</v>
      </c>
      <c r="G254" s="221">
        <v>55.37</v>
      </c>
      <c r="H254" s="221">
        <v>2.92</v>
      </c>
      <c r="I254" s="221">
        <v>7</v>
      </c>
      <c r="J254" s="221">
        <v>1.7</v>
      </c>
      <c r="K254" s="221">
        <v>2.83</v>
      </c>
      <c r="L254" s="221">
        <v>24</v>
      </c>
      <c r="M254" s="2">
        <v>9.5714285714285724E-2</v>
      </c>
    </row>
    <row r="255" spans="1:13" x14ac:dyDescent="0.3">
      <c r="A255" s="1" t="s">
        <v>79</v>
      </c>
      <c r="B255" s="221">
        <v>1</v>
      </c>
      <c r="C255" s="2">
        <v>4</v>
      </c>
      <c r="D255" s="1">
        <v>4</v>
      </c>
      <c r="E255" s="221">
        <v>10</v>
      </c>
      <c r="F255" s="221">
        <v>3</v>
      </c>
      <c r="G255" s="221">
        <v>55.79</v>
      </c>
      <c r="H255" s="221">
        <v>2.75</v>
      </c>
      <c r="I255" s="221">
        <v>6</v>
      </c>
      <c r="J255" s="221">
        <v>4.99</v>
      </c>
      <c r="K255" s="221">
        <v>1.89</v>
      </c>
      <c r="L255" s="221">
        <v>16</v>
      </c>
      <c r="M255" s="2">
        <v>0.16666666666666666</v>
      </c>
    </row>
    <row r="256" spans="1:13" x14ac:dyDescent="0.3">
      <c r="A256" s="1" t="s">
        <v>13</v>
      </c>
      <c r="B256" s="221">
        <v>1</v>
      </c>
      <c r="C256" s="2">
        <v>4</v>
      </c>
      <c r="D256" s="1">
        <v>3</v>
      </c>
      <c r="E256" s="221">
        <v>12</v>
      </c>
      <c r="F256" s="221">
        <v>3</v>
      </c>
      <c r="G256" s="221">
        <v>69.02</v>
      </c>
      <c r="H256" s="221">
        <v>1.19</v>
      </c>
      <c r="I256" s="221">
        <v>7</v>
      </c>
      <c r="J256" s="221">
        <v>0.47</v>
      </c>
      <c r="K256" s="221">
        <v>1.25</v>
      </c>
      <c r="L256" s="221">
        <v>24</v>
      </c>
      <c r="M256" s="2">
        <v>0.19</v>
      </c>
    </row>
    <row r="257" spans="1:13" x14ac:dyDescent="0.3">
      <c r="A257" s="1" t="s">
        <v>13</v>
      </c>
      <c r="B257" s="221">
        <v>1</v>
      </c>
      <c r="C257" s="2">
        <v>4</v>
      </c>
      <c r="D257" s="1">
        <v>3</v>
      </c>
      <c r="E257" s="221">
        <v>13</v>
      </c>
      <c r="F257" s="221">
        <v>4</v>
      </c>
      <c r="G257" s="221">
        <v>68.59</v>
      </c>
      <c r="H257" s="221">
        <v>1.9</v>
      </c>
      <c r="I257" s="221">
        <v>7</v>
      </c>
      <c r="J257" s="221">
        <v>3.09</v>
      </c>
      <c r="K257" s="221">
        <v>2.4500000000000002</v>
      </c>
      <c r="L257" s="221">
        <v>23</v>
      </c>
      <c r="M257" s="2">
        <v>0.14285714285714285</v>
      </c>
    </row>
    <row r="258" spans="1:13" x14ac:dyDescent="0.3">
      <c r="A258" s="1" t="s">
        <v>13</v>
      </c>
      <c r="B258" s="221">
        <v>1</v>
      </c>
      <c r="C258" s="2">
        <v>4</v>
      </c>
      <c r="D258" s="1">
        <v>4</v>
      </c>
      <c r="E258" s="221">
        <v>11</v>
      </c>
      <c r="F258" s="221">
        <v>3</v>
      </c>
      <c r="G258" s="221">
        <v>63.41</v>
      </c>
      <c r="H258" s="221">
        <v>2.33</v>
      </c>
      <c r="I258" s="221">
        <v>7</v>
      </c>
      <c r="J258" s="221">
        <v>3.5</v>
      </c>
      <c r="K258" s="221">
        <v>2.4900000000000002</v>
      </c>
      <c r="L258" s="221">
        <v>20</v>
      </c>
      <c r="M258" s="2">
        <v>9.5714285714285724E-2</v>
      </c>
    </row>
    <row r="259" spans="1:13" x14ac:dyDescent="0.3">
      <c r="A259" s="1" t="s">
        <v>93</v>
      </c>
      <c r="B259" s="221">
        <v>3</v>
      </c>
      <c r="C259" s="2">
        <v>4</v>
      </c>
      <c r="D259" s="1">
        <v>5</v>
      </c>
      <c r="E259" s="221">
        <v>12</v>
      </c>
      <c r="F259" s="221">
        <v>7</v>
      </c>
      <c r="G259" s="221">
        <v>67.739999999999995</v>
      </c>
      <c r="H259" s="221">
        <v>0.98</v>
      </c>
      <c r="I259" s="221">
        <v>6</v>
      </c>
      <c r="J259" s="221">
        <v>5.89</v>
      </c>
      <c r="K259" s="221">
        <v>1</v>
      </c>
      <c r="L259" s="221">
        <v>23</v>
      </c>
      <c r="M259" s="2">
        <v>0.11166666666666668</v>
      </c>
    </row>
    <row r="260" spans="1:13" x14ac:dyDescent="0.3">
      <c r="A260" s="1" t="s">
        <v>93</v>
      </c>
      <c r="B260" s="221">
        <v>3</v>
      </c>
      <c r="C260" s="2">
        <v>4</v>
      </c>
      <c r="D260" s="1">
        <v>6</v>
      </c>
      <c r="E260" s="221">
        <v>12</v>
      </c>
      <c r="F260" s="221">
        <v>5</v>
      </c>
      <c r="G260" s="221">
        <v>73.739999999999995</v>
      </c>
      <c r="H260" s="221">
        <v>100</v>
      </c>
      <c r="I260" s="221">
        <v>6</v>
      </c>
      <c r="J260" s="221">
        <v>10.62</v>
      </c>
      <c r="K260" s="221">
        <v>6.18</v>
      </c>
      <c r="L260" s="221">
        <v>20</v>
      </c>
      <c r="M260" s="2">
        <v>0.34666666666666668</v>
      </c>
    </row>
    <row r="261" spans="1:13" x14ac:dyDescent="0.3">
      <c r="A261" s="1" t="s">
        <v>44</v>
      </c>
      <c r="B261" s="221">
        <v>3</v>
      </c>
      <c r="C261" s="2">
        <v>4</v>
      </c>
      <c r="D261" s="1">
        <v>3</v>
      </c>
      <c r="E261" s="221">
        <v>10</v>
      </c>
      <c r="F261" s="221">
        <v>3</v>
      </c>
      <c r="G261" s="221">
        <v>69.540000000000006</v>
      </c>
      <c r="H261" s="221">
        <v>2.25</v>
      </c>
      <c r="I261" s="221">
        <v>7</v>
      </c>
      <c r="J261" s="221">
        <v>0.47</v>
      </c>
      <c r="K261" s="221">
        <v>0.94</v>
      </c>
      <c r="L261" s="221">
        <v>17</v>
      </c>
      <c r="M261" s="2">
        <v>0.14285714285714285</v>
      </c>
    </row>
    <row r="262" spans="1:13" x14ac:dyDescent="0.3">
      <c r="A262" s="1" t="s">
        <v>44</v>
      </c>
      <c r="B262" s="221">
        <v>3</v>
      </c>
      <c r="C262" s="2">
        <v>4</v>
      </c>
      <c r="D262" s="1">
        <v>3</v>
      </c>
      <c r="E262" s="221">
        <v>8</v>
      </c>
      <c r="F262" s="221">
        <v>2</v>
      </c>
      <c r="G262" s="221">
        <v>72.98</v>
      </c>
      <c r="H262" s="221">
        <v>1.62</v>
      </c>
      <c r="I262" s="221">
        <v>6</v>
      </c>
      <c r="J262" s="221">
        <v>0.47</v>
      </c>
      <c r="K262" s="221">
        <v>0.82</v>
      </c>
      <c r="L262" s="221">
        <v>17</v>
      </c>
      <c r="M262" s="2">
        <v>0.11166666666666668</v>
      </c>
    </row>
    <row r="263" spans="1:13" x14ac:dyDescent="0.3">
      <c r="A263" s="1" t="s">
        <v>44</v>
      </c>
      <c r="B263" s="221">
        <v>3</v>
      </c>
      <c r="C263" s="2">
        <v>4</v>
      </c>
      <c r="D263" s="1">
        <v>3</v>
      </c>
      <c r="E263" s="221">
        <v>11</v>
      </c>
      <c r="F263" s="221">
        <v>3</v>
      </c>
      <c r="G263" s="221">
        <v>66.11</v>
      </c>
      <c r="H263" s="221">
        <v>1.32</v>
      </c>
      <c r="I263" s="221">
        <v>8</v>
      </c>
      <c r="J263" s="221">
        <v>0.94</v>
      </c>
      <c r="K263" s="221">
        <v>2.0499999999999998</v>
      </c>
      <c r="L263" s="221">
        <v>24</v>
      </c>
      <c r="M263" s="2">
        <v>0.16625000000000001</v>
      </c>
    </row>
    <row r="264" spans="1:13" x14ac:dyDescent="0.3">
      <c r="A264" s="1" t="s">
        <v>44</v>
      </c>
      <c r="B264" s="221">
        <v>3</v>
      </c>
      <c r="C264" s="2">
        <v>4</v>
      </c>
      <c r="D264" s="1">
        <v>3</v>
      </c>
      <c r="E264" s="221">
        <v>9</v>
      </c>
      <c r="F264" s="221">
        <v>3</v>
      </c>
      <c r="G264" s="221">
        <v>63.96</v>
      </c>
      <c r="H264" s="221">
        <v>3.61</v>
      </c>
      <c r="I264" s="221">
        <v>6</v>
      </c>
      <c r="J264" s="221">
        <v>0.94</v>
      </c>
      <c r="K264" s="221">
        <v>0.47</v>
      </c>
      <c r="L264" s="221">
        <v>17</v>
      </c>
      <c r="M264" s="2">
        <v>0.22166666666666668</v>
      </c>
    </row>
    <row r="265" spans="1:13" x14ac:dyDescent="0.3">
      <c r="A265" s="1" t="s">
        <v>44</v>
      </c>
      <c r="B265" s="221">
        <v>3</v>
      </c>
      <c r="C265" s="2">
        <v>4</v>
      </c>
      <c r="D265" s="1">
        <v>4</v>
      </c>
      <c r="E265" s="221">
        <v>8</v>
      </c>
      <c r="F265" s="221">
        <v>4</v>
      </c>
      <c r="G265" s="221">
        <v>61.82</v>
      </c>
      <c r="H265" s="221">
        <v>7</v>
      </c>
      <c r="I265" s="221">
        <v>5</v>
      </c>
      <c r="J265" s="221">
        <v>1.63</v>
      </c>
      <c r="K265" s="221">
        <v>0.82</v>
      </c>
      <c r="L265" s="221">
        <v>14</v>
      </c>
      <c r="M265" s="2">
        <v>0.33399999999999996</v>
      </c>
    </row>
    <row r="266" spans="1:13" x14ac:dyDescent="0.3">
      <c r="A266" s="1" t="s">
        <v>44</v>
      </c>
      <c r="B266" s="221">
        <v>3</v>
      </c>
      <c r="C266" s="2">
        <v>4</v>
      </c>
      <c r="D266" s="1">
        <v>4</v>
      </c>
      <c r="E266" s="221">
        <v>11</v>
      </c>
      <c r="F266" s="221">
        <v>4</v>
      </c>
      <c r="G266" s="221">
        <v>61.82</v>
      </c>
      <c r="H266" s="221">
        <v>0.56999999999999995</v>
      </c>
      <c r="I266" s="221">
        <v>8</v>
      </c>
      <c r="J266" s="221">
        <v>2.5</v>
      </c>
      <c r="K266" s="221">
        <v>2.36</v>
      </c>
      <c r="L266" s="221">
        <v>24</v>
      </c>
      <c r="M266" s="2">
        <v>0.25</v>
      </c>
    </row>
    <row r="267" spans="1:13" x14ac:dyDescent="0.3">
      <c r="A267" s="1" t="s">
        <v>44</v>
      </c>
      <c r="B267" s="221">
        <v>3</v>
      </c>
      <c r="C267" s="2">
        <v>4</v>
      </c>
      <c r="D267" s="1">
        <v>4</v>
      </c>
      <c r="E267" s="221">
        <v>9</v>
      </c>
      <c r="F267" s="221">
        <v>4</v>
      </c>
      <c r="G267" s="221">
        <v>63.53</v>
      </c>
      <c r="H267" s="221">
        <v>3.69</v>
      </c>
      <c r="I267" s="221">
        <v>5</v>
      </c>
      <c r="J267" s="221">
        <v>2.94</v>
      </c>
      <c r="K267" s="221">
        <v>2.62</v>
      </c>
      <c r="L267" s="221">
        <v>15</v>
      </c>
      <c r="M267" s="2">
        <v>0.2</v>
      </c>
    </row>
    <row r="268" spans="1:13" x14ac:dyDescent="0.3">
      <c r="A268" s="1" t="s">
        <v>84</v>
      </c>
      <c r="B268" s="221">
        <v>0</v>
      </c>
      <c r="C268" s="2">
        <v>3</v>
      </c>
      <c r="D268" s="1">
        <v>3</v>
      </c>
      <c r="E268" s="221">
        <v>11</v>
      </c>
      <c r="F268" s="221">
        <v>3</v>
      </c>
      <c r="G268" s="221">
        <v>52.72</v>
      </c>
      <c r="H268" s="221">
        <v>0.81</v>
      </c>
      <c r="I268" s="221">
        <v>7</v>
      </c>
      <c r="J268" s="221">
        <v>2.16</v>
      </c>
      <c r="K268" s="221">
        <v>1.25</v>
      </c>
      <c r="L268" s="221">
        <v>18</v>
      </c>
      <c r="M268" s="2">
        <v>4.7142857142857146E-2</v>
      </c>
    </row>
    <row r="269" spans="1:13" x14ac:dyDescent="0.3">
      <c r="A269" s="1" t="s">
        <v>84</v>
      </c>
      <c r="B269" s="221">
        <v>0</v>
      </c>
      <c r="C269" s="2">
        <v>3</v>
      </c>
      <c r="D269" s="1">
        <v>2</v>
      </c>
      <c r="E269" s="221">
        <v>12</v>
      </c>
      <c r="F269" s="221">
        <v>3</v>
      </c>
      <c r="G269" s="221">
        <v>49.72</v>
      </c>
      <c r="H269" s="221">
        <v>1.33</v>
      </c>
      <c r="I269" s="221">
        <v>8</v>
      </c>
      <c r="J269" s="221">
        <v>3.3</v>
      </c>
      <c r="K269" s="221">
        <v>1.41</v>
      </c>
      <c r="L269" s="221">
        <v>18</v>
      </c>
      <c r="M269" s="2">
        <v>8.3750000000000005E-2</v>
      </c>
    </row>
    <row r="270" spans="1:13" x14ac:dyDescent="0.3">
      <c r="A270" s="1" t="s">
        <v>84</v>
      </c>
      <c r="B270" s="221">
        <v>0</v>
      </c>
      <c r="C270" s="2">
        <v>3</v>
      </c>
      <c r="D270" s="1">
        <v>4</v>
      </c>
      <c r="E270" s="221">
        <v>11</v>
      </c>
      <c r="F270" s="221">
        <v>3</v>
      </c>
      <c r="G270" s="221">
        <v>52.29</v>
      </c>
      <c r="H270" s="221">
        <v>1.49</v>
      </c>
      <c r="I270" s="221">
        <v>7</v>
      </c>
      <c r="J270" s="221">
        <v>2</v>
      </c>
      <c r="K270" s="221">
        <v>0.82</v>
      </c>
      <c r="L270" s="221">
        <v>24</v>
      </c>
      <c r="M270" s="2">
        <v>0</v>
      </c>
    </row>
    <row r="271" spans="1:13" x14ac:dyDescent="0.3">
      <c r="A271" s="1" t="s">
        <v>22</v>
      </c>
      <c r="B271" s="221">
        <v>0</v>
      </c>
      <c r="C271" s="2">
        <v>3</v>
      </c>
      <c r="D271" s="1">
        <v>2</v>
      </c>
      <c r="E271" s="221">
        <v>9</v>
      </c>
      <c r="F271" s="221">
        <v>3</v>
      </c>
      <c r="G271" s="221">
        <v>52.21</v>
      </c>
      <c r="H271" s="221">
        <v>1.94</v>
      </c>
      <c r="I271" s="221">
        <v>6</v>
      </c>
      <c r="J271" s="221">
        <v>1.5</v>
      </c>
      <c r="K271" s="221">
        <v>0.94</v>
      </c>
      <c r="L271" s="221">
        <v>17</v>
      </c>
      <c r="M271" s="2">
        <v>5.5E-2</v>
      </c>
    </row>
    <row r="272" spans="1:13" x14ac:dyDescent="0.3">
      <c r="A272" s="1" t="s">
        <v>22</v>
      </c>
      <c r="B272" s="221">
        <v>0</v>
      </c>
      <c r="C272" s="2">
        <v>3</v>
      </c>
      <c r="D272" s="1">
        <v>2</v>
      </c>
      <c r="E272" s="221">
        <v>10</v>
      </c>
      <c r="F272" s="221">
        <v>2</v>
      </c>
      <c r="G272" s="221">
        <v>58.26</v>
      </c>
      <c r="H272" s="221">
        <v>100</v>
      </c>
      <c r="I272" s="221">
        <v>8</v>
      </c>
      <c r="J272" s="221">
        <v>2.87</v>
      </c>
      <c r="K272" s="221">
        <v>1.63</v>
      </c>
      <c r="L272" s="221">
        <v>16</v>
      </c>
      <c r="M272" s="2">
        <v>0.375</v>
      </c>
    </row>
    <row r="273" spans="1:13" x14ac:dyDescent="0.3">
      <c r="A273" s="1" t="s">
        <v>20</v>
      </c>
      <c r="B273" s="221">
        <v>0</v>
      </c>
      <c r="C273" s="2">
        <v>0</v>
      </c>
      <c r="D273" s="1">
        <v>2</v>
      </c>
      <c r="E273" s="221">
        <v>5</v>
      </c>
      <c r="F273" s="221">
        <v>1</v>
      </c>
      <c r="G273" s="221">
        <v>50.59</v>
      </c>
      <c r="H273" s="221">
        <v>0.38</v>
      </c>
      <c r="I273" s="221">
        <v>3</v>
      </c>
      <c r="J273" s="221">
        <v>1.25</v>
      </c>
      <c r="K273" s="221">
        <v>1.41</v>
      </c>
      <c r="L273" s="221">
        <v>6</v>
      </c>
      <c r="M273" s="2">
        <v>0</v>
      </c>
    </row>
    <row r="274" spans="1:13" x14ac:dyDescent="0.3">
      <c r="A274" s="1" t="s">
        <v>20</v>
      </c>
      <c r="B274" s="221">
        <v>0</v>
      </c>
      <c r="C274" s="2">
        <v>0</v>
      </c>
      <c r="D274" s="1">
        <v>2</v>
      </c>
      <c r="E274" s="221">
        <v>10</v>
      </c>
      <c r="F274" s="221">
        <v>3</v>
      </c>
      <c r="G274" s="221">
        <v>49.73</v>
      </c>
      <c r="H274" s="221">
        <v>0.56000000000000005</v>
      </c>
      <c r="I274" s="221">
        <v>7</v>
      </c>
      <c r="J274" s="221">
        <v>1.63</v>
      </c>
      <c r="K274" s="221">
        <v>1.41</v>
      </c>
      <c r="L274" s="221">
        <v>15</v>
      </c>
      <c r="M274" s="2">
        <v>0.14285714285714285</v>
      </c>
    </row>
    <row r="275" spans="1:13" x14ac:dyDescent="0.3">
      <c r="A275" s="1" t="s">
        <v>20</v>
      </c>
      <c r="B275" s="221">
        <v>0</v>
      </c>
      <c r="C275" s="2">
        <v>0</v>
      </c>
      <c r="D275" s="1">
        <v>1</v>
      </c>
      <c r="E275" s="221">
        <v>8</v>
      </c>
      <c r="F275" s="221">
        <v>1</v>
      </c>
      <c r="G275" s="221">
        <v>47.58</v>
      </c>
      <c r="H275" s="221">
        <v>1.25</v>
      </c>
      <c r="I275" s="221">
        <v>5</v>
      </c>
      <c r="J275" s="221">
        <v>0.94</v>
      </c>
      <c r="K275" s="221">
        <v>1.5</v>
      </c>
      <c r="L275" s="221">
        <v>14</v>
      </c>
      <c r="M275" s="2">
        <v>0</v>
      </c>
    </row>
    <row r="276" spans="1:13" x14ac:dyDescent="0.3">
      <c r="A276" s="1" t="s">
        <v>20</v>
      </c>
      <c r="B276" s="221">
        <v>0</v>
      </c>
      <c r="C276" s="2">
        <v>0</v>
      </c>
      <c r="D276" s="1">
        <v>3</v>
      </c>
      <c r="E276" s="221">
        <v>9</v>
      </c>
      <c r="F276" s="221">
        <v>3</v>
      </c>
      <c r="G276" s="221">
        <v>48.01</v>
      </c>
      <c r="H276" s="221">
        <v>2.38</v>
      </c>
      <c r="I276" s="221">
        <v>6</v>
      </c>
      <c r="J276" s="221">
        <v>1.25</v>
      </c>
      <c r="K276" s="221">
        <v>0.94</v>
      </c>
      <c r="L276" s="221">
        <v>14</v>
      </c>
      <c r="M276" s="2">
        <v>0.22166666666666668</v>
      </c>
    </row>
    <row r="277" spans="1:13" x14ac:dyDescent="0.3">
      <c r="A277" s="1" t="s">
        <v>20</v>
      </c>
      <c r="B277" s="221">
        <v>0</v>
      </c>
      <c r="C277" s="2">
        <v>0</v>
      </c>
      <c r="D277" s="1">
        <v>3</v>
      </c>
      <c r="E277" s="221">
        <v>9</v>
      </c>
      <c r="F277" s="221">
        <v>3</v>
      </c>
      <c r="G277" s="221">
        <v>49.3</v>
      </c>
      <c r="H277" s="221">
        <v>2.5499999999999998</v>
      </c>
      <c r="I277" s="221">
        <v>5</v>
      </c>
      <c r="J277" s="221">
        <v>0.5</v>
      </c>
      <c r="K277" s="221">
        <v>0.94</v>
      </c>
      <c r="L277" s="221">
        <v>12</v>
      </c>
      <c r="M277" s="2">
        <v>6.6000000000000003E-2</v>
      </c>
    </row>
    <row r="278" spans="1:13" x14ac:dyDescent="0.3">
      <c r="A278" s="1" t="s">
        <v>40</v>
      </c>
      <c r="B278" s="221">
        <v>0</v>
      </c>
      <c r="C278" s="2">
        <v>0</v>
      </c>
      <c r="D278" s="1">
        <v>4</v>
      </c>
      <c r="E278" s="221">
        <v>9</v>
      </c>
      <c r="F278" s="221">
        <v>4</v>
      </c>
      <c r="G278" s="221">
        <v>44.76</v>
      </c>
      <c r="H278" s="221">
        <v>1.2</v>
      </c>
      <c r="I278" s="221">
        <v>4</v>
      </c>
      <c r="J278" s="221">
        <v>1.7</v>
      </c>
      <c r="K278" s="221">
        <v>0.5</v>
      </c>
      <c r="L278" s="221">
        <v>14</v>
      </c>
      <c r="M278" s="2">
        <v>0</v>
      </c>
    </row>
    <row r="279" spans="1:13" x14ac:dyDescent="0.3">
      <c r="A279" s="1" t="s">
        <v>40</v>
      </c>
      <c r="B279" s="221">
        <v>0</v>
      </c>
      <c r="C279" s="2">
        <v>0</v>
      </c>
      <c r="D279" s="1">
        <v>3</v>
      </c>
      <c r="E279" s="221">
        <v>8</v>
      </c>
      <c r="F279" s="221">
        <v>3</v>
      </c>
      <c r="G279" s="221">
        <v>46.91</v>
      </c>
      <c r="H279" s="221">
        <v>3.15</v>
      </c>
      <c r="I279" s="221">
        <v>6</v>
      </c>
      <c r="J279" s="221">
        <v>0</v>
      </c>
      <c r="K279" s="221">
        <v>0.47</v>
      </c>
      <c r="L279" s="221">
        <v>14</v>
      </c>
      <c r="M279" s="2">
        <v>0.27833333333333332</v>
      </c>
    </row>
    <row r="280" spans="1:13" x14ac:dyDescent="0.3">
      <c r="A280" s="1" t="s">
        <v>40</v>
      </c>
      <c r="B280" s="221">
        <v>0</v>
      </c>
      <c r="C280" s="2">
        <v>0</v>
      </c>
      <c r="D280" s="1">
        <v>3</v>
      </c>
      <c r="E280" s="221">
        <v>7</v>
      </c>
      <c r="F280" s="221">
        <v>3</v>
      </c>
      <c r="G280" s="221">
        <v>44.33</v>
      </c>
      <c r="H280" s="221">
        <v>1</v>
      </c>
      <c r="I280" s="221">
        <v>5</v>
      </c>
      <c r="J280" s="221">
        <v>0.47</v>
      </c>
      <c r="K280" s="221">
        <v>0.47</v>
      </c>
      <c r="L280" s="221">
        <v>13</v>
      </c>
      <c r="M280" s="2">
        <v>0.2</v>
      </c>
    </row>
    <row r="281" spans="1:13" x14ac:dyDescent="0.3">
      <c r="A281" s="1" t="s">
        <v>10</v>
      </c>
      <c r="B281" s="221">
        <v>1</v>
      </c>
      <c r="C281" s="2">
        <v>2</v>
      </c>
      <c r="D281" s="1">
        <v>4</v>
      </c>
      <c r="E281" s="221">
        <v>12</v>
      </c>
      <c r="F281" s="221">
        <v>4</v>
      </c>
      <c r="G281" s="221">
        <v>67.02</v>
      </c>
      <c r="H281" s="221">
        <v>4.7</v>
      </c>
      <c r="I281" s="221">
        <v>8</v>
      </c>
      <c r="J281" s="221">
        <v>2.87</v>
      </c>
      <c r="K281" s="221">
        <v>5.5</v>
      </c>
      <c r="L281" s="221">
        <v>21</v>
      </c>
      <c r="M281" s="2">
        <v>0.20874999999999999</v>
      </c>
    </row>
    <row r="282" spans="1:13" x14ac:dyDescent="0.3">
      <c r="A282" s="1" t="s">
        <v>10</v>
      </c>
      <c r="B282" s="221">
        <v>1</v>
      </c>
      <c r="C282" s="2">
        <v>2</v>
      </c>
      <c r="D282" s="1">
        <v>2</v>
      </c>
      <c r="E282" s="221">
        <v>11</v>
      </c>
      <c r="F282" s="221">
        <v>2</v>
      </c>
      <c r="G282" s="221">
        <v>67.02</v>
      </c>
      <c r="H282" s="221">
        <v>4.4400000000000004</v>
      </c>
      <c r="I282" s="221">
        <v>9</v>
      </c>
      <c r="J282" s="221">
        <v>1.5</v>
      </c>
      <c r="K282" s="221">
        <v>4.1900000000000004</v>
      </c>
      <c r="L282" s="221">
        <v>21</v>
      </c>
      <c r="M282" s="2">
        <v>0.25888888888888889</v>
      </c>
    </row>
    <row r="283" spans="1:13" x14ac:dyDescent="0.3">
      <c r="A283" s="1" t="s">
        <v>10</v>
      </c>
      <c r="B283" s="221">
        <v>1</v>
      </c>
      <c r="C283" s="2">
        <v>2</v>
      </c>
      <c r="D283" s="1">
        <v>3</v>
      </c>
      <c r="E283" s="221">
        <v>13</v>
      </c>
      <c r="F283" s="221">
        <v>3</v>
      </c>
      <c r="G283" s="221">
        <v>64.45</v>
      </c>
      <c r="H283" s="221">
        <v>2</v>
      </c>
      <c r="I283" s="221">
        <v>10</v>
      </c>
      <c r="J283" s="221">
        <v>1.7</v>
      </c>
      <c r="K283" s="221">
        <v>4.55</v>
      </c>
      <c r="L283" s="221">
        <v>21</v>
      </c>
      <c r="M283" s="2">
        <v>0.433</v>
      </c>
    </row>
    <row r="284" spans="1:13" x14ac:dyDescent="0.3">
      <c r="A284" s="1" t="s">
        <v>0</v>
      </c>
      <c r="B284" s="221">
        <v>1</v>
      </c>
      <c r="C284" s="2">
        <v>2</v>
      </c>
      <c r="D284" s="1">
        <v>5</v>
      </c>
      <c r="E284" s="221">
        <v>13</v>
      </c>
      <c r="F284" s="221">
        <v>4</v>
      </c>
      <c r="G284" s="221">
        <v>68.430000000000007</v>
      </c>
      <c r="H284" s="221">
        <v>0.5</v>
      </c>
      <c r="I284" s="221">
        <v>10</v>
      </c>
      <c r="J284" s="221">
        <v>5.25</v>
      </c>
      <c r="K284" s="221">
        <v>0.5</v>
      </c>
      <c r="L284" s="221">
        <v>19</v>
      </c>
      <c r="M284" s="2">
        <v>0.4</v>
      </c>
    </row>
    <row r="285" spans="1:13" x14ac:dyDescent="0.3">
      <c r="A285" s="1" t="s">
        <v>0</v>
      </c>
      <c r="B285" s="221">
        <v>1</v>
      </c>
      <c r="C285" s="2">
        <v>2</v>
      </c>
      <c r="D285" s="1">
        <v>3</v>
      </c>
      <c r="E285" s="221">
        <v>13</v>
      </c>
      <c r="F285" s="221">
        <v>3</v>
      </c>
      <c r="G285" s="221">
        <v>76.61</v>
      </c>
      <c r="H285" s="221">
        <v>5.25</v>
      </c>
      <c r="I285" s="221">
        <v>10</v>
      </c>
      <c r="J285" s="221">
        <v>1</v>
      </c>
      <c r="K285" s="221">
        <v>3.3</v>
      </c>
      <c r="L285" s="221">
        <v>22</v>
      </c>
      <c r="M285" s="2">
        <v>0.433</v>
      </c>
    </row>
    <row r="286" spans="1:13" x14ac:dyDescent="0.3">
      <c r="A286" s="1" t="s">
        <v>0</v>
      </c>
      <c r="B286" s="221">
        <v>1</v>
      </c>
      <c r="C286" s="2">
        <v>2</v>
      </c>
      <c r="D286" s="1">
        <v>3</v>
      </c>
      <c r="E286" s="221">
        <v>12</v>
      </c>
      <c r="F286" s="221">
        <v>3</v>
      </c>
      <c r="G286" s="221">
        <v>69.290000000000006</v>
      </c>
      <c r="H286" s="221">
        <v>2.5</v>
      </c>
      <c r="I286" s="221">
        <v>10</v>
      </c>
      <c r="J286" s="221">
        <v>0.94</v>
      </c>
      <c r="K286" s="221">
        <v>4.03</v>
      </c>
      <c r="L286" s="221">
        <v>20</v>
      </c>
      <c r="M286" s="2">
        <v>0.433</v>
      </c>
    </row>
    <row r="287" spans="1:13" x14ac:dyDescent="0.3">
      <c r="A287" s="1" t="s">
        <v>69</v>
      </c>
      <c r="B287" s="221">
        <v>1</v>
      </c>
      <c r="C287" s="2">
        <v>2</v>
      </c>
      <c r="D287" s="1">
        <v>5</v>
      </c>
      <c r="E287" s="221">
        <v>11</v>
      </c>
      <c r="F287" s="221">
        <v>3</v>
      </c>
      <c r="G287" s="221">
        <v>52.45</v>
      </c>
      <c r="H287" s="221">
        <v>1.75</v>
      </c>
      <c r="I287" s="221">
        <v>7</v>
      </c>
      <c r="J287" s="221">
        <v>0.94</v>
      </c>
      <c r="K287" s="221">
        <v>0</v>
      </c>
      <c r="L287" s="221">
        <v>16</v>
      </c>
      <c r="M287" s="2">
        <v>0.2857142857142857</v>
      </c>
    </row>
    <row r="288" spans="1:13" x14ac:dyDescent="0.3">
      <c r="A288" s="1" t="s">
        <v>69</v>
      </c>
      <c r="B288" s="221">
        <v>1</v>
      </c>
      <c r="C288" s="2">
        <v>2</v>
      </c>
      <c r="D288" s="1">
        <v>3</v>
      </c>
      <c r="E288" s="221">
        <v>10</v>
      </c>
      <c r="F288" s="221">
        <v>4</v>
      </c>
      <c r="G288" s="221">
        <v>56.75</v>
      </c>
      <c r="H288" s="221">
        <v>1</v>
      </c>
      <c r="I288" s="221">
        <v>6</v>
      </c>
      <c r="J288" s="221">
        <v>0</v>
      </c>
      <c r="K288" s="221">
        <v>0.94</v>
      </c>
      <c r="L288" s="221">
        <v>18</v>
      </c>
      <c r="M288" s="2">
        <v>0.16666666666666666</v>
      </c>
    </row>
    <row r="289" spans="1:13" x14ac:dyDescent="0.3">
      <c r="A289" s="1" t="s">
        <v>76</v>
      </c>
      <c r="B289" s="221">
        <v>1</v>
      </c>
      <c r="C289" s="2">
        <v>2</v>
      </c>
      <c r="D289" s="1">
        <v>3</v>
      </c>
      <c r="E289" s="221">
        <v>7</v>
      </c>
      <c r="F289" s="221">
        <v>2</v>
      </c>
      <c r="G289" s="221">
        <v>61.27</v>
      </c>
      <c r="H289" s="221">
        <v>2.5</v>
      </c>
      <c r="I289" s="221">
        <v>4</v>
      </c>
      <c r="J289" s="221">
        <v>1.5</v>
      </c>
      <c r="K289" s="221">
        <v>3.4</v>
      </c>
      <c r="L289" s="221">
        <v>13</v>
      </c>
      <c r="M289" s="2">
        <v>8.2500000000000004E-2</v>
      </c>
    </row>
    <row r="290" spans="1:13" x14ac:dyDescent="0.3">
      <c r="A290" s="1" t="s">
        <v>76</v>
      </c>
      <c r="B290" s="221">
        <v>1</v>
      </c>
      <c r="C290" s="2">
        <v>2</v>
      </c>
      <c r="D290" s="1">
        <v>3</v>
      </c>
      <c r="E290" s="221">
        <v>7</v>
      </c>
      <c r="F290" s="221">
        <v>3</v>
      </c>
      <c r="G290" s="221">
        <v>63.43</v>
      </c>
      <c r="H290" s="221">
        <v>2.23</v>
      </c>
      <c r="I290" s="221">
        <v>6</v>
      </c>
      <c r="J290" s="221">
        <v>2.0499999999999998</v>
      </c>
      <c r="K290" s="221">
        <v>1.63</v>
      </c>
      <c r="L290" s="221">
        <v>18</v>
      </c>
      <c r="M290" s="2">
        <v>0.16666666666666666</v>
      </c>
    </row>
    <row r="291" spans="1:13" x14ac:dyDescent="0.3">
      <c r="A291" s="1" t="s">
        <v>76</v>
      </c>
      <c r="B291" s="221">
        <v>1</v>
      </c>
      <c r="C291" s="2">
        <v>2</v>
      </c>
      <c r="D291" s="1">
        <v>4</v>
      </c>
      <c r="E291" s="221">
        <v>12</v>
      </c>
      <c r="F291" s="221">
        <v>4</v>
      </c>
      <c r="G291" s="221">
        <v>59.12</v>
      </c>
      <c r="H291" s="221">
        <v>3.58</v>
      </c>
      <c r="I291" s="221">
        <v>6</v>
      </c>
      <c r="J291" s="221">
        <v>2.0499999999999998</v>
      </c>
      <c r="K291" s="221">
        <v>3.4</v>
      </c>
      <c r="L291" s="221">
        <v>19</v>
      </c>
      <c r="M291" s="2">
        <v>5.5E-2</v>
      </c>
    </row>
    <row r="292" spans="1:13" x14ac:dyDescent="0.3">
      <c r="A292" s="1" t="s">
        <v>76</v>
      </c>
      <c r="B292" s="221">
        <v>1</v>
      </c>
      <c r="C292" s="2">
        <v>2</v>
      </c>
      <c r="D292" s="1">
        <v>3</v>
      </c>
      <c r="E292" s="221">
        <v>8</v>
      </c>
      <c r="F292" s="221">
        <v>3</v>
      </c>
      <c r="G292" s="221">
        <v>52.64</v>
      </c>
      <c r="H292" s="221">
        <v>6.24</v>
      </c>
      <c r="I292" s="221">
        <v>6</v>
      </c>
      <c r="J292" s="221">
        <v>5.35</v>
      </c>
      <c r="K292" s="221">
        <v>2.4900000000000002</v>
      </c>
      <c r="L292" s="221">
        <v>16</v>
      </c>
      <c r="M292" s="2">
        <v>0.22166666666666668</v>
      </c>
    </row>
    <row r="293" spans="1:13" x14ac:dyDescent="0.3">
      <c r="A293" s="1" t="s">
        <v>76</v>
      </c>
      <c r="B293" s="221">
        <v>1</v>
      </c>
      <c r="C293" s="2">
        <v>2</v>
      </c>
      <c r="D293" s="1">
        <v>3</v>
      </c>
      <c r="E293" s="221">
        <v>9</v>
      </c>
      <c r="F293" s="221">
        <v>3</v>
      </c>
      <c r="G293" s="221">
        <v>56.96</v>
      </c>
      <c r="H293" s="221">
        <v>8.09</v>
      </c>
      <c r="I293" s="221">
        <v>6</v>
      </c>
      <c r="J293" s="221">
        <v>3.4</v>
      </c>
      <c r="K293" s="221">
        <v>10.029999999999999</v>
      </c>
      <c r="L293" s="221">
        <v>16</v>
      </c>
      <c r="M293" s="2">
        <v>0.22166666666666668</v>
      </c>
    </row>
    <row r="294" spans="1:13" x14ac:dyDescent="0.3">
      <c r="A294" s="1" t="s">
        <v>76</v>
      </c>
      <c r="B294" s="221">
        <v>1</v>
      </c>
      <c r="C294" s="2">
        <v>2</v>
      </c>
      <c r="D294" s="1">
        <v>3</v>
      </c>
      <c r="E294" s="221">
        <v>9</v>
      </c>
      <c r="F294" s="221">
        <v>3</v>
      </c>
      <c r="G294" s="221">
        <v>60.41</v>
      </c>
      <c r="H294" s="221">
        <v>12.62</v>
      </c>
      <c r="I294" s="221">
        <v>5</v>
      </c>
      <c r="J294" s="221">
        <v>3.09</v>
      </c>
      <c r="K294" s="221">
        <v>8.0399999999999991</v>
      </c>
      <c r="L294" s="221">
        <v>17</v>
      </c>
      <c r="M294" s="2">
        <v>0.13400000000000001</v>
      </c>
    </row>
    <row r="295" spans="1:13" x14ac:dyDescent="0.3">
      <c r="A295" s="1" t="s">
        <v>76</v>
      </c>
      <c r="B295" s="221">
        <v>1</v>
      </c>
      <c r="C295" s="2">
        <v>2</v>
      </c>
      <c r="D295" s="1">
        <v>3</v>
      </c>
      <c r="E295" s="221">
        <v>10</v>
      </c>
      <c r="F295" s="221">
        <v>3</v>
      </c>
      <c r="G295" s="221">
        <v>61.27</v>
      </c>
      <c r="H295" s="221">
        <v>5.5</v>
      </c>
      <c r="I295" s="221">
        <v>7</v>
      </c>
      <c r="J295" s="221">
        <v>0.47</v>
      </c>
      <c r="K295" s="221">
        <v>7</v>
      </c>
      <c r="L295" s="221">
        <v>17</v>
      </c>
      <c r="M295" s="2">
        <v>0.33285714285714285</v>
      </c>
    </row>
    <row r="296" spans="1:13" x14ac:dyDescent="0.3">
      <c r="A296" s="1" t="s">
        <v>35</v>
      </c>
      <c r="B296" s="221">
        <v>1</v>
      </c>
      <c r="C296" s="2">
        <v>3</v>
      </c>
      <c r="D296" s="1">
        <v>4</v>
      </c>
      <c r="E296" s="221">
        <v>10</v>
      </c>
      <c r="F296" s="221">
        <v>3</v>
      </c>
      <c r="G296" s="221">
        <v>58.91</v>
      </c>
      <c r="H296" s="221">
        <v>2.5</v>
      </c>
      <c r="I296" s="221">
        <v>6</v>
      </c>
      <c r="J296" s="221">
        <v>2.5</v>
      </c>
      <c r="K296" s="221">
        <v>3.09</v>
      </c>
      <c r="L296" s="221">
        <v>17</v>
      </c>
      <c r="M296" s="2">
        <v>0.16666666666666666</v>
      </c>
    </row>
    <row r="297" spans="1:13" x14ac:dyDescent="0.3">
      <c r="A297" s="1" t="s">
        <v>35</v>
      </c>
      <c r="B297" s="221">
        <v>1</v>
      </c>
      <c r="C297" s="2">
        <v>3</v>
      </c>
      <c r="D297" s="1">
        <v>4</v>
      </c>
      <c r="E297" s="221">
        <v>10</v>
      </c>
      <c r="F297" s="221">
        <v>4</v>
      </c>
      <c r="G297" s="221">
        <v>62.78</v>
      </c>
      <c r="H297" s="221">
        <v>0.88</v>
      </c>
      <c r="I297" s="221">
        <v>7</v>
      </c>
      <c r="J297" s="221">
        <v>2.16</v>
      </c>
      <c r="K297" s="221">
        <v>3.09</v>
      </c>
      <c r="L297" s="221">
        <v>16</v>
      </c>
      <c r="M297" s="2">
        <v>0.33285714285714285</v>
      </c>
    </row>
    <row r="298" spans="1:13" x14ac:dyDescent="0.3">
      <c r="A298" s="1" t="s">
        <v>46</v>
      </c>
      <c r="B298" s="221">
        <v>2</v>
      </c>
      <c r="C298" s="2">
        <v>3</v>
      </c>
      <c r="D298" s="1">
        <v>3</v>
      </c>
      <c r="E298" s="221">
        <v>14</v>
      </c>
      <c r="F298" s="221">
        <v>3</v>
      </c>
      <c r="G298" s="221">
        <v>80.14</v>
      </c>
      <c r="H298" s="221">
        <v>2.84</v>
      </c>
      <c r="I298" s="221">
        <v>9</v>
      </c>
      <c r="J298" s="221">
        <v>5.66</v>
      </c>
      <c r="K298" s="221">
        <v>1</v>
      </c>
      <c r="L298" s="221">
        <v>21</v>
      </c>
      <c r="M298" s="2">
        <v>0.33333333333333331</v>
      </c>
    </row>
    <row r="299" spans="1:13" x14ac:dyDescent="0.3">
      <c r="A299" s="1" t="s">
        <v>46</v>
      </c>
      <c r="B299" s="221">
        <v>2</v>
      </c>
      <c r="C299" s="2">
        <v>3</v>
      </c>
      <c r="D299" s="1">
        <v>3</v>
      </c>
      <c r="E299" s="221">
        <v>12</v>
      </c>
      <c r="F299" s="221">
        <v>3</v>
      </c>
      <c r="G299" s="221">
        <v>90.48</v>
      </c>
      <c r="H299" s="221">
        <v>1.25</v>
      </c>
      <c r="I299" s="221">
        <v>10</v>
      </c>
      <c r="J299" s="221">
        <v>0.5</v>
      </c>
      <c r="K299" s="221">
        <v>3.09</v>
      </c>
      <c r="L299" s="221">
        <v>19</v>
      </c>
      <c r="M299" s="2">
        <v>0.36699999999999999</v>
      </c>
    </row>
    <row r="300" spans="1:13" x14ac:dyDescent="0.3">
      <c r="A300" s="1" t="s">
        <v>46</v>
      </c>
      <c r="B300" s="221">
        <v>2</v>
      </c>
      <c r="C300" s="2">
        <v>3</v>
      </c>
      <c r="D300" s="1">
        <v>5</v>
      </c>
      <c r="E300" s="221">
        <v>16</v>
      </c>
      <c r="F300" s="221">
        <v>4</v>
      </c>
      <c r="G300" s="221">
        <v>96.08</v>
      </c>
      <c r="H300" s="221">
        <v>2.85</v>
      </c>
      <c r="I300" s="221">
        <v>12</v>
      </c>
      <c r="J300" s="221">
        <v>4.99</v>
      </c>
      <c r="K300" s="221">
        <v>2.94</v>
      </c>
      <c r="L300" s="221">
        <v>23</v>
      </c>
      <c r="M300" s="2">
        <v>0.44416666666666665</v>
      </c>
    </row>
    <row r="301" spans="1:13" x14ac:dyDescent="0.3">
      <c r="A301" s="1" t="s">
        <v>46</v>
      </c>
      <c r="B301" s="221">
        <v>2</v>
      </c>
      <c r="C301" s="2">
        <v>3</v>
      </c>
      <c r="D301" s="1">
        <v>6</v>
      </c>
      <c r="E301" s="221">
        <v>15</v>
      </c>
      <c r="F301" s="221">
        <v>4</v>
      </c>
      <c r="G301" s="221">
        <v>85.31</v>
      </c>
      <c r="H301" s="221">
        <v>7.5</v>
      </c>
      <c r="I301" s="221">
        <v>9</v>
      </c>
      <c r="J301" s="221">
        <v>2.16</v>
      </c>
      <c r="K301" s="221">
        <v>2.16</v>
      </c>
      <c r="L301" s="221">
        <v>23</v>
      </c>
      <c r="M301" s="2">
        <v>0.29666666666666663</v>
      </c>
    </row>
    <row r="302" spans="1:13" x14ac:dyDescent="0.3">
      <c r="A302" s="1" t="s">
        <v>87</v>
      </c>
      <c r="B302" s="221">
        <v>0</v>
      </c>
      <c r="C302" s="2">
        <v>2</v>
      </c>
      <c r="D302" s="1">
        <v>3</v>
      </c>
      <c r="E302" s="221">
        <v>10</v>
      </c>
      <c r="F302" s="221">
        <v>3</v>
      </c>
      <c r="G302" s="221">
        <v>55.48</v>
      </c>
      <c r="H302" s="221">
        <v>1.7</v>
      </c>
      <c r="I302" s="221">
        <v>7</v>
      </c>
      <c r="J302" s="221">
        <v>0.47</v>
      </c>
      <c r="K302" s="221">
        <v>0</v>
      </c>
      <c r="L302" s="221">
        <v>19</v>
      </c>
      <c r="M302" s="2">
        <v>9.5714285714285724E-2</v>
      </c>
    </row>
    <row r="303" spans="1:13" x14ac:dyDescent="0.3">
      <c r="A303" s="1" t="s">
        <v>87</v>
      </c>
      <c r="B303" s="221">
        <v>0</v>
      </c>
      <c r="C303" s="2">
        <v>2</v>
      </c>
      <c r="D303" s="1">
        <v>4</v>
      </c>
      <c r="E303" s="221">
        <v>14</v>
      </c>
      <c r="F303" s="221">
        <v>4</v>
      </c>
      <c r="G303" s="221">
        <v>52.47</v>
      </c>
      <c r="H303" s="221">
        <v>1.31</v>
      </c>
      <c r="I303" s="221">
        <v>8</v>
      </c>
      <c r="J303" s="221">
        <v>0.5</v>
      </c>
      <c r="K303" s="221">
        <v>0.47</v>
      </c>
      <c r="L303" s="221">
        <v>20</v>
      </c>
      <c r="M303" s="2">
        <v>8.3750000000000005E-2</v>
      </c>
    </row>
    <row r="304" spans="1:13" x14ac:dyDescent="0.3">
      <c r="A304" s="1" t="s">
        <v>52</v>
      </c>
      <c r="B304" s="221">
        <v>0</v>
      </c>
      <c r="C304" s="2">
        <v>1</v>
      </c>
      <c r="D304" s="1">
        <v>4</v>
      </c>
      <c r="E304" s="221">
        <v>8</v>
      </c>
      <c r="F304" s="221">
        <v>6</v>
      </c>
      <c r="G304" s="221">
        <v>55.11</v>
      </c>
      <c r="H304" s="221">
        <v>0.42</v>
      </c>
      <c r="I304" s="221">
        <v>5</v>
      </c>
      <c r="J304" s="221">
        <v>2.16</v>
      </c>
      <c r="K304" s="221">
        <v>0.5</v>
      </c>
      <c r="L304" s="221">
        <v>17</v>
      </c>
      <c r="M304" s="2">
        <v>0.13400000000000001</v>
      </c>
    </row>
    <row r="305" spans="1:13" x14ac:dyDescent="0.3">
      <c r="A305" s="1" t="s">
        <v>90</v>
      </c>
      <c r="B305" s="221">
        <v>1</v>
      </c>
      <c r="C305" s="2">
        <v>4</v>
      </c>
      <c r="D305" s="1">
        <v>3</v>
      </c>
      <c r="E305" s="221">
        <v>10</v>
      </c>
      <c r="F305" s="221">
        <v>3</v>
      </c>
      <c r="G305" s="221">
        <v>52.79</v>
      </c>
      <c r="H305" s="221">
        <v>4.5</v>
      </c>
      <c r="I305" s="221">
        <v>7</v>
      </c>
      <c r="J305" s="221">
        <v>6.02</v>
      </c>
      <c r="K305" s="221">
        <v>2.16</v>
      </c>
      <c r="L305" s="221">
        <v>16</v>
      </c>
      <c r="M305" s="2">
        <v>0.2857142857142857</v>
      </c>
    </row>
    <row r="306" spans="1:13" x14ac:dyDescent="0.3">
      <c r="A306" s="1" t="s">
        <v>90</v>
      </c>
      <c r="B306" s="221">
        <v>1</v>
      </c>
      <c r="C306" s="2">
        <v>4</v>
      </c>
      <c r="D306" s="1">
        <v>4</v>
      </c>
      <c r="E306" s="221">
        <v>8</v>
      </c>
      <c r="F306" s="221">
        <v>3</v>
      </c>
      <c r="G306" s="221">
        <v>45.92</v>
      </c>
      <c r="H306" s="221">
        <v>4</v>
      </c>
      <c r="I306" s="221">
        <v>4</v>
      </c>
      <c r="J306" s="221">
        <v>6.6</v>
      </c>
      <c r="K306" s="221">
        <v>0.47</v>
      </c>
      <c r="L306" s="221">
        <v>11</v>
      </c>
      <c r="M306" s="2">
        <v>0.16750000000000001</v>
      </c>
    </row>
    <row r="307" spans="1:13" x14ac:dyDescent="0.3">
      <c r="A307" s="1" t="s">
        <v>90</v>
      </c>
      <c r="B307" s="221">
        <v>1</v>
      </c>
      <c r="C307" s="2">
        <v>4</v>
      </c>
      <c r="D307" s="1">
        <v>3</v>
      </c>
      <c r="E307" s="221">
        <v>10</v>
      </c>
      <c r="F307" s="221">
        <v>2</v>
      </c>
      <c r="G307" s="221">
        <v>49.36</v>
      </c>
      <c r="H307" s="221">
        <v>100</v>
      </c>
      <c r="I307" s="221">
        <v>7</v>
      </c>
      <c r="J307" s="221">
        <v>1.25</v>
      </c>
      <c r="K307" s="221">
        <v>2.5</v>
      </c>
      <c r="L307" s="221">
        <v>16</v>
      </c>
      <c r="M307" s="2">
        <v>0.2857142857142857</v>
      </c>
    </row>
    <row r="308" spans="1:13" x14ac:dyDescent="0.3">
      <c r="A308" s="1" t="s">
        <v>63</v>
      </c>
      <c r="B308" s="221">
        <v>1</v>
      </c>
      <c r="C308" s="2">
        <v>4</v>
      </c>
      <c r="D308" s="1">
        <v>2</v>
      </c>
      <c r="E308" s="221">
        <v>10</v>
      </c>
      <c r="F308" s="221">
        <v>3</v>
      </c>
      <c r="G308" s="221">
        <v>65.569999999999993</v>
      </c>
      <c r="H308" s="221">
        <v>0.75</v>
      </c>
      <c r="I308" s="221">
        <v>7</v>
      </c>
      <c r="J308" s="221">
        <v>1.5</v>
      </c>
      <c r="K308" s="221">
        <v>4.5</v>
      </c>
      <c r="L308" s="221">
        <v>17</v>
      </c>
      <c r="M308" s="2">
        <v>0.33285714285714285</v>
      </c>
    </row>
    <row r="309" spans="1:13" x14ac:dyDescent="0.3">
      <c r="A309" s="1" t="s">
        <v>63</v>
      </c>
      <c r="B309" s="221">
        <v>1</v>
      </c>
      <c r="C309" s="2">
        <v>4</v>
      </c>
      <c r="D309" s="1">
        <v>3</v>
      </c>
      <c r="E309" s="221">
        <v>7</v>
      </c>
      <c r="F309" s="221">
        <v>3</v>
      </c>
      <c r="G309" s="221">
        <v>64.27</v>
      </c>
      <c r="H309" s="221">
        <v>4.25</v>
      </c>
      <c r="I309" s="221">
        <v>6</v>
      </c>
      <c r="J309" s="221">
        <v>1.25</v>
      </c>
      <c r="K309" s="221">
        <v>4.55</v>
      </c>
      <c r="L309" s="221">
        <v>16</v>
      </c>
      <c r="M309" s="2">
        <v>0.11166666666666668</v>
      </c>
    </row>
    <row r="310" spans="1:13" x14ac:dyDescent="0.3">
      <c r="A310" s="1" t="s">
        <v>63</v>
      </c>
      <c r="B310" s="221">
        <v>1</v>
      </c>
      <c r="C310" s="2">
        <v>4</v>
      </c>
      <c r="D310" s="1">
        <v>4</v>
      </c>
      <c r="E310" s="221">
        <v>12</v>
      </c>
      <c r="F310" s="221">
        <v>3</v>
      </c>
      <c r="G310" s="221">
        <v>75.06</v>
      </c>
      <c r="H310" s="221">
        <v>4.12</v>
      </c>
      <c r="I310" s="221">
        <v>7</v>
      </c>
      <c r="J310" s="221">
        <v>1.7</v>
      </c>
      <c r="K310" s="221">
        <v>3.5</v>
      </c>
      <c r="L310" s="221">
        <v>20</v>
      </c>
      <c r="M310" s="2">
        <v>0.19</v>
      </c>
    </row>
    <row r="311" spans="1:13" x14ac:dyDescent="0.3">
      <c r="A311" s="1" t="s">
        <v>63</v>
      </c>
      <c r="B311" s="221">
        <v>1</v>
      </c>
      <c r="C311" s="2">
        <v>4</v>
      </c>
      <c r="D311" s="1">
        <v>3</v>
      </c>
      <c r="E311" s="221">
        <v>11</v>
      </c>
      <c r="F311" s="221">
        <v>4</v>
      </c>
      <c r="G311" s="221">
        <v>78.94</v>
      </c>
      <c r="H311" s="221">
        <v>12.08</v>
      </c>
      <c r="I311" s="221">
        <v>7</v>
      </c>
      <c r="J311" s="221">
        <v>13.49</v>
      </c>
      <c r="K311" s="221">
        <v>2.87</v>
      </c>
      <c r="L311" s="221">
        <v>19</v>
      </c>
      <c r="M311" s="2">
        <v>0.33285714285714285</v>
      </c>
    </row>
    <row r="312" spans="1:13" x14ac:dyDescent="0.3">
      <c r="A312" s="1" t="s">
        <v>63</v>
      </c>
      <c r="B312" s="221">
        <v>1</v>
      </c>
      <c r="C312" s="2">
        <v>4</v>
      </c>
      <c r="D312" s="1">
        <v>4</v>
      </c>
      <c r="E312" s="221">
        <v>12</v>
      </c>
      <c r="F312" s="221">
        <v>4</v>
      </c>
      <c r="G312" s="221">
        <v>79.8</v>
      </c>
      <c r="H312" s="221">
        <v>8.31</v>
      </c>
      <c r="I312" s="221">
        <v>7</v>
      </c>
      <c r="J312" s="221">
        <v>12.97</v>
      </c>
      <c r="K312" s="221">
        <v>4.55</v>
      </c>
      <c r="L312" s="221">
        <v>21</v>
      </c>
      <c r="M312" s="2">
        <v>0.23857142857142857</v>
      </c>
    </row>
    <row r="313" spans="1:13" x14ac:dyDescent="0.3">
      <c r="A313" s="1" t="s">
        <v>63</v>
      </c>
      <c r="B313" s="221">
        <v>1</v>
      </c>
      <c r="C313" s="2">
        <v>4</v>
      </c>
      <c r="D313" s="1">
        <v>6</v>
      </c>
      <c r="E313" s="221">
        <v>14</v>
      </c>
      <c r="F313" s="221">
        <v>4</v>
      </c>
      <c r="G313" s="221">
        <v>63.41</v>
      </c>
      <c r="H313" s="221">
        <v>9.2200000000000006</v>
      </c>
      <c r="I313" s="221">
        <v>8</v>
      </c>
      <c r="J313" s="221">
        <v>13.96</v>
      </c>
      <c r="K313" s="221">
        <v>2.16</v>
      </c>
      <c r="L313" s="221">
        <v>25</v>
      </c>
      <c r="M313" s="2">
        <v>0.20874999999999999</v>
      </c>
    </row>
    <row r="314" spans="1:13" x14ac:dyDescent="0.3">
      <c r="A314" s="1" t="s">
        <v>3</v>
      </c>
      <c r="B314" s="221">
        <v>1</v>
      </c>
      <c r="C314" s="2">
        <v>4</v>
      </c>
      <c r="D314" s="1">
        <v>3</v>
      </c>
      <c r="E314" s="221">
        <v>11</v>
      </c>
      <c r="F314" s="221">
        <v>3</v>
      </c>
      <c r="G314" s="221">
        <v>64.75</v>
      </c>
      <c r="H314" s="221">
        <v>1.38</v>
      </c>
      <c r="I314" s="221">
        <v>7</v>
      </c>
      <c r="J314" s="221">
        <v>1</v>
      </c>
      <c r="K314" s="221">
        <v>0.47</v>
      </c>
      <c r="L314" s="221">
        <v>17</v>
      </c>
      <c r="M314" s="2">
        <v>0.14285714285714285</v>
      </c>
    </row>
    <row r="315" spans="1:13" x14ac:dyDescent="0.3">
      <c r="A315" s="1" t="s">
        <v>3</v>
      </c>
      <c r="B315" s="221">
        <v>1</v>
      </c>
      <c r="C315" s="2">
        <v>4</v>
      </c>
      <c r="D315" s="1">
        <v>3</v>
      </c>
      <c r="E315" s="221">
        <v>11</v>
      </c>
      <c r="F315" s="221">
        <v>3</v>
      </c>
      <c r="G315" s="221">
        <v>60.89</v>
      </c>
      <c r="H315" s="221">
        <v>1.94</v>
      </c>
      <c r="I315" s="221">
        <v>7</v>
      </c>
      <c r="J315" s="221">
        <v>1.63</v>
      </c>
      <c r="K315" s="221">
        <v>0.82</v>
      </c>
      <c r="L315" s="221">
        <v>20</v>
      </c>
      <c r="M315" s="2">
        <v>9.5714285714285724E-2</v>
      </c>
    </row>
    <row r="316" spans="1:13" x14ac:dyDescent="0.3">
      <c r="A316" s="1" t="s">
        <v>3</v>
      </c>
      <c r="B316" s="221">
        <v>1</v>
      </c>
      <c r="C316" s="2">
        <v>4</v>
      </c>
      <c r="D316" s="1">
        <v>3</v>
      </c>
      <c r="E316" s="221">
        <v>11</v>
      </c>
      <c r="F316" s="221">
        <v>3</v>
      </c>
      <c r="G316" s="221">
        <v>57.03</v>
      </c>
      <c r="H316" s="221">
        <v>1.38</v>
      </c>
      <c r="I316" s="221">
        <v>8</v>
      </c>
      <c r="J316" s="221">
        <v>2.4900000000000002</v>
      </c>
      <c r="K316" s="221">
        <v>2.4900000000000002</v>
      </c>
      <c r="L316" s="221">
        <v>21</v>
      </c>
      <c r="M316" s="2">
        <v>0.20874999999999999</v>
      </c>
    </row>
    <row r="317" spans="1:13" x14ac:dyDescent="0.3">
      <c r="A317" s="1" t="s">
        <v>3</v>
      </c>
      <c r="B317" s="221">
        <v>1</v>
      </c>
      <c r="C317" s="2">
        <v>4</v>
      </c>
      <c r="D317" s="1">
        <v>4</v>
      </c>
      <c r="E317" s="221">
        <v>16</v>
      </c>
      <c r="F317" s="221">
        <v>4</v>
      </c>
      <c r="G317" s="221">
        <v>54.03</v>
      </c>
      <c r="H317" s="221">
        <v>4.68</v>
      </c>
      <c r="I317" s="221">
        <v>10</v>
      </c>
      <c r="J317" s="221">
        <v>2.0499999999999998</v>
      </c>
      <c r="K317" s="221">
        <v>2</v>
      </c>
      <c r="L317" s="221">
        <v>27</v>
      </c>
      <c r="M317" s="2">
        <v>0.16699999999999998</v>
      </c>
    </row>
    <row r="318" spans="1:13" x14ac:dyDescent="0.3">
      <c r="A318" s="1" t="s">
        <v>89</v>
      </c>
      <c r="B318" s="221">
        <v>0</v>
      </c>
      <c r="C318" s="2">
        <v>4</v>
      </c>
      <c r="D318" s="1">
        <v>5</v>
      </c>
      <c r="E318" s="221">
        <v>11</v>
      </c>
      <c r="F318" s="221">
        <v>4</v>
      </c>
      <c r="G318" s="221">
        <v>50.48</v>
      </c>
      <c r="H318" s="221">
        <v>1.79</v>
      </c>
      <c r="I318" s="221">
        <v>5</v>
      </c>
      <c r="J318" s="221">
        <v>0.47</v>
      </c>
      <c r="K318" s="221">
        <v>1</v>
      </c>
      <c r="L318" s="221">
        <v>18</v>
      </c>
      <c r="M318" s="2">
        <v>0</v>
      </c>
    </row>
    <row r="319" spans="1:13" x14ac:dyDescent="0.3">
      <c r="A319" s="1" t="s">
        <v>89</v>
      </c>
      <c r="B319" s="221">
        <v>0</v>
      </c>
      <c r="C319" s="2">
        <v>4</v>
      </c>
      <c r="D319" s="1">
        <v>3</v>
      </c>
      <c r="E319" s="221">
        <v>10</v>
      </c>
      <c r="F319" s="221">
        <v>4</v>
      </c>
      <c r="G319" s="221">
        <v>56.09</v>
      </c>
      <c r="H319" s="221">
        <v>0.25</v>
      </c>
      <c r="I319" s="221">
        <v>6</v>
      </c>
      <c r="J319" s="221">
        <v>1.25</v>
      </c>
      <c r="K319" s="221">
        <v>0.94</v>
      </c>
      <c r="L319" s="221">
        <v>18</v>
      </c>
      <c r="M319" s="2">
        <v>5.5E-2</v>
      </c>
    </row>
    <row r="320" spans="1:13" x14ac:dyDescent="0.3">
      <c r="A320" s="1" t="s">
        <v>56</v>
      </c>
      <c r="B320" s="221">
        <v>2</v>
      </c>
      <c r="C320" s="2">
        <v>4</v>
      </c>
      <c r="D320" s="1">
        <v>3</v>
      </c>
      <c r="E320" s="221">
        <v>14</v>
      </c>
      <c r="F320" s="221">
        <v>2</v>
      </c>
      <c r="G320" s="221">
        <v>85</v>
      </c>
      <c r="H320" s="221">
        <v>100</v>
      </c>
      <c r="I320" s="221">
        <v>10</v>
      </c>
      <c r="J320" s="221">
        <v>9</v>
      </c>
      <c r="K320" s="221">
        <v>7.13</v>
      </c>
      <c r="L320" s="221">
        <v>20</v>
      </c>
      <c r="M320" s="2">
        <v>0.433</v>
      </c>
    </row>
    <row r="321" spans="1:13" x14ac:dyDescent="0.3">
      <c r="A321" s="1" t="s">
        <v>56</v>
      </c>
      <c r="B321" s="221">
        <v>2</v>
      </c>
      <c r="C321" s="2">
        <v>4</v>
      </c>
      <c r="D321" s="1">
        <v>4</v>
      </c>
      <c r="E321" s="221">
        <v>13</v>
      </c>
      <c r="F321" s="221">
        <v>5</v>
      </c>
      <c r="G321" s="221">
        <v>89.32</v>
      </c>
      <c r="H321" s="221">
        <v>100</v>
      </c>
      <c r="I321" s="221">
        <v>10</v>
      </c>
      <c r="J321" s="221">
        <v>7.41</v>
      </c>
      <c r="K321" s="221">
        <v>10.210000000000001</v>
      </c>
      <c r="L321" s="221">
        <v>20</v>
      </c>
      <c r="M321" s="2">
        <v>0.56699999999999995</v>
      </c>
    </row>
    <row r="322" spans="1:13" x14ac:dyDescent="0.3">
      <c r="A322" s="1" t="s">
        <v>43</v>
      </c>
      <c r="B322" s="221">
        <v>0</v>
      </c>
      <c r="C322" s="2">
        <v>0</v>
      </c>
      <c r="D322" s="1">
        <v>5</v>
      </c>
      <c r="E322" s="221">
        <v>16</v>
      </c>
      <c r="F322" s="221">
        <v>3</v>
      </c>
      <c r="G322" s="221">
        <v>58</v>
      </c>
      <c r="H322" s="221">
        <v>1.5</v>
      </c>
      <c r="I322" s="221">
        <v>11</v>
      </c>
      <c r="J322" s="221">
        <v>2.62</v>
      </c>
      <c r="K322" s="221">
        <v>3</v>
      </c>
      <c r="L322" s="221">
        <v>21</v>
      </c>
      <c r="M322" s="2">
        <v>0.30272727272727273</v>
      </c>
    </row>
    <row r="323" spans="1:13" x14ac:dyDescent="0.3">
      <c r="A323" s="1" t="s">
        <v>43</v>
      </c>
      <c r="B323" s="221">
        <v>0</v>
      </c>
      <c r="C323" s="2">
        <v>0</v>
      </c>
      <c r="D323" s="1">
        <v>4</v>
      </c>
      <c r="E323" s="221">
        <v>14</v>
      </c>
      <c r="F323" s="221">
        <v>4</v>
      </c>
      <c r="G323" s="221">
        <v>64.45</v>
      </c>
      <c r="H323" s="221">
        <v>2.42</v>
      </c>
      <c r="I323" s="221">
        <v>9</v>
      </c>
      <c r="J323" s="221">
        <v>2.5</v>
      </c>
      <c r="K323" s="221">
        <v>2.62</v>
      </c>
      <c r="L323" s="221">
        <v>24</v>
      </c>
      <c r="M323" s="2">
        <v>0.18555555555555556</v>
      </c>
    </row>
    <row r="324" spans="1:13" x14ac:dyDescent="0.3">
      <c r="A324" s="1" t="s">
        <v>72</v>
      </c>
      <c r="B324" s="221">
        <v>1</v>
      </c>
      <c r="C324" s="2">
        <v>0</v>
      </c>
      <c r="D324" s="1">
        <v>5</v>
      </c>
      <c r="E324" s="221">
        <v>11</v>
      </c>
      <c r="F324" s="221">
        <v>4</v>
      </c>
      <c r="G324" s="221">
        <v>59.13</v>
      </c>
      <c r="H324" s="221">
        <v>100</v>
      </c>
      <c r="I324" s="221">
        <v>7</v>
      </c>
      <c r="J324" s="221">
        <v>6.24</v>
      </c>
      <c r="K324" s="221">
        <v>1</v>
      </c>
      <c r="L324" s="221">
        <v>20</v>
      </c>
      <c r="M324" s="2">
        <v>0.33285714285714285</v>
      </c>
    </row>
    <row r="325" spans="1:13" x14ac:dyDescent="0.3">
      <c r="A325" s="1" t="s">
        <v>72</v>
      </c>
      <c r="B325" s="221">
        <v>1</v>
      </c>
      <c r="C325" s="2">
        <v>0</v>
      </c>
      <c r="D325" s="1">
        <v>3</v>
      </c>
      <c r="E325" s="221">
        <v>10</v>
      </c>
      <c r="F325" s="221">
        <v>4</v>
      </c>
      <c r="G325" s="221">
        <v>67.34</v>
      </c>
      <c r="H325" s="221">
        <v>2.29</v>
      </c>
      <c r="I325" s="221">
        <v>7</v>
      </c>
      <c r="J325" s="221">
        <v>4.32</v>
      </c>
      <c r="K325" s="221">
        <v>1.25</v>
      </c>
      <c r="L325" s="221">
        <v>21</v>
      </c>
      <c r="M325" s="2">
        <v>0.2857142857142857</v>
      </c>
    </row>
    <row r="326" spans="1:13" x14ac:dyDescent="0.3">
      <c r="A326" s="1" t="s">
        <v>9</v>
      </c>
      <c r="B326" s="221">
        <v>1</v>
      </c>
      <c r="C326" s="2">
        <v>2</v>
      </c>
      <c r="D326" s="1">
        <v>3</v>
      </c>
      <c r="E326" s="221">
        <v>11</v>
      </c>
      <c r="F326" s="221">
        <v>3</v>
      </c>
      <c r="G326" s="221">
        <v>61.46</v>
      </c>
      <c r="H326" s="221">
        <v>1.54</v>
      </c>
      <c r="I326" s="221">
        <v>8</v>
      </c>
      <c r="J326" s="221">
        <v>1.7</v>
      </c>
      <c r="K326" s="221">
        <v>0</v>
      </c>
      <c r="L326" s="221">
        <v>24</v>
      </c>
      <c r="M326" s="2">
        <v>0.20874999999999999</v>
      </c>
    </row>
    <row r="327" spans="1:13" x14ac:dyDescent="0.3">
      <c r="A327" s="1" t="s">
        <v>9</v>
      </c>
      <c r="B327" s="221">
        <v>1</v>
      </c>
      <c r="C327" s="2">
        <v>2</v>
      </c>
      <c r="D327" s="1">
        <v>3</v>
      </c>
      <c r="E327" s="221">
        <v>12</v>
      </c>
      <c r="F327" s="221">
        <v>3</v>
      </c>
      <c r="G327" s="221">
        <v>70.06</v>
      </c>
      <c r="H327" s="221">
        <v>1.92</v>
      </c>
      <c r="I327" s="221">
        <v>8</v>
      </c>
      <c r="J327" s="221">
        <v>4</v>
      </c>
      <c r="K327" s="221">
        <v>4.24</v>
      </c>
      <c r="L327" s="221">
        <v>22</v>
      </c>
      <c r="M327" s="2">
        <v>0.20874999999999999</v>
      </c>
    </row>
    <row r="328" spans="1:13" x14ac:dyDescent="0.3">
      <c r="A328" s="1" t="s">
        <v>9</v>
      </c>
      <c r="B328" s="221">
        <v>1</v>
      </c>
      <c r="C328" s="2">
        <v>2</v>
      </c>
      <c r="D328" s="1">
        <v>4</v>
      </c>
      <c r="E328" s="221">
        <v>12</v>
      </c>
      <c r="F328" s="221">
        <v>4</v>
      </c>
      <c r="G328" s="221">
        <v>62.75</v>
      </c>
      <c r="H328" s="221">
        <v>1.34</v>
      </c>
      <c r="I328" s="221">
        <v>8</v>
      </c>
      <c r="J328" s="221">
        <v>3.27</v>
      </c>
      <c r="K328" s="221">
        <v>0</v>
      </c>
      <c r="L328" s="221">
        <v>24</v>
      </c>
      <c r="M328" s="2">
        <v>0.16625000000000001</v>
      </c>
    </row>
    <row r="329" spans="1:13" x14ac:dyDescent="0.3">
      <c r="A329" s="1" t="s">
        <v>75</v>
      </c>
      <c r="B329" s="221">
        <v>1</v>
      </c>
      <c r="C329" s="2">
        <v>2</v>
      </c>
      <c r="D329" s="1">
        <v>3</v>
      </c>
      <c r="E329" s="221">
        <v>9</v>
      </c>
      <c r="F329" s="221">
        <v>3</v>
      </c>
      <c r="G329" s="221">
        <v>62.07</v>
      </c>
      <c r="H329" s="221">
        <v>1.62</v>
      </c>
      <c r="I329" s="221">
        <v>5</v>
      </c>
      <c r="J329" s="221">
        <v>1.89</v>
      </c>
      <c r="K329" s="221">
        <v>0.5</v>
      </c>
      <c r="L329" s="221">
        <v>16</v>
      </c>
      <c r="M329" s="2">
        <v>0</v>
      </c>
    </row>
    <row r="330" spans="1:13" x14ac:dyDescent="0.3">
      <c r="A330" s="1" t="s">
        <v>75</v>
      </c>
      <c r="B330" s="221">
        <v>1</v>
      </c>
      <c r="C330" s="2">
        <v>2</v>
      </c>
      <c r="D330" s="1">
        <v>3</v>
      </c>
      <c r="E330" s="221">
        <v>10</v>
      </c>
      <c r="F330" s="221">
        <v>4</v>
      </c>
      <c r="G330" s="221">
        <v>59.91</v>
      </c>
      <c r="H330" s="221">
        <v>3.91</v>
      </c>
      <c r="I330" s="221">
        <v>7</v>
      </c>
      <c r="J330" s="221">
        <v>2</v>
      </c>
      <c r="K330" s="221">
        <v>1.25</v>
      </c>
      <c r="L330" s="221">
        <v>20</v>
      </c>
      <c r="M330" s="2">
        <v>0.19</v>
      </c>
    </row>
    <row r="331" spans="1:13" x14ac:dyDescent="0.3">
      <c r="A331" s="1" t="s">
        <v>61</v>
      </c>
      <c r="B331" s="221">
        <v>1</v>
      </c>
      <c r="C331" s="2">
        <v>2</v>
      </c>
      <c r="D331" s="1">
        <v>2</v>
      </c>
      <c r="E331" s="221">
        <v>9</v>
      </c>
      <c r="F331" s="221">
        <v>2</v>
      </c>
      <c r="G331" s="221">
        <v>49.78</v>
      </c>
      <c r="H331" s="221">
        <v>1</v>
      </c>
      <c r="I331" s="221">
        <v>6</v>
      </c>
      <c r="J331" s="221">
        <v>1</v>
      </c>
      <c r="K331" s="221">
        <v>1.41</v>
      </c>
      <c r="L331" s="221">
        <v>14</v>
      </c>
      <c r="M331" s="2">
        <v>0.11166666666666668</v>
      </c>
    </row>
    <row r="332" spans="1:13" x14ac:dyDescent="0.3">
      <c r="A332" s="1" t="s">
        <v>61</v>
      </c>
      <c r="B332" s="221">
        <v>1</v>
      </c>
      <c r="C332" s="2">
        <v>2</v>
      </c>
      <c r="D332" s="1">
        <v>3</v>
      </c>
      <c r="E332" s="221">
        <v>9</v>
      </c>
      <c r="F332" s="221">
        <v>4</v>
      </c>
      <c r="G332" s="221">
        <v>50.21</v>
      </c>
      <c r="H332" s="221">
        <v>100</v>
      </c>
      <c r="I332" s="221">
        <v>6</v>
      </c>
      <c r="J332" s="221">
        <v>1.25</v>
      </c>
      <c r="K332" s="221">
        <v>1.41</v>
      </c>
      <c r="L332" s="221">
        <v>16</v>
      </c>
      <c r="M332" s="2">
        <v>0.22166666666666668</v>
      </c>
    </row>
    <row r="333" spans="1:13" x14ac:dyDescent="0.3">
      <c r="A333" s="1" t="s">
        <v>61</v>
      </c>
      <c r="B333" s="221">
        <v>1</v>
      </c>
      <c r="C333" s="2">
        <v>2</v>
      </c>
      <c r="D333" s="1">
        <v>4</v>
      </c>
      <c r="E333" s="221">
        <v>7</v>
      </c>
      <c r="F333" s="221">
        <v>3</v>
      </c>
      <c r="G333" s="221">
        <v>51.07</v>
      </c>
      <c r="H333" s="221">
        <v>100</v>
      </c>
      <c r="I333" s="221">
        <v>4</v>
      </c>
      <c r="J333" s="221">
        <v>0.47</v>
      </c>
      <c r="K333" s="221">
        <v>1.5</v>
      </c>
      <c r="L333" s="221">
        <v>17</v>
      </c>
      <c r="M333" s="2">
        <v>8.2500000000000004E-2</v>
      </c>
    </row>
    <row r="334" spans="1:13" x14ac:dyDescent="0.3">
      <c r="A334" s="1" t="s">
        <v>24</v>
      </c>
      <c r="B334" s="221">
        <v>2</v>
      </c>
      <c r="C334" s="2">
        <v>2</v>
      </c>
      <c r="D334" s="1">
        <v>3</v>
      </c>
      <c r="E334" s="221">
        <v>10</v>
      </c>
      <c r="F334" s="221">
        <v>3</v>
      </c>
      <c r="G334" s="221">
        <v>63.42</v>
      </c>
      <c r="H334" s="221">
        <v>0.75</v>
      </c>
      <c r="I334" s="221">
        <v>7</v>
      </c>
      <c r="J334" s="221">
        <v>2.5</v>
      </c>
      <c r="K334" s="221">
        <v>1.41</v>
      </c>
      <c r="L334" s="221">
        <v>18</v>
      </c>
      <c r="M334" s="2">
        <v>0.19</v>
      </c>
    </row>
    <row r="335" spans="1:13" x14ac:dyDescent="0.3">
      <c r="A335" s="1" t="s">
        <v>24</v>
      </c>
      <c r="B335" s="221">
        <v>2</v>
      </c>
      <c r="C335" s="2">
        <v>2</v>
      </c>
      <c r="D335" s="1">
        <v>4</v>
      </c>
      <c r="E335" s="221">
        <v>11</v>
      </c>
      <c r="F335" s="221">
        <v>5</v>
      </c>
      <c r="G335" s="221">
        <v>70.75</v>
      </c>
      <c r="H335" s="221">
        <v>2.5</v>
      </c>
      <c r="I335" s="221">
        <v>7</v>
      </c>
      <c r="J335" s="221">
        <v>0.47</v>
      </c>
      <c r="K335" s="221">
        <v>3.4</v>
      </c>
      <c r="L335" s="221">
        <v>21</v>
      </c>
      <c r="M335" s="2">
        <v>0.23857142857142857</v>
      </c>
    </row>
    <row r="336" spans="1:13" x14ac:dyDescent="0.3">
      <c r="A336" s="1" t="s">
        <v>24</v>
      </c>
      <c r="B336" s="221">
        <v>2</v>
      </c>
      <c r="C336" s="2">
        <v>2</v>
      </c>
      <c r="D336" s="1">
        <v>4</v>
      </c>
      <c r="E336" s="221">
        <v>13</v>
      </c>
      <c r="F336" s="221">
        <v>4</v>
      </c>
      <c r="G336" s="221">
        <v>70.319999999999993</v>
      </c>
      <c r="H336" s="221">
        <v>5.75</v>
      </c>
      <c r="I336" s="221">
        <v>9</v>
      </c>
      <c r="J336" s="221">
        <v>2.16</v>
      </c>
      <c r="K336" s="221">
        <v>3.77</v>
      </c>
      <c r="L336" s="221">
        <v>26</v>
      </c>
      <c r="M336" s="2">
        <v>0.40777777777777779</v>
      </c>
    </row>
    <row r="337" spans="1:13" x14ac:dyDescent="0.3">
      <c r="A337" s="1" t="s">
        <v>48</v>
      </c>
      <c r="B337" s="221">
        <v>0</v>
      </c>
      <c r="C337" s="2">
        <v>1</v>
      </c>
      <c r="D337" s="1">
        <v>1</v>
      </c>
      <c r="E337" s="221">
        <v>8</v>
      </c>
      <c r="F337" s="221">
        <v>1</v>
      </c>
      <c r="G337" s="221">
        <v>54.3</v>
      </c>
      <c r="H337" s="221">
        <v>0.55000000000000004</v>
      </c>
      <c r="I337" s="221">
        <v>6</v>
      </c>
      <c r="J337" s="221">
        <v>0.5</v>
      </c>
      <c r="K337" s="221">
        <v>4</v>
      </c>
      <c r="L337" s="221">
        <v>16</v>
      </c>
      <c r="M337" s="2">
        <v>0</v>
      </c>
    </row>
    <row r="338" spans="1:13" x14ac:dyDescent="0.3">
      <c r="A338" s="1" t="s">
        <v>73</v>
      </c>
      <c r="B338" s="221">
        <v>0</v>
      </c>
      <c r="C338" s="2">
        <v>1</v>
      </c>
      <c r="D338" s="1">
        <v>4</v>
      </c>
      <c r="E338" s="221">
        <v>10</v>
      </c>
      <c r="F338" s="221">
        <v>4</v>
      </c>
      <c r="G338" s="221">
        <v>54.99</v>
      </c>
      <c r="H338" s="221">
        <v>1.3</v>
      </c>
      <c r="I338" s="221">
        <v>6</v>
      </c>
      <c r="J338" s="221">
        <v>4</v>
      </c>
      <c r="K338" s="221">
        <v>1.5</v>
      </c>
      <c r="L338" s="221">
        <v>18</v>
      </c>
      <c r="M338" s="2">
        <v>0</v>
      </c>
    </row>
    <row r="339" spans="1:13" x14ac:dyDescent="0.3">
      <c r="A339" s="1" t="s">
        <v>26</v>
      </c>
      <c r="B339" s="221">
        <v>0</v>
      </c>
      <c r="C339" s="2">
        <v>2</v>
      </c>
      <c r="D339" s="1">
        <v>3</v>
      </c>
      <c r="E339" s="221">
        <v>9</v>
      </c>
      <c r="F339" s="221">
        <v>3</v>
      </c>
      <c r="G339" s="221">
        <v>49.38</v>
      </c>
      <c r="H339" s="221">
        <v>1.45</v>
      </c>
      <c r="I339" s="221">
        <v>6</v>
      </c>
      <c r="J339" s="221">
        <v>0</v>
      </c>
      <c r="K339" s="221">
        <v>0.82</v>
      </c>
      <c r="L339" s="221">
        <v>16</v>
      </c>
      <c r="M339" s="2">
        <v>5.5E-2</v>
      </c>
    </row>
    <row r="340" spans="1:13" x14ac:dyDescent="0.3">
      <c r="A340" s="1" t="s">
        <v>26</v>
      </c>
      <c r="B340" s="221">
        <v>0</v>
      </c>
      <c r="C340" s="2">
        <v>2</v>
      </c>
      <c r="D340" s="1">
        <v>4</v>
      </c>
      <c r="E340" s="221">
        <v>11</v>
      </c>
      <c r="F340" s="221">
        <v>3</v>
      </c>
      <c r="G340" s="221">
        <v>49.38</v>
      </c>
      <c r="H340" s="221">
        <v>0.88</v>
      </c>
      <c r="I340" s="221">
        <v>7</v>
      </c>
      <c r="J340" s="221">
        <v>0.94</v>
      </c>
      <c r="K340" s="221">
        <v>1</v>
      </c>
      <c r="L340" s="221">
        <v>19</v>
      </c>
      <c r="M340" s="2">
        <v>0.23857142857142857</v>
      </c>
    </row>
    <row r="341" spans="1:13" x14ac:dyDescent="0.3">
      <c r="A341" s="1" t="s">
        <v>82</v>
      </c>
      <c r="B341" s="221">
        <v>0</v>
      </c>
      <c r="C341" s="2">
        <v>2</v>
      </c>
      <c r="D341" s="1">
        <v>3</v>
      </c>
      <c r="E341" s="221">
        <v>13</v>
      </c>
      <c r="F341" s="221">
        <v>3</v>
      </c>
      <c r="G341" s="221">
        <v>54.15</v>
      </c>
      <c r="H341" s="221">
        <v>1.75</v>
      </c>
      <c r="I341" s="221">
        <v>10</v>
      </c>
      <c r="J341" s="221">
        <v>1.5</v>
      </c>
      <c r="K341" s="221">
        <v>2</v>
      </c>
      <c r="L341" s="221">
        <v>18</v>
      </c>
      <c r="M341" s="2">
        <v>0.4</v>
      </c>
    </row>
    <row r="342" spans="1:13" x14ac:dyDescent="0.3">
      <c r="A342" s="1" t="s">
        <v>17</v>
      </c>
      <c r="B342" s="221">
        <v>1</v>
      </c>
      <c r="C342" s="2">
        <v>4</v>
      </c>
      <c r="D342" s="1">
        <v>2</v>
      </c>
      <c r="E342" s="221">
        <v>10</v>
      </c>
      <c r="F342" s="221">
        <v>3</v>
      </c>
      <c r="G342" s="221">
        <v>56.77</v>
      </c>
      <c r="H342" s="221">
        <v>2.83</v>
      </c>
      <c r="I342" s="221">
        <v>7</v>
      </c>
      <c r="J342" s="221">
        <v>0.47</v>
      </c>
      <c r="K342" s="221">
        <v>0</v>
      </c>
      <c r="L342" s="221">
        <v>19</v>
      </c>
      <c r="M342" s="2">
        <v>0.14285714285714285</v>
      </c>
    </row>
    <row r="343" spans="1:13" x14ac:dyDescent="0.3">
      <c r="A343" s="1" t="s">
        <v>17</v>
      </c>
      <c r="B343" s="221">
        <v>1</v>
      </c>
      <c r="C343" s="2">
        <v>4</v>
      </c>
      <c r="D343" s="1">
        <v>3</v>
      </c>
      <c r="E343" s="221">
        <v>9</v>
      </c>
      <c r="F343" s="221">
        <v>3</v>
      </c>
      <c r="G343" s="221">
        <v>56.77</v>
      </c>
      <c r="H343" s="221">
        <v>1.22</v>
      </c>
      <c r="I343" s="221">
        <v>5</v>
      </c>
      <c r="J343" s="221">
        <v>0.5</v>
      </c>
      <c r="K343" s="221">
        <v>0.47</v>
      </c>
      <c r="L343" s="221">
        <v>14</v>
      </c>
      <c r="M343" s="2">
        <v>0</v>
      </c>
    </row>
    <row r="344" spans="1:13" x14ac:dyDescent="0.3">
      <c r="A344" s="1" t="s">
        <v>17</v>
      </c>
      <c r="B344" s="221">
        <v>1</v>
      </c>
      <c r="C344" s="2">
        <v>4</v>
      </c>
      <c r="D344" s="1">
        <v>2</v>
      </c>
      <c r="E344" s="221">
        <v>8</v>
      </c>
      <c r="F344" s="221">
        <v>2</v>
      </c>
      <c r="G344" s="221">
        <v>56.77</v>
      </c>
      <c r="H344" s="221">
        <v>0.56000000000000005</v>
      </c>
      <c r="I344" s="221">
        <v>5</v>
      </c>
      <c r="J344" s="221">
        <v>0.47</v>
      </c>
      <c r="K344" s="221">
        <v>0.47</v>
      </c>
      <c r="L344" s="221">
        <v>17</v>
      </c>
      <c r="M344" s="2">
        <v>0</v>
      </c>
    </row>
    <row r="345" spans="1:13" x14ac:dyDescent="0.3">
      <c r="A345" s="1" t="s">
        <v>66</v>
      </c>
      <c r="B345" s="221">
        <v>2</v>
      </c>
      <c r="C345" s="2">
        <v>4</v>
      </c>
      <c r="D345" s="1">
        <v>4</v>
      </c>
      <c r="E345" s="221">
        <v>14</v>
      </c>
      <c r="F345" s="221">
        <v>3</v>
      </c>
      <c r="G345" s="221">
        <v>75.3</v>
      </c>
      <c r="H345" s="221">
        <v>7.5</v>
      </c>
      <c r="I345" s="221">
        <v>9</v>
      </c>
      <c r="J345" s="221">
        <v>7</v>
      </c>
      <c r="K345" s="221">
        <v>8.2899999999999991</v>
      </c>
      <c r="L345" s="221">
        <v>22</v>
      </c>
      <c r="M345" s="2">
        <v>0.25888888888888889</v>
      </c>
    </row>
    <row r="346" spans="1:13" x14ac:dyDescent="0.3">
      <c r="A346" s="1" t="s">
        <v>66</v>
      </c>
      <c r="B346" s="221">
        <v>2</v>
      </c>
      <c r="C346" s="2">
        <v>4</v>
      </c>
      <c r="D346" s="1">
        <v>2</v>
      </c>
      <c r="E346" s="221">
        <v>12</v>
      </c>
      <c r="F346" s="221">
        <v>3</v>
      </c>
      <c r="G346" s="221">
        <v>76.16</v>
      </c>
      <c r="H346" s="221">
        <v>100</v>
      </c>
      <c r="I346" s="221">
        <v>11</v>
      </c>
      <c r="J346" s="221">
        <v>6.18</v>
      </c>
      <c r="K346" s="221">
        <v>8.99</v>
      </c>
      <c r="L346" s="221">
        <v>22</v>
      </c>
      <c r="M346" s="2">
        <v>0.54545454545454541</v>
      </c>
    </row>
    <row r="347" spans="1:13" x14ac:dyDescent="0.3">
      <c r="A347" s="1" t="s">
        <v>66</v>
      </c>
      <c r="B347" s="221">
        <v>2</v>
      </c>
      <c r="C347" s="2">
        <v>4</v>
      </c>
      <c r="D347" s="1">
        <v>3</v>
      </c>
      <c r="E347" s="221">
        <v>13</v>
      </c>
      <c r="F347" s="221">
        <v>4</v>
      </c>
      <c r="G347" s="221">
        <v>71.430000000000007</v>
      </c>
      <c r="H347" s="221">
        <v>1.94</v>
      </c>
      <c r="I347" s="221">
        <v>9</v>
      </c>
      <c r="J347" s="221">
        <v>7.41</v>
      </c>
      <c r="K347" s="221">
        <v>3</v>
      </c>
      <c r="L347" s="221">
        <v>21</v>
      </c>
      <c r="M347" s="2">
        <v>0.37</v>
      </c>
    </row>
    <row r="348" spans="1:13" x14ac:dyDescent="0.3">
      <c r="A348" s="1" t="s">
        <v>66</v>
      </c>
      <c r="B348" s="221">
        <v>2</v>
      </c>
      <c r="C348" s="2">
        <v>4</v>
      </c>
      <c r="D348" s="1">
        <v>6</v>
      </c>
      <c r="E348" s="221">
        <v>15</v>
      </c>
      <c r="F348" s="221">
        <v>3</v>
      </c>
      <c r="G348" s="221">
        <v>67.989999999999995</v>
      </c>
      <c r="H348" s="221">
        <v>100</v>
      </c>
      <c r="I348" s="221">
        <v>12</v>
      </c>
      <c r="J348" s="221">
        <v>7.13</v>
      </c>
      <c r="K348" s="221">
        <v>7.48</v>
      </c>
      <c r="L348" s="221">
        <v>21</v>
      </c>
      <c r="M348" s="2">
        <v>0.52749999999999997</v>
      </c>
    </row>
    <row r="349" spans="1:13" x14ac:dyDescent="0.3">
      <c r="A349" s="1" t="s">
        <v>74</v>
      </c>
      <c r="B349" s="221">
        <v>1</v>
      </c>
      <c r="C349" s="2">
        <v>2</v>
      </c>
      <c r="D349" s="1">
        <v>5</v>
      </c>
      <c r="E349" s="221">
        <v>13</v>
      </c>
      <c r="F349" s="221">
        <v>3</v>
      </c>
      <c r="G349" s="221">
        <v>49.06</v>
      </c>
      <c r="H349" s="221">
        <v>4.62</v>
      </c>
      <c r="I349" s="221">
        <v>7</v>
      </c>
      <c r="J349" s="221">
        <v>2.36</v>
      </c>
      <c r="K349" s="221">
        <v>2</v>
      </c>
      <c r="L349" s="221">
        <v>18</v>
      </c>
      <c r="M349" s="2">
        <v>0.19</v>
      </c>
    </row>
    <row r="350" spans="1:13" x14ac:dyDescent="0.3">
      <c r="A350" s="1" t="s">
        <v>54</v>
      </c>
      <c r="B350" s="221">
        <v>2</v>
      </c>
      <c r="C350" s="2">
        <v>2</v>
      </c>
      <c r="D350" s="1">
        <v>5</v>
      </c>
      <c r="E350" s="221">
        <v>17</v>
      </c>
      <c r="F350" s="221">
        <v>4</v>
      </c>
      <c r="G350" s="221">
        <v>57.84</v>
      </c>
      <c r="H350" s="221">
        <v>3.51</v>
      </c>
      <c r="I350" s="221">
        <v>10</v>
      </c>
      <c r="J350" s="221">
        <v>4.5</v>
      </c>
      <c r="K350" s="221">
        <v>1</v>
      </c>
      <c r="L350" s="221">
        <v>25</v>
      </c>
      <c r="M350" s="2">
        <v>0.2</v>
      </c>
    </row>
    <row r="351" spans="1:13" x14ac:dyDescent="0.3">
      <c r="A351" s="1" t="s">
        <v>32</v>
      </c>
      <c r="B351" s="221">
        <v>1</v>
      </c>
      <c r="C351" s="2">
        <v>4</v>
      </c>
      <c r="D351" s="1">
        <v>2</v>
      </c>
      <c r="E351" s="221">
        <v>8</v>
      </c>
      <c r="F351" s="221">
        <v>2</v>
      </c>
      <c r="G351" s="221">
        <v>49.41</v>
      </c>
      <c r="H351" s="221">
        <v>0.5</v>
      </c>
      <c r="I351" s="221">
        <v>5</v>
      </c>
      <c r="J351" s="221">
        <v>0.47</v>
      </c>
      <c r="K351" s="221">
        <v>0.94</v>
      </c>
      <c r="L351" s="221">
        <v>14</v>
      </c>
      <c r="M351" s="2">
        <v>6.6000000000000003E-2</v>
      </c>
    </row>
    <row r="352" spans="1:13" x14ac:dyDescent="0.3">
      <c r="A352" s="1" t="s">
        <v>32</v>
      </c>
      <c r="B352" s="221">
        <v>1</v>
      </c>
      <c r="C352" s="2">
        <v>4</v>
      </c>
      <c r="D352" s="1">
        <v>2</v>
      </c>
      <c r="E352" s="221">
        <v>6</v>
      </c>
      <c r="F352" s="221">
        <v>2</v>
      </c>
      <c r="G352" s="221">
        <v>48.98</v>
      </c>
      <c r="H352" s="221">
        <v>1.33</v>
      </c>
      <c r="I352" s="221">
        <v>4</v>
      </c>
      <c r="J352" s="221">
        <v>0.47</v>
      </c>
      <c r="K352" s="221">
        <v>1</v>
      </c>
      <c r="L352" s="221">
        <v>10</v>
      </c>
      <c r="M352" s="2">
        <v>0</v>
      </c>
    </row>
    <row r="353" spans="1:13" x14ac:dyDescent="0.3">
      <c r="A353" s="1" t="s">
        <v>32</v>
      </c>
      <c r="B353" s="221">
        <v>1</v>
      </c>
      <c r="C353" s="2">
        <v>4</v>
      </c>
      <c r="D353" s="1">
        <v>3</v>
      </c>
      <c r="E353" s="221">
        <v>8</v>
      </c>
      <c r="F353" s="221">
        <v>2</v>
      </c>
      <c r="G353" s="221">
        <v>47.26</v>
      </c>
      <c r="H353" s="221">
        <v>0.75</v>
      </c>
      <c r="I353" s="221">
        <v>6</v>
      </c>
      <c r="J353" s="221">
        <v>1.41</v>
      </c>
      <c r="K353" s="221">
        <v>0.94</v>
      </c>
      <c r="L353" s="221">
        <v>16</v>
      </c>
      <c r="M353" s="2">
        <v>0.22166666666666668</v>
      </c>
    </row>
    <row r="354" spans="1:13" x14ac:dyDescent="0.3">
      <c r="A354" s="1" t="s">
        <v>32</v>
      </c>
      <c r="B354" s="221">
        <v>1</v>
      </c>
      <c r="C354" s="2">
        <v>4</v>
      </c>
      <c r="D354" s="1">
        <v>3</v>
      </c>
      <c r="E354" s="221">
        <v>8</v>
      </c>
      <c r="F354" s="221">
        <v>3</v>
      </c>
      <c r="G354" s="221">
        <v>48.12</v>
      </c>
      <c r="H354" s="221">
        <v>0.88</v>
      </c>
      <c r="I354" s="221">
        <v>5</v>
      </c>
      <c r="J354" s="221">
        <v>1.5</v>
      </c>
      <c r="K354" s="221">
        <v>0</v>
      </c>
      <c r="L354" s="221">
        <v>11</v>
      </c>
      <c r="M354" s="2">
        <v>0.13400000000000001</v>
      </c>
    </row>
    <row r="355" spans="1:13" x14ac:dyDescent="0.3">
      <c r="A355" s="1" t="s">
        <v>81</v>
      </c>
      <c r="B355" s="221">
        <v>2</v>
      </c>
      <c r="C355" s="2">
        <v>4</v>
      </c>
      <c r="D355" s="1">
        <v>4</v>
      </c>
      <c r="E355" s="221">
        <v>9</v>
      </c>
      <c r="F355" s="221">
        <v>4</v>
      </c>
      <c r="G355" s="221">
        <v>52.29</v>
      </c>
      <c r="H355" s="221">
        <v>4.08</v>
      </c>
      <c r="I355" s="221">
        <v>4</v>
      </c>
      <c r="J355" s="221">
        <v>2.5</v>
      </c>
      <c r="K355" s="221">
        <v>10.27</v>
      </c>
      <c r="L355" s="221">
        <v>17</v>
      </c>
      <c r="M355" s="2">
        <v>0</v>
      </c>
    </row>
    <row r="356" spans="1:13" x14ac:dyDescent="0.3">
      <c r="A356" s="1" t="s">
        <v>81</v>
      </c>
      <c r="B356" s="221">
        <v>2</v>
      </c>
      <c r="C356" s="2">
        <v>4</v>
      </c>
      <c r="D356" s="1">
        <v>3</v>
      </c>
      <c r="E356" s="221">
        <v>11</v>
      </c>
      <c r="F356" s="221">
        <v>3</v>
      </c>
      <c r="G356" s="221">
        <v>61.37</v>
      </c>
      <c r="H356" s="221">
        <v>2.25</v>
      </c>
      <c r="I356" s="221">
        <v>7</v>
      </c>
      <c r="J356" s="221">
        <v>6.16</v>
      </c>
      <c r="K356" s="221">
        <v>1.41</v>
      </c>
      <c r="L356" s="221">
        <v>18</v>
      </c>
      <c r="M356" s="2">
        <v>0.23857142857142857</v>
      </c>
    </row>
    <row r="357" spans="1:13" x14ac:dyDescent="0.3">
      <c r="A357" s="1" t="s">
        <v>81</v>
      </c>
      <c r="B357" s="221">
        <v>2</v>
      </c>
      <c r="C357" s="2">
        <v>4</v>
      </c>
      <c r="D357" s="1">
        <v>3</v>
      </c>
      <c r="E357" s="221">
        <v>9</v>
      </c>
      <c r="F357" s="221">
        <v>3</v>
      </c>
      <c r="G357" s="221">
        <v>60.07</v>
      </c>
      <c r="H357" s="221">
        <v>2.68</v>
      </c>
      <c r="I357" s="221">
        <v>6</v>
      </c>
      <c r="J357" s="221">
        <v>3.68</v>
      </c>
      <c r="K357" s="221">
        <v>4.71</v>
      </c>
      <c r="L357" s="221">
        <v>21</v>
      </c>
      <c r="M357" s="2">
        <v>0.11166666666666668</v>
      </c>
    </row>
    <row r="358" spans="1:13" x14ac:dyDescent="0.3">
      <c r="A358" s="1" t="s">
        <v>81</v>
      </c>
      <c r="B358" s="221">
        <v>2</v>
      </c>
      <c r="C358" s="2">
        <v>4</v>
      </c>
      <c r="D358" s="1">
        <v>3</v>
      </c>
      <c r="E358" s="221">
        <v>9</v>
      </c>
      <c r="F358" s="221">
        <v>3</v>
      </c>
      <c r="G358" s="221">
        <v>66.989999999999995</v>
      </c>
      <c r="H358" s="221">
        <v>1.75</v>
      </c>
      <c r="I358" s="221">
        <v>7</v>
      </c>
      <c r="J358" s="221">
        <v>3.3</v>
      </c>
      <c r="K358" s="221">
        <v>0.5</v>
      </c>
      <c r="L358" s="221">
        <v>16</v>
      </c>
      <c r="M358" s="2">
        <v>0.33285714285714285</v>
      </c>
    </row>
    <row r="359" spans="1:13" x14ac:dyDescent="0.3">
      <c r="A359" s="1" t="s">
        <v>81</v>
      </c>
      <c r="B359" s="221">
        <v>2</v>
      </c>
      <c r="C359" s="2">
        <v>4</v>
      </c>
      <c r="D359" s="1">
        <v>4</v>
      </c>
      <c r="E359" s="221">
        <v>10</v>
      </c>
      <c r="F359" s="221">
        <v>4</v>
      </c>
      <c r="G359" s="221">
        <v>67.849999999999994</v>
      </c>
      <c r="H359" s="221">
        <v>2.42</v>
      </c>
      <c r="I359" s="221">
        <v>7</v>
      </c>
      <c r="J359" s="221">
        <v>4.5</v>
      </c>
      <c r="K359" s="221">
        <v>1.7</v>
      </c>
      <c r="L359" s="221">
        <v>21</v>
      </c>
      <c r="M359" s="2">
        <v>0.17857142857142858</v>
      </c>
    </row>
    <row r="360" spans="1:13" x14ac:dyDescent="0.3">
      <c r="A360" s="1" t="s">
        <v>81</v>
      </c>
      <c r="B360" s="221">
        <v>2</v>
      </c>
      <c r="C360" s="2">
        <v>4</v>
      </c>
      <c r="D360" s="1">
        <v>3</v>
      </c>
      <c r="E360" s="221">
        <v>10</v>
      </c>
      <c r="F360" s="221">
        <v>3</v>
      </c>
      <c r="G360" s="221">
        <v>70.88</v>
      </c>
      <c r="H360" s="221">
        <v>2.38</v>
      </c>
      <c r="I360" s="221">
        <v>7</v>
      </c>
      <c r="J360" s="221">
        <v>2.36</v>
      </c>
      <c r="K360" s="221">
        <v>0.47</v>
      </c>
      <c r="L360" s="221">
        <v>16</v>
      </c>
      <c r="M360" s="2">
        <v>0.23857142857142857</v>
      </c>
    </row>
    <row r="361" spans="1:13" x14ac:dyDescent="0.3">
      <c r="A361" s="1" t="s">
        <v>81</v>
      </c>
      <c r="B361" s="221">
        <v>2</v>
      </c>
      <c r="C361" s="2">
        <v>4</v>
      </c>
      <c r="D361" s="1">
        <v>3</v>
      </c>
      <c r="E361" s="221">
        <v>9</v>
      </c>
      <c r="F361" s="221">
        <v>4</v>
      </c>
      <c r="G361" s="221">
        <v>63.1</v>
      </c>
      <c r="H361" s="221">
        <v>2.2999999999999998</v>
      </c>
      <c r="I361" s="221">
        <v>6</v>
      </c>
      <c r="J361" s="221">
        <v>2.94</v>
      </c>
      <c r="K361" s="221">
        <v>0.47</v>
      </c>
      <c r="L361" s="221">
        <v>17</v>
      </c>
      <c r="M361" s="2">
        <v>0.22166666666666668</v>
      </c>
    </row>
    <row r="362" spans="1:13" x14ac:dyDescent="0.3">
      <c r="A362" s="1" t="s">
        <v>65</v>
      </c>
      <c r="B362" s="221">
        <v>1</v>
      </c>
      <c r="C362" s="2">
        <v>1</v>
      </c>
      <c r="D362" s="1">
        <v>3</v>
      </c>
      <c r="E362" s="221">
        <v>7</v>
      </c>
      <c r="F362" s="221">
        <v>3</v>
      </c>
      <c r="G362" s="221">
        <v>51.59</v>
      </c>
      <c r="H362" s="221">
        <v>0.68</v>
      </c>
      <c r="I362" s="221">
        <v>4</v>
      </c>
      <c r="J362" s="221">
        <v>2.0499999999999998</v>
      </c>
      <c r="K362" s="221">
        <v>3</v>
      </c>
      <c r="L362" s="221">
        <v>14</v>
      </c>
      <c r="M362" s="2">
        <v>8.2500000000000004E-2</v>
      </c>
    </row>
    <row r="363" spans="1:13" x14ac:dyDescent="0.3">
      <c r="A363" s="1" t="s">
        <v>65</v>
      </c>
      <c r="B363" s="221">
        <v>1</v>
      </c>
      <c r="C363" s="2">
        <v>1</v>
      </c>
      <c r="D363" s="1">
        <v>4</v>
      </c>
      <c r="E363" s="221">
        <v>7</v>
      </c>
      <c r="F363" s="221">
        <v>4</v>
      </c>
      <c r="G363" s="221">
        <v>54.17</v>
      </c>
      <c r="H363" s="221">
        <v>0.49</v>
      </c>
      <c r="I363" s="221">
        <v>4</v>
      </c>
      <c r="J363" s="221">
        <v>2.0499999999999998</v>
      </c>
      <c r="K363" s="221">
        <v>2.83</v>
      </c>
      <c r="L363" s="221">
        <v>13</v>
      </c>
      <c r="M363" s="2">
        <v>8.2500000000000004E-2</v>
      </c>
    </row>
    <row r="364" spans="1:13" x14ac:dyDescent="0.3">
      <c r="A364" s="1" t="s">
        <v>12</v>
      </c>
      <c r="B364" s="221">
        <v>2</v>
      </c>
      <c r="C364" s="2">
        <v>1</v>
      </c>
      <c r="D364" s="1">
        <v>3</v>
      </c>
      <c r="E364" s="221">
        <v>11</v>
      </c>
      <c r="F364" s="221">
        <v>3</v>
      </c>
      <c r="G364" s="221">
        <v>65.72</v>
      </c>
      <c r="H364" s="221">
        <v>2.75</v>
      </c>
      <c r="I364" s="221">
        <v>7</v>
      </c>
      <c r="J364" s="221">
        <v>9.43</v>
      </c>
      <c r="K364" s="221">
        <v>8.81</v>
      </c>
      <c r="L364" s="221">
        <v>16</v>
      </c>
      <c r="M364" s="2">
        <v>0.33285714285714285</v>
      </c>
    </row>
    <row r="365" spans="1:13" ht="15" thickBot="1" x14ac:dyDescent="0.35">
      <c r="A365" s="3" t="s">
        <v>12</v>
      </c>
      <c r="B365" s="4">
        <v>2</v>
      </c>
      <c r="C365" s="5">
        <v>1</v>
      </c>
      <c r="D365" s="3">
        <v>3</v>
      </c>
      <c r="E365" s="4">
        <v>10</v>
      </c>
      <c r="F365" s="4">
        <v>4</v>
      </c>
      <c r="G365" s="4">
        <v>61.4</v>
      </c>
      <c r="H365" s="4">
        <v>4.38</v>
      </c>
      <c r="I365" s="4">
        <v>6</v>
      </c>
      <c r="J365" s="4">
        <v>12.12</v>
      </c>
      <c r="K365" s="4">
        <v>8.5</v>
      </c>
      <c r="L365" s="4">
        <v>21</v>
      </c>
      <c r="M365" s="5">
        <v>0.16666666666666666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B6FD6-05C2-4A9C-99AA-B96278324A85}">
  <dimension ref="A1:K339"/>
  <sheetViews>
    <sheetView workbookViewId="0">
      <selection activeCell="O4" sqref="O4"/>
    </sheetView>
  </sheetViews>
  <sheetFormatPr baseColWidth="10" defaultRowHeight="14.4" x14ac:dyDescent="0.3"/>
  <cols>
    <col min="1" max="1" width="16.21875" bestFit="1" customWidth="1"/>
    <col min="2" max="2" width="4" bestFit="1" customWidth="1"/>
    <col min="3" max="3" width="5.44140625" bestFit="1" customWidth="1"/>
    <col min="4" max="4" width="4.5546875" bestFit="1" customWidth="1"/>
    <col min="5" max="5" width="3.109375" bestFit="1" customWidth="1"/>
    <col min="6" max="6" width="5" bestFit="1" customWidth="1"/>
    <col min="7" max="7" width="3.109375" bestFit="1" customWidth="1"/>
    <col min="8" max="8" width="9.6640625" bestFit="1" customWidth="1"/>
    <col min="9" max="9" width="13" bestFit="1" customWidth="1"/>
    <col min="10" max="10" width="12.109375" bestFit="1" customWidth="1"/>
    <col min="11" max="11" width="7.21875" bestFit="1" customWidth="1"/>
  </cols>
  <sheetData>
    <row r="1" spans="1:11" ht="15" thickBot="1" x14ac:dyDescent="0.35">
      <c r="A1" s="6" t="s">
        <v>94</v>
      </c>
      <c r="B1" s="27" t="s">
        <v>101</v>
      </c>
      <c r="C1" s="7" t="s">
        <v>95</v>
      </c>
      <c r="D1" s="8" t="s">
        <v>96</v>
      </c>
      <c r="E1" s="16" t="s">
        <v>211</v>
      </c>
      <c r="F1" s="17" t="s">
        <v>148</v>
      </c>
      <c r="G1" s="17" t="s">
        <v>212</v>
      </c>
      <c r="H1" s="7" t="s">
        <v>97</v>
      </c>
      <c r="I1" s="17" t="s">
        <v>214</v>
      </c>
      <c r="J1" s="239" t="s">
        <v>213</v>
      </c>
      <c r="K1" s="240" t="s">
        <v>142</v>
      </c>
    </row>
    <row r="2" spans="1:11" x14ac:dyDescent="0.3">
      <c r="A2" s="1" t="s">
        <v>55</v>
      </c>
      <c r="B2">
        <f>0</f>
        <v>0</v>
      </c>
      <c r="C2">
        <v>0</v>
      </c>
      <c r="D2" s="2">
        <v>0</v>
      </c>
      <c r="E2" s="1">
        <v>4</v>
      </c>
      <c r="F2">
        <v>10</v>
      </c>
      <c r="G2">
        <v>3</v>
      </c>
      <c r="H2">
        <v>7</v>
      </c>
      <c r="I2">
        <v>16</v>
      </c>
      <c r="J2" s="11">
        <v>40.28</v>
      </c>
      <c r="K2" s="13">
        <v>0.11</v>
      </c>
    </row>
    <row r="3" spans="1:11" x14ac:dyDescent="0.3">
      <c r="A3" s="1" t="s">
        <v>45</v>
      </c>
      <c r="B3">
        <f t="shared" ref="B3:B66" si="0">B2+1</f>
        <v>1</v>
      </c>
      <c r="C3">
        <v>0</v>
      </c>
      <c r="D3" s="2">
        <v>0</v>
      </c>
      <c r="E3" s="1">
        <v>3</v>
      </c>
      <c r="F3">
        <v>10</v>
      </c>
      <c r="G3">
        <v>2</v>
      </c>
      <c r="H3">
        <v>7</v>
      </c>
      <c r="I3">
        <v>15</v>
      </c>
      <c r="J3" s="1">
        <v>42.92</v>
      </c>
      <c r="K3" s="2">
        <v>0.1</v>
      </c>
    </row>
    <row r="4" spans="1:11" x14ac:dyDescent="0.3">
      <c r="A4" s="1" t="s">
        <v>71</v>
      </c>
      <c r="B4">
        <f t="shared" si="0"/>
        <v>2</v>
      </c>
      <c r="C4">
        <v>0</v>
      </c>
      <c r="D4" s="2">
        <v>0</v>
      </c>
      <c r="E4" s="1">
        <v>2</v>
      </c>
      <c r="F4">
        <v>9</v>
      </c>
      <c r="G4">
        <v>2</v>
      </c>
      <c r="H4">
        <v>8</v>
      </c>
      <c r="I4">
        <v>14</v>
      </c>
      <c r="J4" s="1">
        <v>43.86</v>
      </c>
      <c r="K4" s="2">
        <v>0.18</v>
      </c>
    </row>
    <row r="5" spans="1:11" x14ac:dyDescent="0.3">
      <c r="A5" s="1" t="s">
        <v>42</v>
      </c>
      <c r="B5">
        <f t="shared" si="0"/>
        <v>3</v>
      </c>
      <c r="C5">
        <v>0</v>
      </c>
      <c r="D5" s="2">
        <v>0</v>
      </c>
      <c r="E5" s="1">
        <v>3</v>
      </c>
      <c r="F5">
        <v>9</v>
      </c>
      <c r="G5">
        <v>3</v>
      </c>
      <c r="H5">
        <v>7</v>
      </c>
      <c r="I5">
        <v>16</v>
      </c>
      <c r="J5" s="1">
        <v>46.98</v>
      </c>
      <c r="K5" s="2">
        <v>0.16</v>
      </c>
    </row>
    <row r="6" spans="1:11" x14ac:dyDescent="0.3">
      <c r="A6" s="1" t="s">
        <v>68</v>
      </c>
      <c r="B6">
        <f t="shared" si="0"/>
        <v>4</v>
      </c>
      <c r="C6">
        <v>0</v>
      </c>
      <c r="D6" s="2">
        <v>0</v>
      </c>
      <c r="E6" s="1">
        <v>3</v>
      </c>
      <c r="F6">
        <v>11</v>
      </c>
      <c r="G6">
        <v>3</v>
      </c>
      <c r="H6">
        <v>8</v>
      </c>
      <c r="I6">
        <v>15</v>
      </c>
      <c r="J6" s="1">
        <v>39.46</v>
      </c>
      <c r="K6" s="2">
        <v>0.19</v>
      </c>
    </row>
    <row r="7" spans="1:11" x14ac:dyDescent="0.3">
      <c r="A7" s="1" t="s">
        <v>77</v>
      </c>
      <c r="B7">
        <f t="shared" si="0"/>
        <v>5</v>
      </c>
      <c r="C7">
        <v>0</v>
      </c>
      <c r="D7" s="2">
        <v>1</v>
      </c>
      <c r="E7" s="1">
        <v>2</v>
      </c>
      <c r="F7">
        <v>12</v>
      </c>
      <c r="G7">
        <v>2</v>
      </c>
      <c r="H7">
        <v>12</v>
      </c>
      <c r="I7">
        <v>18</v>
      </c>
      <c r="J7" s="1">
        <v>49.79</v>
      </c>
      <c r="K7" s="2">
        <v>0.12</v>
      </c>
    </row>
    <row r="8" spans="1:11" x14ac:dyDescent="0.3">
      <c r="A8" s="1" t="s">
        <v>77</v>
      </c>
      <c r="B8">
        <f t="shared" si="0"/>
        <v>6</v>
      </c>
      <c r="C8">
        <v>0</v>
      </c>
      <c r="D8" s="2">
        <v>1</v>
      </c>
      <c r="E8" s="1">
        <v>3</v>
      </c>
      <c r="F8">
        <v>11</v>
      </c>
      <c r="G8">
        <v>3</v>
      </c>
      <c r="H8">
        <v>9</v>
      </c>
      <c r="I8">
        <v>16</v>
      </c>
      <c r="J8" s="1">
        <v>49.79</v>
      </c>
      <c r="K8" s="2">
        <v>0.11</v>
      </c>
    </row>
    <row r="9" spans="1:11" x14ac:dyDescent="0.3">
      <c r="A9" s="1" t="s">
        <v>77</v>
      </c>
      <c r="B9">
        <f t="shared" si="0"/>
        <v>7</v>
      </c>
      <c r="C9">
        <v>0</v>
      </c>
      <c r="D9" s="2">
        <v>1</v>
      </c>
      <c r="E9" s="1">
        <v>2</v>
      </c>
      <c r="F9">
        <v>9</v>
      </c>
      <c r="G9">
        <v>2</v>
      </c>
      <c r="H9">
        <v>7</v>
      </c>
      <c r="I9">
        <v>15</v>
      </c>
      <c r="J9" s="1">
        <v>47.65</v>
      </c>
      <c r="K9" s="2">
        <v>0.14000000000000001</v>
      </c>
    </row>
    <row r="10" spans="1:11" x14ac:dyDescent="0.3">
      <c r="A10" s="1" t="s">
        <v>78</v>
      </c>
      <c r="B10">
        <f t="shared" si="0"/>
        <v>8</v>
      </c>
      <c r="C10">
        <v>1</v>
      </c>
      <c r="D10" s="2">
        <v>1</v>
      </c>
      <c r="E10" s="1">
        <v>3</v>
      </c>
      <c r="F10">
        <v>12</v>
      </c>
      <c r="G10">
        <v>3</v>
      </c>
      <c r="H10">
        <v>12</v>
      </c>
      <c r="I10">
        <v>19</v>
      </c>
      <c r="J10" s="1">
        <v>79.98</v>
      </c>
      <c r="K10" s="2">
        <v>0.17</v>
      </c>
    </row>
    <row r="11" spans="1:11" x14ac:dyDescent="0.3">
      <c r="A11" s="1" t="s">
        <v>30</v>
      </c>
      <c r="B11">
        <f t="shared" si="0"/>
        <v>9</v>
      </c>
      <c r="C11">
        <v>1</v>
      </c>
      <c r="D11" s="2">
        <v>3</v>
      </c>
      <c r="E11" s="1">
        <v>3</v>
      </c>
      <c r="F11">
        <v>8</v>
      </c>
      <c r="G11">
        <v>3</v>
      </c>
      <c r="H11">
        <v>5</v>
      </c>
      <c r="I11">
        <v>12</v>
      </c>
      <c r="J11" s="1">
        <v>53.21</v>
      </c>
      <c r="K11" s="2">
        <v>0.12</v>
      </c>
    </row>
    <row r="12" spans="1:11" x14ac:dyDescent="0.3">
      <c r="A12" s="1" t="s">
        <v>30</v>
      </c>
      <c r="B12">
        <f t="shared" si="0"/>
        <v>10</v>
      </c>
      <c r="C12">
        <v>1</v>
      </c>
      <c r="D12" s="2">
        <v>3</v>
      </c>
      <c r="E12" s="1">
        <v>2</v>
      </c>
      <c r="F12">
        <v>11</v>
      </c>
      <c r="G12">
        <v>3</v>
      </c>
      <c r="H12">
        <v>8</v>
      </c>
      <c r="I12">
        <v>19</v>
      </c>
      <c r="J12" s="1">
        <v>53.64</v>
      </c>
      <c r="K12" s="2">
        <v>0.17</v>
      </c>
    </row>
    <row r="13" spans="1:11" x14ac:dyDescent="0.3">
      <c r="A13" s="1" t="s">
        <v>30</v>
      </c>
      <c r="B13">
        <f t="shared" si="0"/>
        <v>11</v>
      </c>
      <c r="C13">
        <v>1</v>
      </c>
      <c r="D13" s="2">
        <v>3</v>
      </c>
      <c r="E13" s="1">
        <v>2</v>
      </c>
      <c r="F13">
        <v>11</v>
      </c>
      <c r="G13">
        <v>3</v>
      </c>
      <c r="H13">
        <v>8</v>
      </c>
      <c r="I13">
        <v>18</v>
      </c>
      <c r="J13" s="1">
        <v>53.21</v>
      </c>
      <c r="K13" s="2">
        <v>0.15</v>
      </c>
    </row>
    <row r="14" spans="1:11" x14ac:dyDescent="0.3">
      <c r="A14" s="1" t="s">
        <v>30</v>
      </c>
      <c r="B14">
        <f t="shared" si="0"/>
        <v>12</v>
      </c>
      <c r="C14">
        <v>1</v>
      </c>
      <c r="D14" s="2">
        <v>3</v>
      </c>
      <c r="E14" s="1">
        <v>4</v>
      </c>
      <c r="F14">
        <v>12</v>
      </c>
      <c r="G14">
        <v>3</v>
      </c>
      <c r="H14">
        <v>9</v>
      </c>
      <c r="I14">
        <v>17</v>
      </c>
      <c r="J14" s="1">
        <v>52.34</v>
      </c>
      <c r="K14" s="2">
        <v>0.15</v>
      </c>
    </row>
    <row r="15" spans="1:11" x14ac:dyDescent="0.3">
      <c r="A15" s="1" t="s">
        <v>30</v>
      </c>
      <c r="B15">
        <f t="shared" si="0"/>
        <v>13</v>
      </c>
      <c r="C15">
        <v>1</v>
      </c>
      <c r="D15" s="2">
        <v>3</v>
      </c>
      <c r="E15" s="1">
        <v>2</v>
      </c>
      <c r="F15">
        <v>9</v>
      </c>
      <c r="G15">
        <v>3</v>
      </c>
      <c r="H15">
        <v>8</v>
      </c>
      <c r="I15">
        <v>13</v>
      </c>
      <c r="J15" s="1">
        <v>51.91</v>
      </c>
      <c r="K15" s="2">
        <v>0.16</v>
      </c>
    </row>
    <row r="16" spans="1:11" x14ac:dyDescent="0.3">
      <c r="A16" s="1" t="s">
        <v>49</v>
      </c>
      <c r="B16">
        <f t="shared" si="0"/>
        <v>14</v>
      </c>
      <c r="C16">
        <v>1</v>
      </c>
      <c r="D16" s="2">
        <v>3</v>
      </c>
      <c r="E16" s="1">
        <v>3</v>
      </c>
      <c r="F16">
        <v>8</v>
      </c>
      <c r="G16">
        <v>2</v>
      </c>
      <c r="H16">
        <v>6</v>
      </c>
      <c r="I16">
        <v>11</v>
      </c>
      <c r="J16" s="1">
        <v>56.5</v>
      </c>
      <c r="K16" s="2">
        <v>0.09</v>
      </c>
    </row>
    <row r="17" spans="1:11" x14ac:dyDescent="0.3">
      <c r="A17" s="1" t="s">
        <v>49</v>
      </c>
      <c r="B17">
        <f t="shared" si="0"/>
        <v>15</v>
      </c>
      <c r="C17">
        <v>1</v>
      </c>
      <c r="D17" s="2">
        <v>3</v>
      </c>
      <c r="E17" s="1">
        <v>3</v>
      </c>
      <c r="F17">
        <v>10</v>
      </c>
      <c r="G17">
        <v>3</v>
      </c>
      <c r="H17">
        <v>6</v>
      </c>
      <c r="I17">
        <v>16</v>
      </c>
      <c r="J17" s="1">
        <v>55.63</v>
      </c>
      <c r="K17" s="2">
        <v>0.18</v>
      </c>
    </row>
    <row r="18" spans="1:11" x14ac:dyDescent="0.3">
      <c r="A18" s="1" t="s">
        <v>49</v>
      </c>
      <c r="B18">
        <f t="shared" si="0"/>
        <v>16</v>
      </c>
      <c r="C18">
        <v>1</v>
      </c>
      <c r="D18" s="2">
        <v>3</v>
      </c>
      <c r="E18" s="1">
        <v>4</v>
      </c>
      <c r="F18">
        <v>12</v>
      </c>
      <c r="G18">
        <v>3</v>
      </c>
      <c r="H18">
        <v>8</v>
      </c>
      <c r="I18">
        <v>20</v>
      </c>
      <c r="J18" s="1">
        <v>54.77</v>
      </c>
      <c r="K18" s="2">
        <v>0.1</v>
      </c>
    </row>
    <row r="19" spans="1:11" x14ac:dyDescent="0.3">
      <c r="A19" s="1" t="s">
        <v>49</v>
      </c>
      <c r="B19">
        <f t="shared" si="0"/>
        <v>17</v>
      </c>
      <c r="C19">
        <v>1</v>
      </c>
      <c r="D19" s="2">
        <v>3</v>
      </c>
      <c r="E19" s="1">
        <v>5</v>
      </c>
      <c r="F19">
        <v>13</v>
      </c>
      <c r="G19">
        <v>4</v>
      </c>
      <c r="H19">
        <v>7</v>
      </c>
      <c r="I19">
        <v>19</v>
      </c>
      <c r="J19" s="1">
        <v>54.77</v>
      </c>
      <c r="K19" s="2">
        <v>0.12</v>
      </c>
    </row>
    <row r="20" spans="1:11" x14ac:dyDescent="0.3">
      <c r="A20" s="1" t="s">
        <v>49</v>
      </c>
      <c r="B20">
        <f t="shared" si="0"/>
        <v>18</v>
      </c>
      <c r="C20">
        <v>1</v>
      </c>
      <c r="D20" s="2">
        <v>3</v>
      </c>
      <c r="E20" s="1">
        <v>3</v>
      </c>
      <c r="F20">
        <v>9</v>
      </c>
      <c r="G20">
        <v>3</v>
      </c>
      <c r="H20">
        <v>6</v>
      </c>
      <c r="I20">
        <v>18</v>
      </c>
      <c r="J20" s="1">
        <v>53.91</v>
      </c>
      <c r="K20" s="2">
        <v>0.12</v>
      </c>
    </row>
    <row r="21" spans="1:11" x14ac:dyDescent="0.3">
      <c r="A21" s="1" t="s">
        <v>49</v>
      </c>
      <c r="B21">
        <f t="shared" si="0"/>
        <v>19</v>
      </c>
      <c r="C21">
        <v>1</v>
      </c>
      <c r="D21" s="2">
        <v>3</v>
      </c>
      <c r="E21" s="1">
        <v>4</v>
      </c>
      <c r="F21">
        <v>11</v>
      </c>
      <c r="G21">
        <v>3</v>
      </c>
      <c r="H21">
        <v>8</v>
      </c>
      <c r="I21">
        <v>18</v>
      </c>
      <c r="J21" s="1">
        <v>51.32</v>
      </c>
      <c r="K21" s="2">
        <v>0.13</v>
      </c>
    </row>
    <row r="22" spans="1:11" x14ac:dyDescent="0.3">
      <c r="A22" s="1" t="s">
        <v>49</v>
      </c>
      <c r="B22">
        <f t="shared" si="0"/>
        <v>20</v>
      </c>
      <c r="C22">
        <v>1</v>
      </c>
      <c r="D22" s="2">
        <v>3</v>
      </c>
      <c r="E22" s="1">
        <v>3</v>
      </c>
      <c r="F22">
        <v>9</v>
      </c>
      <c r="G22">
        <v>4</v>
      </c>
      <c r="H22">
        <v>6</v>
      </c>
      <c r="I22">
        <v>16</v>
      </c>
      <c r="J22" s="1">
        <v>48.73</v>
      </c>
      <c r="K22" s="2">
        <v>0.1</v>
      </c>
    </row>
    <row r="23" spans="1:11" x14ac:dyDescent="0.3">
      <c r="A23" s="1" t="s">
        <v>49</v>
      </c>
      <c r="B23">
        <f t="shared" si="0"/>
        <v>21</v>
      </c>
      <c r="C23">
        <v>1</v>
      </c>
      <c r="D23" s="2">
        <v>3</v>
      </c>
      <c r="E23" s="1">
        <v>4</v>
      </c>
      <c r="F23">
        <v>12</v>
      </c>
      <c r="G23">
        <v>5</v>
      </c>
      <c r="H23">
        <v>7</v>
      </c>
      <c r="I23">
        <v>22</v>
      </c>
      <c r="J23" s="1">
        <v>53.48</v>
      </c>
      <c r="K23" s="2">
        <v>0.28999999999999998</v>
      </c>
    </row>
    <row r="24" spans="1:11" x14ac:dyDescent="0.3">
      <c r="A24" s="1" t="s">
        <v>57</v>
      </c>
      <c r="B24">
        <f t="shared" si="0"/>
        <v>22</v>
      </c>
      <c r="C24">
        <v>1</v>
      </c>
      <c r="D24" s="2">
        <v>3</v>
      </c>
      <c r="E24" s="1">
        <v>2</v>
      </c>
      <c r="F24">
        <v>8</v>
      </c>
      <c r="G24">
        <v>3</v>
      </c>
      <c r="H24">
        <v>7</v>
      </c>
      <c r="I24">
        <v>15</v>
      </c>
      <c r="J24" s="1">
        <v>43.05</v>
      </c>
      <c r="K24" s="2">
        <v>0.1</v>
      </c>
    </row>
    <row r="25" spans="1:11" x14ac:dyDescent="0.3">
      <c r="A25" s="1" t="s">
        <v>57</v>
      </c>
      <c r="B25">
        <f t="shared" si="0"/>
        <v>23</v>
      </c>
      <c r="C25">
        <v>1</v>
      </c>
      <c r="D25" s="2">
        <v>3</v>
      </c>
      <c r="E25" s="1">
        <v>3</v>
      </c>
      <c r="F25">
        <v>7</v>
      </c>
      <c r="G25">
        <v>3</v>
      </c>
      <c r="H25">
        <v>7</v>
      </c>
      <c r="I25">
        <v>13</v>
      </c>
      <c r="J25" s="1">
        <v>49.94</v>
      </c>
      <c r="K25" s="2">
        <v>0.1</v>
      </c>
    </row>
    <row r="26" spans="1:11" x14ac:dyDescent="0.3">
      <c r="A26" s="1" t="s">
        <v>57</v>
      </c>
      <c r="B26">
        <f t="shared" si="0"/>
        <v>24</v>
      </c>
      <c r="C26">
        <v>1</v>
      </c>
      <c r="D26" s="2">
        <v>3</v>
      </c>
      <c r="E26" s="1">
        <v>3</v>
      </c>
      <c r="F26">
        <v>11</v>
      </c>
      <c r="G26">
        <v>3</v>
      </c>
      <c r="H26">
        <v>8</v>
      </c>
      <c r="I26">
        <v>18</v>
      </c>
      <c r="J26" s="1">
        <v>49.51</v>
      </c>
      <c r="K26" s="2">
        <v>0.13</v>
      </c>
    </row>
    <row r="27" spans="1:11" x14ac:dyDescent="0.3">
      <c r="A27" s="1" t="s">
        <v>91</v>
      </c>
      <c r="B27">
        <f t="shared" si="0"/>
        <v>25</v>
      </c>
      <c r="C27">
        <v>1</v>
      </c>
      <c r="D27" s="2">
        <v>3</v>
      </c>
      <c r="E27" s="1">
        <v>2</v>
      </c>
      <c r="F27">
        <v>10</v>
      </c>
      <c r="G27">
        <v>3</v>
      </c>
      <c r="H27">
        <v>7</v>
      </c>
      <c r="I27">
        <v>15</v>
      </c>
      <c r="J27" s="1">
        <v>52.65</v>
      </c>
      <c r="K27" s="2">
        <v>0.14000000000000001</v>
      </c>
    </row>
    <row r="28" spans="1:11" x14ac:dyDescent="0.3">
      <c r="A28" s="1" t="s">
        <v>91</v>
      </c>
      <c r="B28">
        <f t="shared" si="0"/>
        <v>26</v>
      </c>
      <c r="C28">
        <v>1</v>
      </c>
      <c r="D28" s="2">
        <v>3</v>
      </c>
      <c r="E28" s="1">
        <v>3</v>
      </c>
      <c r="F28">
        <v>9</v>
      </c>
      <c r="G28">
        <v>3</v>
      </c>
      <c r="H28">
        <v>7</v>
      </c>
      <c r="I28">
        <v>16</v>
      </c>
      <c r="J28" s="1">
        <v>49.63</v>
      </c>
      <c r="K28" s="2">
        <v>0.12</v>
      </c>
    </row>
    <row r="29" spans="1:11" x14ac:dyDescent="0.3">
      <c r="A29" s="1" t="s">
        <v>91</v>
      </c>
      <c r="B29">
        <f t="shared" si="0"/>
        <v>27</v>
      </c>
      <c r="C29">
        <v>1</v>
      </c>
      <c r="D29" s="2">
        <v>3</v>
      </c>
      <c r="E29" s="1">
        <v>4</v>
      </c>
      <c r="F29">
        <v>10</v>
      </c>
      <c r="G29">
        <v>4</v>
      </c>
      <c r="H29">
        <v>6</v>
      </c>
      <c r="I29">
        <v>14</v>
      </c>
      <c r="J29" s="1">
        <v>49.19</v>
      </c>
      <c r="K29" s="2">
        <v>0.13</v>
      </c>
    </row>
    <row r="30" spans="1:11" x14ac:dyDescent="0.3">
      <c r="A30" s="1" t="s">
        <v>91</v>
      </c>
      <c r="B30">
        <f t="shared" si="0"/>
        <v>28</v>
      </c>
      <c r="C30">
        <v>1</v>
      </c>
      <c r="D30" s="2">
        <v>3</v>
      </c>
      <c r="E30" s="1">
        <v>5</v>
      </c>
      <c r="F30">
        <v>11</v>
      </c>
      <c r="G30">
        <v>5</v>
      </c>
      <c r="H30">
        <v>5</v>
      </c>
      <c r="I30">
        <v>16</v>
      </c>
      <c r="J30" s="1">
        <v>50.92</v>
      </c>
      <c r="K30" s="2">
        <v>0.12</v>
      </c>
    </row>
    <row r="31" spans="1:11" x14ac:dyDescent="0.3">
      <c r="A31" s="1" t="s">
        <v>91</v>
      </c>
      <c r="B31">
        <f t="shared" si="0"/>
        <v>29</v>
      </c>
      <c r="C31">
        <v>1</v>
      </c>
      <c r="D31" s="2">
        <v>3</v>
      </c>
      <c r="E31" s="1">
        <v>4</v>
      </c>
      <c r="F31">
        <v>10</v>
      </c>
      <c r="G31">
        <v>3</v>
      </c>
      <c r="H31">
        <v>7</v>
      </c>
      <c r="I31">
        <v>18</v>
      </c>
      <c r="J31" s="1">
        <v>50.49</v>
      </c>
      <c r="K31" s="2">
        <v>0.11</v>
      </c>
    </row>
    <row r="32" spans="1:11" x14ac:dyDescent="0.3">
      <c r="A32" s="1" t="s">
        <v>91</v>
      </c>
      <c r="B32">
        <f t="shared" si="0"/>
        <v>30</v>
      </c>
      <c r="C32">
        <v>1</v>
      </c>
      <c r="D32" s="2">
        <v>3</v>
      </c>
      <c r="E32" s="1">
        <v>3</v>
      </c>
      <c r="F32">
        <v>8</v>
      </c>
      <c r="G32">
        <v>3</v>
      </c>
      <c r="H32">
        <v>6</v>
      </c>
      <c r="I32">
        <v>14</v>
      </c>
      <c r="J32" s="1">
        <v>49.19</v>
      </c>
      <c r="K32" s="2">
        <v>0.14000000000000001</v>
      </c>
    </row>
    <row r="33" spans="1:11" x14ac:dyDescent="0.3">
      <c r="A33" s="1" t="s">
        <v>91</v>
      </c>
      <c r="B33">
        <f t="shared" si="0"/>
        <v>31</v>
      </c>
      <c r="C33">
        <v>1</v>
      </c>
      <c r="D33" s="2">
        <v>3</v>
      </c>
      <c r="E33" s="1">
        <v>2</v>
      </c>
      <c r="F33">
        <v>8</v>
      </c>
      <c r="G33">
        <v>3</v>
      </c>
      <c r="H33">
        <v>7</v>
      </c>
      <c r="I33">
        <v>18</v>
      </c>
      <c r="J33" s="1">
        <v>48.76</v>
      </c>
      <c r="K33" s="2">
        <v>0.12</v>
      </c>
    </row>
    <row r="34" spans="1:11" x14ac:dyDescent="0.3">
      <c r="A34" s="1" t="s">
        <v>91</v>
      </c>
      <c r="B34">
        <f t="shared" si="0"/>
        <v>32</v>
      </c>
      <c r="C34">
        <v>1</v>
      </c>
      <c r="D34" s="2">
        <v>3</v>
      </c>
      <c r="E34" s="1">
        <v>3</v>
      </c>
      <c r="F34">
        <v>11</v>
      </c>
      <c r="G34">
        <v>3</v>
      </c>
      <c r="H34">
        <v>8</v>
      </c>
      <c r="I34">
        <v>20</v>
      </c>
      <c r="J34" s="1">
        <v>47.9</v>
      </c>
      <c r="K34" s="2">
        <v>0.1</v>
      </c>
    </row>
    <row r="35" spans="1:11" x14ac:dyDescent="0.3">
      <c r="A35" s="1" t="s">
        <v>91</v>
      </c>
      <c r="B35">
        <f t="shared" si="0"/>
        <v>33</v>
      </c>
      <c r="C35">
        <v>1</v>
      </c>
      <c r="D35" s="2">
        <v>3</v>
      </c>
      <c r="E35" s="1">
        <v>3</v>
      </c>
      <c r="F35">
        <v>13</v>
      </c>
      <c r="G35">
        <v>3</v>
      </c>
      <c r="H35">
        <v>10</v>
      </c>
      <c r="I35">
        <v>20</v>
      </c>
      <c r="J35" s="1">
        <v>50.06</v>
      </c>
      <c r="K35" s="2">
        <v>0.13</v>
      </c>
    </row>
    <row r="36" spans="1:11" x14ac:dyDescent="0.3">
      <c r="A36" s="1" t="s">
        <v>67</v>
      </c>
      <c r="B36">
        <f t="shared" si="0"/>
        <v>34</v>
      </c>
      <c r="C36">
        <v>3</v>
      </c>
      <c r="D36" s="2">
        <v>3</v>
      </c>
      <c r="E36" s="1">
        <v>2</v>
      </c>
      <c r="F36">
        <v>11</v>
      </c>
      <c r="G36">
        <v>3</v>
      </c>
      <c r="H36">
        <v>10</v>
      </c>
      <c r="I36">
        <v>15</v>
      </c>
      <c r="J36" s="1">
        <v>58.37</v>
      </c>
      <c r="K36" s="2">
        <v>0.11</v>
      </c>
    </row>
    <row r="37" spans="1:11" x14ac:dyDescent="0.3">
      <c r="A37" s="1" t="s">
        <v>67</v>
      </c>
      <c r="B37">
        <f t="shared" si="0"/>
        <v>35</v>
      </c>
      <c r="C37">
        <v>3</v>
      </c>
      <c r="D37" s="2">
        <v>3</v>
      </c>
      <c r="E37" s="1">
        <v>3</v>
      </c>
      <c r="F37">
        <v>13</v>
      </c>
      <c r="G37">
        <v>2</v>
      </c>
      <c r="H37">
        <v>12</v>
      </c>
      <c r="I37">
        <v>18</v>
      </c>
      <c r="J37" s="1">
        <v>59.24</v>
      </c>
      <c r="K37" s="2">
        <v>0.11</v>
      </c>
    </row>
    <row r="38" spans="1:11" x14ac:dyDescent="0.3">
      <c r="A38" s="1" t="s">
        <v>67</v>
      </c>
      <c r="B38">
        <f t="shared" si="0"/>
        <v>36</v>
      </c>
      <c r="C38">
        <v>3</v>
      </c>
      <c r="D38" s="2">
        <v>3</v>
      </c>
      <c r="E38" s="1">
        <v>5</v>
      </c>
      <c r="F38">
        <v>17</v>
      </c>
      <c r="G38">
        <v>3</v>
      </c>
      <c r="H38">
        <v>15</v>
      </c>
      <c r="I38">
        <v>22</v>
      </c>
      <c r="J38" s="1">
        <v>64.430000000000007</v>
      </c>
      <c r="K38" s="2">
        <v>0.13</v>
      </c>
    </row>
    <row r="39" spans="1:11" x14ac:dyDescent="0.3">
      <c r="A39" s="1" t="s">
        <v>67</v>
      </c>
      <c r="B39">
        <f t="shared" si="0"/>
        <v>37</v>
      </c>
      <c r="C39">
        <v>3</v>
      </c>
      <c r="D39" s="2">
        <v>3</v>
      </c>
      <c r="E39" s="1">
        <v>2</v>
      </c>
      <c r="F39">
        <v>14</v>
      </c>
      <c r="G39">
        <v>2</v>
      </c>
      <c r="H39">
        <v>14</v>
      </c>
      <c r="I39">
        <v>19</v>
      </c>
      <c r="J39" s="1">
        <v>60.97</v>
      </c>
      <c r="K39" s="2">
        <v>0.12</v>
      </c>
    </row>
    <row r="40" spans="1:11" x14ac:dyDescent="0.3">
      <c r="A40" s="1" t="s">
        <v>67</v>
      </c>
      <c r="B40">
        <f t="shared" si="0"/>
        <v>38</v>
      </c>
      <c r="C40">
        <v>3</v>
      </c>
      <c r="D40" s="2">
        <v>3</v>
      </c>
      <c r="E40" s="1">
        <v>3</v>
      </c>
      <c r="F40">
        <v>15</v>
      </c>
      <c r="G40">
        <v>2</v>
      </c>
      <c r="H40">
        <v>14</v>
      </c>
      <c r="I40">
        <v>22</v>
      </c>
      <c r="J40" s="1">
        <v>65.72</v>
      </c>
      <c r="K40" s="2">
        <v>0.12</v>
      </c>
    </row>
    <row r="41" spans="1:11" x14ac:dyDescent="0.3">
      <c r="A41" s="1" t="s">
        <v>67</v>
      </c>
      <c r="B41">
        <f t="shared" si="0"/>
        <v>39</v>
      </c>
      <c r="C41">
        <v>3</v>
      </c>
      <c r="D41" s="2">
        <v>3</v>
      </c>
      <c r="E41" s="1">
        <v>3</v>
      </c>
      <c r="F41">
        <v>14</v>
      </c>
      <c r="G41">
        <v>4</v>
      </c>
      <c r="H41">
        <v>11</v>
      </c>
      <c r="I41">
        <v>20</v>
      </c>
      <c r="J41" s="1">
        <v>62.7</v>
      </c>
      <c r="K41" s="2">
        <v>0.1</v>
      </c>
    </row>
    <row r="42" spans="1:11" x14ac:dyDescent="0.3">
      <c r="A42" s="1" t="s">
        <v>67</v>
      </c>
      <c r="B42">
        <f t="shared" si="0"/>
        <v>40</v>
      </c>
      <c r="C42">
        <v>3</v>
      </c>
      <c r="D42" s="2">
        <v>3</v>
      </c>
      <c r="E42" s="1">
        <v>2</v>
      </c>
      <c r="F42">
        <v>13</v>
      </c>
      <c r="G42">
        <v>2</v>
      </c>
      <c r="H42">
        <v>12</v>
      </c>
      <c r="I42">
        <v>16</v>
      </c>
      <c r="J42" s="1">
        <v>61.83</v>
      </c>
      <c r="K42" s="2">
        <v>0.15</v>
      </c>
    </row>
    <row r="43" spans="1:11" x14ac:dyDescent="0.3">
      <c r="A43" s="1" t="s">
        <v>8</v>
      </c>
      <c r="B43">
        <f t="shared" si="0"/>
        <v>41</v>
      </c>
      <c r="C43">
        <v>3</v>
      </c>
      <c r="D43" s="2">
        <v>3</v>
      </c>
      <c r="E43" s="1">
        <v>1</v>
      </c>
      <c r="F43">
        <v>7</v>
      </c>
      <c r="G43">
        <v>1</v>
      </c>
      <c r="H43">
        <v>7</v>
      </c>
      <c r="I43">
        <v>10</v>
      </c>
      <c r="J43" s="1">
        <v>57.96</v>
      </c>
      <c r="K43" s="2">
        <v>0.16</v>
      </c>
    </row>
    <row r="44" spans="1:11" x14ac:dyDescent="0.3">
      <c r="A44" s="1" t="s">
        <v>8</v>
      </c>
      <c r="B44">
        <f t="shared" si="0"/>
        <v>42</v>
      </c>
      <c r="C44">
        <v>3</v>
      </c>
      <c r="D44" s="2">
        <v>3</v>
      </c>
      <c r="E44" s="1">
        <v>4</v>
      </c>
      <c r="F44">
        <v>8</v>
      </c>
      <c r="G44">
        <v>4</v>
      </c>
      <c r="H44">
        <v>7</v>
      </c>
      <c r="I44">
        <v>15</v>
      </c>
      <c r="J44" s="1">
        <v>64.88</v>
      </c>
      <c r="K44" s="2">
        <v>0.16</v>
      </c>
    </row>
    <row r="45" spans="1:11" x14ac:dyDescent="0.3">
      <c r="A45" s="1" t="s">
        <v>8</v>
      </c>
      <c r="B45">
        <f t="shared" si="0"/>
        <v>43</v>
      </c>
      <c r="C45">
        <v>3</v>
      </c>
      <c r="D45" s="2">
        <v>3</v>
      </c>
      <c r="E45" s="1">
        <v>2</v>
      </c>
      <c r="F45">
        <v>9</v>
      </c>
      <c r="G45">
        <v>3</v>
      </c>
      <c r="H45">
        <v>5</v>
      </c>
      <c r="I45">
        <v>15</v>
      </c>
      <c r="J45" s="1">
        <v>56.66</v>
      </c>
      <c r="K45" s="2">
        <v>0.21</v>
      </c>
    </row>
    <row r="46" spans="1:11" x14ac:dyDescent="0.3">
      <c r="A46" s="1" t="s">
        <v>8</v>
      </c>
      <c r="B46">
        <f t="shared" si="0"/>
        <v>44</v>
      </c>
      <c r="C46">
        <v>3</v>
      </c>
      <c r="D46" s="2">
        <v>3</v>
      </c>
      <c r="E46" s="1">
        <v>4</v>
      </c>
      <c r="F46">
        <v>10</v>
      </c>
      <c r="G46">
        <v>4</v>
      </c>
      <c r="H46">
        <v>6</v>
      </c>
      <c r="I46">
        <v>18</v>
      </c>
      <c r="J46" s="1">
        <v>55.36</v>
      </c>
      <c r="K46" s="2">
        <v>0.17</v>
      </c>
    </row>
    <row r="47" spans="1:11" x14ac:dyDescent="0.3">
      <c r="A47" s="1" t="s">
        <v>8</v>
      </c>
      <c r="B47">
        <f t="shared" si="0"/>
        <v>45</v>
      </c>
      <c r="C47">
        <v>3</v>
      </c>
      <c r="D47" s="2">
        <v>3</v>
      </c>
      <c r="E47" s="1">
        <v>3</v>
      </c>
      <c r="F47">
        <v>7</v>
      </c>
      <c r="G47">
        <v>3</v>
      </c>
      <c r="H47">
        <v>5</v>
      </c>
      <c r="I47">
        <v>13</v>
      </c>
      <c r="J47" s="1">
        <v>50.17</v>
      </c>
      <c r="K47" s="2">
        <v>0.2</v>
      </c>
    </row>
    <row r="48" spans="1:11" x14ac:dyDescent="0.3">
      <c r="A48" s="1" t="s">
        <v>8</v>
      </c>
      <c r="B48">
        <f t="shared" si="0"/>
        <v>46</v>
      </c>
      <c r="C48">
        <v>3</v>
      </c>
      <c r="D48" s="2">
        <v>3</v>
      </c>
      <c r="E48" s="1">
        <v>2</v>
      </c>
      <c r="F48">
        <v>10</v>
      </c>
      <c r="G48">
        <v>2</v>
      </c>
      <c r="H48">
        <v>7</v>
      </c>
      <c r="I48">
        <v>15</v>
      </c>
      <c r="J48" s="1">
        <v>49.74</v>
      </c>
      <c r="K48" s="2">
        <v>0.15</v>
      </c>
    </row>
    <row r="49" spans="1:11" x14ac:dyDescent="0.3">
      <c r="A49" s="1" t="s">
        <v>8</v>
      </c>
      <c r="B49">
        <f t="shared" si="0"/>
        <v>47</v>
      </c>
      <c r="C49">
        <v>3</v>
      </c>
      <c r="D49" s="2">
        <v>3</v>
      </c>
      <c r="E49" s="1">
        <v>1</v>
      </c>
      <c r="F49">
        <v>9</v>
      </c>
      <c r="G49">
        <v>1</v>
      </c>
      <c r="H49">
        <v>8</v>
      </c>
      <c r="I49">
        <v>13</v>
      </c>
      <c r="J49" s="1">
        <v>51.9</v>
      </c>
      <c r="K49" s="2">
        <v>0.23</v>
      </c>
    </row>
    <row r="50" spans="1:11" x14ac:dyDescent="0.3">
      <c r="A50" s="1" t="s">
        <v>8</v>
      </c>
      <c r="B50">
        <f t="shared" si="0"/>
        <v>48</v>
      </c>
      <c r="C50">
        <v>3</v>
      </c>
      <c r="D50" s="2">
        <v>3</v>
      </c>
      <c r="E50" s="1">
        <v>2</v>
      </c>
      <c r="F50">
        <v>10</v>
      </c>
      <c r="G50">
        <v>2</v>
      </c>
      <c r="H50">
        <v>9</v>
      </c>
      <c r="I50">
        <v>14</v>
      </c>
      <c r="J50" s="1">
        <v>56.23</v>
      </c>
      <c r="K50" s="2">
        <v>0.14000000000000001</v>
      </c>
    </row>
    <row r="51" spans="1:11" x14ac:dyDescent="0.3">
      <c r="A51" s="1" t="s">
        <v>8</v>
      </c>
      <c r="B51">
        <f t="shared" si="0"/>
        <v>49</v>
      </c>
      <c r="C51">
        <v>3</v>
      </c>
      <c r="D51" s="2">
        <v>3</v>
      </c>
      <c r="E51" s="1">
        <v>3</v>
      </c>
      <c r="F51">
        <v>9</v>
      </c>
      <c r="G51">
        <v>3</v>
      </c>
      <c r="H51">
        <v>8</v>
      </c>
      <c r="I51">
        <v>18</v>
      </c>
      <c r="J51" s="1">
        <v>58.82</v>
      </c>
      <c r="K51" s="2">
        <v>0.15</v>
      </c>
    </row>
    <row r="52" spans="1:11" x14ac:dyDescent="0.3">
      <c r="A52" s="1" t="s">
        <v>8</v>
      </c>
      <c r="B52">
        <f t="shared" si="0"/>
        <v>50</v>
      </c>
      <c r="C52">
        <v>3</v>
      </c>
      <c r="D52" s="2">
        <v>3</v>
      </c>
      <c r="E52" s="1">
        <v>3</v>
      </c>
      <c r="F52">
        <v>12</v>
      </c>
      <c r="G52">
        <v>3</v>
      </c>
      <c r="H52">
        <v>10</v>
      </c>
      <c r="I52">
        <v>17</v>
      </c>
      <c r="J52" s="1">
        <v>60.12</v>
      </c>
      <c r="K52" s="2">
        <v>0.13</v>
      </c>
    </row>
    <row r="53" spans="1:11" x14ac:dyDescent="0.3">
      <c r="A53" s="1" t="s">
        <v>8</v>
      </c>
      <c r="B53">
        <f t="shared" si="0"/>
        <v>51</v>
      </c>
      <c r="C53">
        <v>3</v>
      </c>
      <c r="D53" s="2">
        <v>3</v>
      </c>
      <c r="E53" s="1">
        <v>1</v>
      </c>
      <c r="F53">
        <v>11</v>
      </c>
      <c r="G53">
        <v>1</v>
      </c>
      <c r="H53">
        <v>10</v>
      </c>
      <c r="I53">
        <v>15</v>
      </c>
      <c r="J53" s="1">
        <v>64.45</v>
      </c>
      <c r="K53" s="2">
        <v>0.17</v>
      </c>
    </row>
    <row r="54" spans="1:11" x14ac:dyDescent="0.3">
      <c r="A54" s="1" t="s">
        <v>8</v>
      </c>
      <c r="B54">
        <f t="shared" si="0"/>
        <v>52</v>
      </c>
      <c r="C54">
        <v>3</v>
      </c>
      <c r="D54" s="2">
        <v>3</v>
      </c>
      <c r="E54" s="1">
        <v>2</v>
      </c>
      <c r="F54">
        <v>8</v>
      </c>
      <c r="G54">
        <v>2</v>
      </c>
      <c r="H54">
        <v>7</v>
      </c>
      <c r="I54">
        <v>12</v>
      </c>
      <c r="J54" s="1">
        <v>57.53</v>
      </c>
      <c r="K54" s="2">
        <v>0.25</v>
      </c>
    </row>
    <row r="55" spans="1:11" x14ac:dyDescent="0.3">
      <c r="A55" s="1" t="s">
        <v>8</v>
      </c>
      <c r="B55">
        <f t="shared" si="0"/>
        <v>53</v>
      </c>
      <c r="C55">
        <v>3</v>
      </c>
      <c r="D55" s="2">
        <v>3</v>
      </c>
      <c r="E55" s="1">
        <v>1</v>
      </c>
      <c r="F55">
        <v>6</v>
      </c>
      <c r="G55">
        <v>1</v>
      </c>
      <c r="H55">
        <v>6</v>
      </c>
      <c r="I55">
        <v>10</v>
      </c>
      <c r="J55" s="1">
        <v>67.47</v>
      </c>
      <c r="K55" s="2">
        <v>0.15</v>
      </c>
    </row>
    <row r="56" spans="1:11" x14ac:dyDescent="0.3">
      <c r="A56" s="1" t="s">
        <v>8</v>
      </c>
      <c r="B56">
        <f t="shared" si="0"/>
        <v>54</v>
      </c>
      <c r="C56">
        <v>3</v>
      </c>
      <c r="D56" s="2">
        <v>3</v>
      </c>
      <c r="E56" s="1">
        <v>2</v>
      </c>
      <c r="F56">
        <v>9</v>
      </c>
      <c r="G56">
        <v>2</v>
      </c>
      <c r="H56">
        <v>7</v>
      </c>
      <c r="I56">
        <v>12</v>
      </c>
      <c r="J56" s="1">
        <v>56.23</v>
      </c>
      <c r="K56" s="2">
        <v>0.21</v>
      </c>
    </row>
    <row r="57" spans="1:11" x14ac:dyDescent="0.3">
      <c r="A57" s="1" t="s">
        <v>8</v>
      </c>
      <c r="B57">
        <f t="shared" si="0"/>
        <v>55</v>
      </c>
      <c r="C57">
        <v>3</v>
      </c>
      <c r="D57" s="2">
        <v>3</v>
      </c>
      <c r="E57" s="1">
        <v>2</v>
      </c>
      <c r="F57">
        <v>8</v>
      </c>
      <c r="G57">
        <v>2</v>
      </c>
      <c r="H57">
        <v>7</v>
      </c>
      <c r="I57">
        <v>13</v>
      </c>
      <c r="J57" s="1">
        <v>67.91</v>
      </c>
      <c r="K57" s="2">
        <v>0.21</v>
      </c>
    </row>
    <row r="58" spans="1:11" x14ac:dyDescent="0.3">
      <c r="A58" s="1" t="s">
        <v>23</v>
      </c>
      <c r="B58">
        <f t="shared" si="0"/>
        <v>56</v>
      </c>
      <c r="C58">
        <v>3</v>
      </c>
      <c r="D58" s="2">
        <v>3</v>
      </c>
      <c r="E58" s="1">
        <v>2</v>
      </c>
      <c r="F58">
        <v>14</v>
      </c>
      <c r="G58">
        <v>2</v>
      </c>
      <c r="H58">
        <v>12</v>
      </c>
      <c r="I58">
        <v>19</v>
      </c>
      <c r="J58" s="1">
        <v>49.59</v>
      </c>
      <c r="K58" s="2">
        <v>0.12</v>
      </c>
    </row>
    <row r="59" spans="1:11" x14ac:dyDescent="0.3">
      <c r="A59" s="1" t="s">
        <v>23</v>
      </c>
      <c r="B59">
        <f t="shared" si="0"/>
        <v>57</v>
      </c>
      <c r="C59">
        <v>3</v>
      </c>
      <c r="D59" s="2">
        <v>3</v>
      </c>
      <c r="E59" s="1">
        <v>5</v>
      </c>
      <c r="F59">
        <v>15</v>
      </c>
      <c r="G59">
        <v>3</v>
      </c>
      <c r="H59">
        <v>12</v>
      </c>
      <c r="I59">
        <v>21</v>
      </c>
      <c r="J59" s="1">
        <v>58.21</v>
      </c>
      <c r="K59" s="2">
        <v>0.13</v>
      </c>
    </row>
    <row r="60" spans="1:11" x14ac:dyDescent="0.3">
      <c r="A60" s="1" t="s">
        <v>23</v>
      </c>
      <c r="B60">
        <f t="shared" si="0"/>
        <v>58</v>
      </c>
      <c r="C60">
        <v>3</v>
      </c>
      <c r="D60" s="2">
        <v>3</v>
      </c>
      <c r="E60" s="1">
        <v>3</v>
      </c>
      <c r="F60">
        <v>11</v>
      </c>
      <c r="G60">
        <v>3</v>
      </c>
      <c r="H60">
        <v>9</v>
      </c>
      <c r="I60">
        <v>12</v>
      </c>
      <c r="J60" s="1">
        <v>57.35</v>
      </c>
      <c r="K60" s="2">
        <v>0.13</v>
      </c>
    </row>
    <row r="61" spans="1:11" x14ac:dyDescent="0.3">
      <c r="A61" s="1" t="s">
        <v>23</v>
      </c>
      <c r="B61">
        <f t="shared" si="0"/>
        <v>59</v>
      </c>
      <c r="C61">
        <v>3</v>
      </c>
      <c r="D61" s="2">
        <v>3</v>
      </c>
      <c r="E61" s="1">
        <v>2</v>
      </c>
      <c r="F61">
        <v>8</v>
      </c>
      <c r="G61">
        <v>2</v>
      </c>
      <c r="H61">
        <v>7</v>
      </c>
      <c r="I61">
        <v>13</v>
      </c>
      <c r="J61" s="1">
        <v>59.5</v>
      </c>
      <c r="K61" s="2">
        <v>0.15</v>
      </c>
    </row>
    <row r="62" spans="1:11" x14ac:dyDescent="0.3">
      <c r="A62" s="1" t="s">
        <v>23</v>
      </c>
      <c r="B62">
        <f t="shared" si="0"/>
        <v>60</v>
      </c>
      <c r="C62">
        <v>3</v>
      </c>
      <c r="D62" s="2">
        <v>3</v>
      </c>
      <c r="E62" s="1">
        <v>1</v>
      </c>
      <c r="F62">
        <v>12</v>
      </c>
      <c r="G62">
        <v>1</v>
      </c>
      <c r="H62">
        <v>12</v>
      </c>
      <c r="I62">
        <v>17</v>
      </c>
      <c r="J62" s="1">
        <v>59.93</v>
      </c>
      <c r="K62" s="2">
        <v>0.1</v>
      </c>
    </row>
    <row r="63" spans="1:11" x14ac:dyDescent="0.3">
      <c r="A63" s="1" t="s">
        <v>23</v>
      </c>
      <c r="B63">
        <f t="shared" si="0"/>
        <v>61</v>
      </c>
      <c r="C63">
        <v>3</v>
      </c>
      <c r="D63" s="2">
        <v>3</v>
      </c>
      <c r="E63" s="1">
        <v>2</v>
      </c>
      <c r="F63">
        <v>10</v>
      </c>
      <c r="G63">
        <v>2</v>
      </c>
      <c r="H63">
        <v>9</v>
      </c>
      <c r="I63">
        <v>17</v>
      </c>
      <c r="J63" s="1">
        <v>60.36</v>
      </c>
      <c r="K63" s="2">
        <v>0.13</v>
      </c>
    </row>
    <row r="64" spans="1:11" x14ac:dyDescent="0.3">
      <c r="A64" s="1" t="s">
        <v>41</v>
      </c>
      <c r="B64">
        <f t="shared" si="0"/>
        <v>62</v>
      </c>
      <c r="C64">
        <v>3</v>
      </c>
      <c r="D64" s="2">
        <v>3</v>
      </c>
      <c r="E64" s="1">
        <v>3</v>
      </c>
      <c r="F64">
        <v>9</v>
      </c>
      <c r="G64">
        <v>3</v>
      </c>
      <c r="H64">
        <v>7</v>
      </c>
      <c r="I64">
        <v>14</v>
      </c>
      <c r="J64" s="1">
        <v>62.9</v>
      </c>
      <c r="K64" s="2">
        <v>0.14000000000000001</v>
      </c>
    </row>
    <row r="65" spans="1:11" x14ac:dyDescent="0.3">
      <c r="A65" s="1" t="s">
        <v>41</v>
      </c>
      <c r="B65">
        <f t="shared" si="0"/>
        <v>63</v>
      </c>
      <c r="C65">
        <v>3</v>
      </c>
      <c r="D65" s="2">
        <v>3</v>
      </c>
      <c r="E65" s="1">
        <v>3</v>
      </c>
      <c r="F65">
        <v>12</v>
      </c>
      <c r="G65">
        <v>4</v>
      </c>
      <c r="H65">
        <v>8</v>
      </c>
      <c r="I65">
        <v>16</v>
      </c>
      <c r="J65" s="1">
        <v>53.42</v>
      </c>
      <c r="K65" s="2">
        <v>0.13</v>
      </c>
    </row>
    <row r="66" spans="1:11" x14ac:dyDescent="0.3">
      <c r="A66" s="1" t="s">
        <v>41</v>
      </c>
      <c r="B66">
        <f t="shared" si="0"/>
        <v>64</v>
      </c>
      <c r="C66">
        <v>3</v>
      </c>
      <c r="D66" s="2">
        <v>3</v>
      </c>
      <c r="E66" s="1">
        <v>3</v>
      </c>
      <c r="F66">
        <v>9</v>
      </c>
      <c r="G66">
        <v>4</v>
      </c>
      <c r="H66">
        <v>6</v>
      </c>
      <c r="I66">
        <v>14</v>
      </c>
      <c r="J66" s="1">
        <v>52.13</v>
      </c>
      <c r="K66" s="2">
        <v>0.09</v>
      </c>
    </row>
    <row r="67" spans="1:11" x14ac:dyDescent="0.3">
      <c r="A67" s="1" t="s">
        <v>41</v>
      </c>
      <c r="B67">
        <f t="shared" ref="B67:B130" si="1">B66+1</f>
        <v>65</v>
      </c>
      <c r="C67">
        <v>3</v>
      </c>
      <c r="D67" s="2">
        <v>3</v>
      </c>
      <c r="E67" s="1">
        <v>3</v>
      </c>
      <c r="F67">
        <v>9</v>
      </c>
      <c r="G67">
        <v>3</v>
      </c>
      <c r="H67">
        <v>6</v>
      </c>
      <c r="I67">
        <v>14</v>
      </c>
      <c r="J67" s="1">
        <v>57.3</v>
      </c>
      <c r="K67" s="2">
        <v>0.08</v>
      </c>
    </row>
    <row r="68" spans="1:11" x14ac:dyDescent="0.3">
      <c r="A68" s="1" t="s">
        <v>41</v>
      </c>
      <c r="B68">
        <f t="shared" si="1"/>
        <v>66</v>
      </c>
      <c r="C68">
        <v>3</v>
      </c>
      <c r="D68" s="2">
        <v>3</v>
      </c>
      <c r="E68" s="1">
        <v>3</v>
      </c>
      <c r="F68">
        <v>9</v>
      </c>
      <c r="G68">
        <v>4</v>
      </c>
      <c r="H68">
        <v>5</v>
      </c>
      <c r="I68">
        <v>13</v>
      </c>
      <c r="J68" s="1">
        <v>59.02</v>
      </c>
      <c r="K68" s="2">
        <v>0.14000000000000001</v>
      </c>
    </row>
    <row r="69" spans="1:11" x14ac:dyDescent="0.3">
      <c r="A69" s="1" t="s">
        <v>41</v>
      </c>
      <c r="B69">
        <f t="shared" si="1"/>
        <v>67</v>
      </c>
      <c r="C69">
        <v>3</v>
      </c>
      <c r="D69" s="2">
        <v>3</v>
      </c>
      <c r="E69" s="1">
        <v>2</v>
      </c>
      <c r="F69">
        <v>10</v>
      </c>
      <c r="G69">
        <v>2</v>
      </c>
      <c r="H69">
        <v>9</v>
      </c>
      <c r="I69">
        <v>16</v>
      </c>
      <c r="J69" s="1">
        <v>59.45</v>
      </c>
      <c r="K69" s="2">
        <v>0.14000000000000001</v>
      </c>
    </row>
    <row r="70" spans="1:11" x14ac:dyDescent="0.3">
      <c r="A70" s="1" t="s">
        <v>41</v>
      </c>
      <c r="B70">
        <f t="shared" si="1"/>
        <v>68</v>
      </c>
      <c r="C70">
        <v>3</v>
      </c>
      <c r="D70" s="2">
        <v>3</v>
      </c>
      <c r="E70" s="1">
        <v>3</v>
      </c>
      <c r="F70">
        <v>12</v>
      </c>
      <c r="G70">
        <v>3</v>
      </c>
      <c r="H70">
        <v>9</v>
      </c>
      <c r="I70">
        <v>18</v>
      </c>
      <c r="J70" s="1">
        <v>59.88</v>
      </c>
      <c r="K70" s="2">
        <v>0.1</v>
      </c>
    </row>
    <row r="71" spans="1:11" x14ac:dyDescent="0.3">
      <c r="A71" s="1" t="s">
        <v>41</v>
      </c>
      <c r="B71">
        <f t="shared" si="1"/>
        <v>69</v>
      </c>
      <c r="C71">
        <v>3</v>
      </c>
      <c r="D71" s="2">
        <v>3</v>
      </c>
      <c r="E71" s="1">
        <v>3</v>
      </c>
      <c r="F71">
        <v>10</v>
      </c>
      <c r="G71">
        <v>3</v>
      </c>
      <c r="H71">
        <v>8</v>
      </c>
      <c r="I71">
        <v>16</v>
      </c>
      <c r="J71" s="1">
        <v>60.32</v>
      </c>
      <c r="K71" s="2">
        <v>0.14000000000000001</v>
      </c>
    </row>
    <row r="72" spans="1:11" x14ac:dyDescent="0.3">
      <c r="A72" s="1" t="s">
        <v>41</v>
      </c>
      <c r="B72">
        <f t="shared" si="1"/>
        <v>70</v>
      </c>
      <c r="C72">
        <v>3</v>
      </c>
      <c r="D72" s="2">
        <v>3</v>
      </c>
      <c r="E72" s="1">
        <v>2</v>
      </c>
      <c r="F72">
        <v>12</v>
      </c>
      <c r="G72">
        <v>2</v>
      </c>
      <c r="H72">
        <v>10</v>
      </c>
      <c r="I72">
        <v>16</v>
      </c>
      <c r="J72" s="1">
        <v>60.32</v>
      </c>
      <c r="K72" s="2">
        <v>0.11</v>
      </c>
    </row>
    <row r="73" spans="1:11" x14ac:dyDescent="0.3">
      <c r="A73" s="1" t="s">
        <v>41</v>
      </c>
      <c r="B73">
        <f t="shared" si="1"/>
        <v>71</v>
      </c>
      <c r="C73">
        <v>3</v>
      </c>
      <c r="D73" s="2">
        <v>3</v>
      </c>
      <c r="E73" s="1">
        <v>3</v>
      </c>
      <c r="F73">
        <v>13</v>
      </c>
      <c r="G73">
        <v>2</v>
      </c>
      <c r="H73">
        <v>12</v>
      </c>
      <c r="I73">
        <v>20</v>
      </c>
      <c r="J73" s="1">
        <v>59.88</v>
      </c>
      <c r="K73" s="2">
        <v>7.0000000000000007E-2</v>
      </c>
    </row>
    <row r="74" spans="1:11" x14ac:dyDescent="0.3">
      <c r="A74" s="1" t="s">
        <v>41</v>
      </c>
      <c r="B74">
        <f t="shared" si="1"/>
        <v>72</v>
      </c>
      <c r="C74">
        <v>3</v>
      </c>
      <c r="D74" s="2">
        <v>3</v>
      </c>
      <c r="E74" s="1">
        <v>3</v>
      </c>
      <c r="F74">
        <v>15</v>
      </c>
      <c r="G74">
        <v>2</v>
      </c>
      <c r="H74">
        <v>14</v>
      </c>
      <c r="I74">
        <v>20</v>
      </c>
      <c r="J74" s="1">
        <v>58.16</v>
      </c>
      <c r="K74" s="2">
        <v>7.0000000000000007E-2</v>
      </c>
    </row>
    <row r="75" spans="1:11" x14ac:dyDescent="0.3">
      <c r="A75" s="1" t="s">
        <v>41</v>
      </c>
      <c r="B75">
        <f t="shared" si="1"/>
        <v>73</v>
      </c>
      <c r="C75">
        <v>3</v>
      </c>
      <c r="D75" s="2">
        <v>3</v>
      </c>
      <c r="E75" s="1">
        <v>2</v>
      </c>
      <c r="F75">
        <v>10</v>
      </c>
      <c r="G75">
        <v>2</v>
      </c>
      <c r="H75">
        <v>9</v>
      </c>
      <c r="I75">
        <v>15</v>
      </c>
      <c r="J75" s="1">
        <v>59.88</v>
      </c>
      <c r="K75" s="2">
        <v>0.1</v>
      </c>
    </row>
    <row r="76" spans="1:11" x14ac:dyDescent="0.3">
      <c r="A76" s="1" t="s">
        <v>39</v>
      </c>
      <c r="B76">
        <f t="shared" si="1"/>
        <v>74</v>
      </c>
      <c r="C76">
        <v>1</v>
      </c>
      <c r="D76" s="2">
        <v>2</v>
      </c>
      <c r="E76" s="1">
        <v>4</v>
      </c>
      <c r="F76">
        <v>12</v>
      </c>
      <c r="G76">
        <v>3</v>
      </c>
      <c r="H76">
        <v>9</v>
      </c>
      <c r="I76">
        <v>21</v>
      </c>
      <c r="J76" s="1">
        <v>55.23</v>
      </c>
      <c r="K76" s="2">
        <v>0.11</v>
      </c>
    </row>
    <row r="77" spans="1:11" x14ac:dyDescent="0.3">
      <c r="A77" s="1" t="s">
        <v>39</v>
      </c>
      <c r="B77">
        <f t="shared" si="1"/>
        <v>75</v>
      </c>
      <c r="C77">
        <v>1</v>
      </c>
      <c r="D77" s="2">
        <v>2</v>
      </c>
      <c r="E77" s="1">
        <v>3</v>
      </c>
      <c r="F77">
        <v>15</v>
      </c>
      <c r="G77">
        <v>3</v>
      </c>
      <c r="H77">
        <v>12</v>
      </c>
      <c r="I77">
        <v>23</v>
      </c>
      <c r="J77" s="1">
        <v>59.55</v>
      </c>
      <c r="K77" s="2">
        <v>0.1</v>
      </c>
    </row>
    <row r="78" spans="1:11" x14ac:dyDescent="0.3">
      <c r="A78" s="1" t="s">
        <v>39</v>
      </c>
      <c r="B78">
        <f t="shared" si="1"/>
        <v>76</v>
      </c>
      <c r="C78">
        <v>1</v>
      </c>
      <c r="D78" s="2">
        <v>2</v>
      </c>
      <c r="E78" s="1">
        <v>3</v>
      </c>
      <c r="F78">
        <v>11</v>
      </c>
      <c r="G78">
        <v>3</v>
      </c>
      <c r="H78">
        <v>9</v>
      </c>
      <c r="I78">
        <v>18</v>
      </c>
      <c r="J78" s="1">
        <v>45.74</v>
      </c>
      <c r="K78" s="2">
        <v>0.09</v>
      </c>
    </row>
    <row r="79" spans="1:11" x14ac:dyDescent="0.3">
      <c r="A79" s="1" t="s">
        <v>19</v>
      </c>
      <c r="B79">
        <f t="shared" si="1"/>
        <v>77</v>
      </c>
      <c r="C79">
        <v>1</v>
      </c>
      <c r="D79" s="2">
        <v>2</v>
      </c>
      <c r="E79" s="1">
        <v>3</v>
      </c>
      <c r="F79">
        <v>14</v>
      </c>
      <c r="G79">
        <v>3</v>
      </c>
      <c r="H79">
        <v>13</v>
      </c>
      <c r="I79">
        <v>18</v>
      </c>
      <c r="J79" s="1">
        <v>66.83</v>
      </c>
      <c r="K79" s="2">
        <v>0.11</v>
      </c>
    </row>
    <row r="80" spans="1:11" x14ac:dyDescent="0.3">
      <c r="A80" s="1" t="s">
        <v>19</v>
      </c>
      <c r="B80">
        <f t="shared" si="1"/>
        <v>78</v>
      </c>
      <c r="C80">
        <v>1</v>
      </c>
      <c r="D80" s="2">
        <v>2</v>
      </c>
      <c r="E80" s="1">
        <v>3</v>
      </c>
      <c r="F80">
        <v>13</v>
      </c>
      <c r="G80">
        <v>3</v>
      </c>
      <c r="H80">
        <v>10</v>
      </c>
      <c r="I80">
        <v>21</v>
      </c>
      <c r="J80" s="1">
        <v>67.69</v>
      </c>
      <c r="K80" s="2">
        <v>0.13</v>
      </c>
    </row>
    <row r="81" spans="1:11" x14ac:dyDescent="0.3">
      <c r="A81" s="1" t="s">
        <v>19</v>
      </c>
      <c r="B81">
        <f t="shared" si="1"/>
        <v>79</v>
      </c>
      <c r="C81">
        <v>1</v>
      </c>
      <c r="D81" s="2">
        <v>2</v>
      </c>
      <c r="E81" s="1">
        <v>3</v>
      </c>
      <c r="F81">
        <v>10</v>
      </c>
      <c r="G81">
        <v>3</v>
      </c>
      <c r="H81">
        <v>7</v>
      </c>
      <c r="I81">
        <v>16</v>
      </c>
      <c r="J81" s="1">
        <v>65.98</v>
      </c>
      <c r="K81" s="2">
        <v>0.15</v>
      </c>
    </row>
    <row r="82" spans="1:11" x14ac:dyDescent="0.3">
      <c r="A82" s="1" t="s">
        <v>19</v>
      </c>
      <c r="B82">
        <f t="shared" si="1"/>
        <v>80</v>
      </c>
      <c r="C82">
        <v>1</v>
      </c>
      <c r="D82" s="2">
        <v>2</v>
      </c>
      <c r="E82" s="1">
        <v>2</v>
      </c>
      <c r="F82">
        <v>12</v>
      </c>
      <c r="G82">
        <v>3</v>
      </c>
      <c r="H82">
        <v>9</v>
      </c>
      <c r="I82">
        <v>15</v>
      </c>
      <c r="J82" s="1">
        <v>67.69</v>
      </c>
      <c r="K82" s="2">
        <v>0.15</v>
      </c>
    </row>
    <row r="83" spans="1:11" x14ac:dyDescent="0.3">
      <c r="A83" s="1" t="s">
        <v>37</v>
      </c>
      <c r="B83">
        <f t="shared" si="1"/>
        <v>81</v>
      </c>
      <c r="C83">
        <v>1</v>
      </c>
      <c r="D83" s="2">
        <v>2</v>
      </c>
      <c r="E83" s="1">
        <v>3</v>
      </c>
      <c r="F83">
        <v>10</v>
      </c>
      <c r="G83">
        <v>2</v>
      </c>
      <c r="H83">
        <v>9</v>
      </c>
      <c r="I83">
        <v>15</v>
      </c>
      <c r="J83" s="1">
        <v>54.42</v>
      </c>
      <c r="K83" s="2">
        <v>0.12</v>
      </c>
    </row>
    <row r="84" spans="1:11" x14ac:dyDescent="0.3">
      <c r="A84" s="1" t="s">
        <v>37</v>
      </c>
      <c r="B84">
        <f t="shared" si="1"/>
        <v>82</v>
      </c>
      <c r="C84">
        <v>1</v>
      </c>
      <c r="D84" s="2">
        <v>2</v>
      </c>
      <c r="E84" s="1">
        <v>3</v>
      </c>
      <c r="F84">
        <v>11</v>
      </c>
      <c r="G84">
        <v>4</v>
      </c>
      <c r="H84">
        <v>9</v>
      </c>
      <c r="I84">
        <v>17</v>
      </c>
      <c r="J84" s="1">
        <v>61.76</v>
      </c>
      <c r="K84" s="2">
        <v>0.1</v>
      </c>
    </row>
    <row r="85" spans="1:11" x14ac:dyDescent="0.3">
      <c r="A85" s="1" t="s">
        <v>37</v>
      </c>
      <c r="B85">
        <f t="shared" si="1"/>
        <v>83</v>
      </c>
      <c r="C85">
        <v>1</v>
      </c>
      <c r="D85" s="2">
        <v>2</v>
      </c>
      <c r="E85" s="1">
        <v>5</v>
      </c>
      <c r="F85">
        <v>10</v>
      </c>
      <c r="G85">
        <v>5</v>
      </c>
      <c r="H85">
        <v>6</v>
      </c>
      <c r="I85">
        <v>19</v>
      </c>
      <c r="J85" s="1">
        <v>62.62</v>
      </c>
      <c r="K85" s="2">
        <v>0.09</v>
      </c>
    </row>
    <row r="86" spans="1:11" x14ac:dyDescent="0.3">
      <c r="A86" s="1" t="s">
        <v>36</v>
      </c>
      <c r="B86">
        <f t="shared" si="1"/>
        <v>84</v>
      </c>
      <c r="C86">
        <v>1</v>
      </c>
      <c r="D86" s="2">
        <v>2</v>
      </c>
      <c r="E86" s="1">
        <v>2</v>
      </c>
      <c r="F86">
        <v>12</v>
      </c>
      <c r="G86">
        <v>2</v>
      </c>
      <c r="H86">
        <v>10</v>
      </c>
      <c r="I86">
        <v>18</v>
      </c>
      <c r="J86" s="1">
        <v>66.42</v>
      </c>
      <c r="K86" s="2">
        <v>0.13</v>
      </c>
    </row>
    <row r="87" spans="1:11" x14ac:dyDescent="0.3">
      <c r="A87" s="1" t="s">
        <v>36</v>
      </c>
      <c r="B87">
        <f t="shared" si="1"/>
        <v>85</v>
      </c>
      <c r="C87">
        <v>1</v>
      </c>
      <c r="D87" s="2">
        <v>2</v>
      </c>
      <c r="E87" s="1">
        <v>3</v>
      </c>
      <c r="F87">
        <v>10</v>
      </c>
      <c r="G87">
        <v>3</v>
      </c>
      <c r="H87">
        <v>7</v>
      </c>
      <c r="I87">
        <v>14</v>
      </c>
      <c r="J87" s="1">
        <v>59.52</v>
      </c>
      <c r="K87" s="2">
        <v>0.14000000000000001</v>
      </c>
    </row>
    <row r="88" spans="1:11" x14ac:dyDescent="0.3">
      <c r="A88" s="1" t="s">
        <v>36</v>
      </c>
      <c r="B88">
        <f t="shared" si="1"/>
        <v>86</v>
      </c>
      <c r="C88">
        <v>1</v>
      </c>
      <c r="D88" s="2">
        <v>2</v>
      </c>
      <c r="E88" s="1">
        <v>2</v>
      </c>
      <c r="F88">
        <v>10</v>
      </c>
      <c r="G88">
        <v>3</v>
      </c>
      <c r="H88">
        <v>9</v>
      </c>
      <c r="I88">
        <v>16</v>
      </c>
      <c r="J88" s="1">
        <v>61.24</v>
      </c>
      <c r="K88" s="2">
        <v>0.13</v>
      </c>
    </row>
    <row r="89" spans="1:11" x14ac:dyDescent="0.3">
      <c r="A89" s="1" t="s">
        <v>36</v>
      </c>
      <c r="B89">
        <f t="shared" si="1"/>
        <v>87</v>
      </c>
      <c r="C89">
        <v>1</v>
      </c>
      <c r="D89" s="2">
        <v>2</v>
      </c>
      <c r="E89" s="1">
        <v>2</v>
      </c>
      <c r="F89">
        <v>11</v>
      </c>
      <c r="G89">
        <v>2</v>
      </c>
      <c r="H89">
        <v>11</v>
      </c>
      <c r="I89">
        <v>17</v>
      </c>
      <c r="J89" s="1">
        <v>59.52</v>
      </c>
      <c r="K89" s="2">
        <v>0.14000000000000001</v>
      </c>
    </row>
    <row r="90" spans="1:11" x14ac:dyDescent="0.3">
      <c r="A90" s="1" t="s">
        <v>36</v>
      </c>
      <c r="B90">
        <f t="shared" si="1"/>
        <v>88</v>
      </c>
      <c r="C90">
        <v>1</v>
      </c>
      <c r="D90" s="2">
        <v>2</v>
      </c>
      <c r="E90" s="1">
        <v>2</v>
      </c>
      <c r="F90">
        <v>12</v>
      </c>
      <c r="G90">
        <v>2</v>
      </c>
      <c r="H90">
        <v>12</v>
      </c>
      <c r="I90">
        <v>17</v>
      </c>
      <c r="J90" s="1">
        <v>61.24</v>
      </c>
      <c r="K90" s="2">
        <v>0.13</v>
      </c>
    </row>
    <row r="91" spans="1:11" x14ac:dyDescent="0.3">
      <c r="A91" s="1" t="s">
        <v>36</v>
      </c>
      <c r="B91">
        <f t="shared" si="1"/>
        <v>89</v>
      </c>
      <c r="C91">
        <v>1</v>
      </c>
      <c r="D91" s="2">
        <v>2</v>
      </c>
      <c r="E91" s="1">
        <v>3</v>
      </c>
      <c r="F91">
        <v>13</v>
      </c>
      <c r="G91">
        <v>3</v>
      </c>
      <c r="H91">
        <v>11</v>
      </c>
      <c r="I91">
        <v>18</v>
      </c>
      <c r="J91" s="1">
        <v>57.79</v>
      </c>
      <c r="K91" s="2">
        <v>0.16</v>
      </c>
    </row>
    <row r="92" spans="1:11" x14ac:dyDescent="0.3">
      <c r="A92" s="1" t="s">
        <v>16</v>
      </c>
      <c r="B92">
        <f t="shared" si="1"/>
        <v>90</v>
      </c>
      <c r="C92">
        <v>0</v>
      </c>
      <c r="D92" s="2">
        <v>1</v>
      </c>
      <c r="E92" s="1">
        <v>2</v>
      </c>
      <c r="F92">
        <v>10</v>
      </c>
      <c r="G92">
        <v>2</v>
      </c>
      <c r="H92">
        <v>9</v>
      </c>
      <c r="I92">
        <v>14</v>
      </c>
      <c r="J92" s="1">
        <v>57.14</v>
      </c>
      <c r="K92" s="2">
        <v>0.12</v>
      </c>
    </row>
    <row r="93" spans="1:11" x14ac:dyDescent="0.3">
      <c r="A93" s="1" t="s">
        <v>16</v>
      </c>
      <c r="B93">
        <f t="shared" si="1"/>
        <v>91</v>
      </c>
      <c r="C93">
        <v>0</v>
      </c>
      <c r="D93" s="2">
        <v>1</v>
      </c>
      <c r="E93" s="1">
        <v>3</v>
      </c>
      <c r="F93">
        <v>8</v>
      </c>
      <c r="G93">
        <v>2</v>
      </c>
      <c r="H93">
        <v>7</v>
      </c>
      <c r="I93">
        <v>15</v>
      </c>
      <c r="J93" s="1">
        <v>56.28</v>
      </c>
      <c r="K93" s="2">
        <v>0.15</v>
      </c>
    </row>
    <row r="94" spans="1:11" x14ac:dyDescent="0.3">
      <c r="A94" s="1" t="s">
        <v>16</v>
      </c>
      <c r="B94">
        <f t="shared" si="1"/>
        <v>92</v>
      </c>
      <c r="C94">
        <v>0</v>
      </c>
      <c r="D94" s="2">
        <v>1</v>
      </c>
      <c r="E94" s="1">
        <v>3</v>
      </c>
      <c r="F94">
        <v>9</v>
      </c>
      <c r="G94">
        <v>3</v>
      </c>
      <c r="H94">
        <v>8</v>
      </c>
      <c r="I94">
        <v>17</v>
      </c>
      <c r="J94" s="1">
        <v>56.28</v>
      </c>
      <c r="K94" s="2">
        <v>0.16</v>
      </c>
    </row>
    <row r="95" spans="1:11" x14ac:dyDescent="0.3">
      <c r="A95" s="1" t="s">
        <v>16</v>
      </c>
      <c r="B95">
        <f t="shared" si="1"/>
        <v>93</v>
      </c>
      <c r="C95">
        <v>0</v>
      </c>
      <c r="D95" s="2">
        <v>1</v>
      </c>
      <c r="E95" s="1">
        <v>2</v>
      </c>
      <c r="F95">
        <v>10</v>
      </c>
      <c r="G95">
        <v>2</v>
      </c>
      <c r="H95">
        <v>6</v>
      </c>
      <c r="I95">
        <v>11</v>
      </c>
      <c r="J95" s="1">
        <v>57.14</v>
      </c>
      <c r="K95" s="2">
        <v>0.1</v>
      </c>
    </row>
    <row r="96" spans="1:11" x14ac:dyDescent="0.3">
      <c r="A96" s="1" t="s">
        <v>60</v>
      </c>
      <c r="B96">
        <f t="shared" si="1"/>
        <v>94</v>
      </c>
      <c r="C96">
        <v>1</v>
      </c>
      <c r="D96" s="2">
        <v>1</v>
      </c>
      <c r="E96" s="1">
        <v>3</v>
      </c>
      <c r="F96">
        <v>8</v>
      </c>
      <c r="G96">
        <v>2</v>
      </c>
      <c r="H96">
        <v>5</v>
      </c>
      <c r="I96">
        <v>12</v>
      </c>
      <c r="J96" s="1">
        <v>44.02</v>
      </c>
      <c r="K96" s="2">
        <v>0.13</v>
      </c>
    </row>
    <row r="97" spans="1:11" x14ac:dyDescent="0.3">
      <c r="A97" s="1" t="s">
        <v>60</v>
      </c>
      <c r="B97">
        <f t="shared" si="1"/>
        <v>95</v>
      </c>
      <c r="C97">
        <v>1</v>
      </c>
      <c r="D97" s="2">
        <v>1</v>
      </c>
      <c r="E97" s="1">
        <v>2</v>
      </c>
      <c r="F97">
        <v>10</v>
      </c>
      <c r="G97">
        <v>2</v>
      </c>
      <c r="H97">
        <v>8</v>
      </c>
      <c r="I97">
        <v>15</v>
      </c>
      <c r="J97" s="1">
        <v>53.52</v>
      </c>
      <c r="K97" s="2">
        <v>0.1</v>
      </c>
    </row>
    <row r="98" spans="1:11" x14ac:dyDescent="0.3">
      <c r="A98" s="1" t="s">
        <v>60</v>
      </c>
      <c r="B98">
        <f t="shared" si="1"/>
        <v>96</v>
      </c>
      <c r="C98">
        <v>1</v>
      </c>
      <c r="D98" s="2">
        <v>1</v>
      </c>
      <c r="E98" s="1">
        <v>2</v>
      </c>
      <c r="F98">
        <v>13</v>
      </c>
      <c r="G98">
        <v>2</v>
      </c>
      <c r="H98">
        <v>10</v>
      </c>
      <c r="I98">
        <v>18</v>
      </c>
      <c r="J98" s="1">
        <v>72.510000000000005</v>
      </c>
      <c r="K98" s="2">
        <v>0.1</v>
      </c>
    </row>
    <row r="99" spans="1:11" x14ac:dyDescent="0.3">
      <c r="A99" s="1" t="s">
        <v>60</v>
      </c>
      <c r="B99">
        <f t="shared" si="1"/>
        <v>97</v>
      </c>
      <c r="C99">
        <v>1</v>
      </c>
      <c r="D99" s="2">
        <v>1</v>
      </c>
      <c r="E99" s="1">
        <v>2</v>
      </c>
      <c r="F99">
        <v>12</v>
      </c>
      <c r="G99">
        <v>3</v>
      </c>
      <c r="H99">
        <v>10</v>
      </c>
      <c r="I99">
        <v>18</v>
      </c>
      <c r="J99" s="1">
        <v>82.86</v>
      </c>
      <c r="K99" s="2">
        <v>0.11</v>
      </c>
    </row>
    <row r="100" spans="1:11" x14ac:dyDescent="0.3">
      <c r="A100" s="1" t="s">
        <v>60</v>
      </c>
      <c r="B100">
        <f t="shared" si="1"/>
        <v>98</v>
      </c>
      <c r="C100">
        <v>1</v>
      </c>
      <c r="D100" s="2">
        <v>1</v>
      </c>
      <c r="E100" s="1">
        <v>3</v>
      </c>
      <c r="F100">
        <v>12</v>
      </c>
      <c r="G100">
        <v>3</v>
      </c>
      <c r="H100">
        <v>10</v>
      </c>
      <c r="I100">
        <v>19</v>
      </c>
      <c r="J100" s="1">
        <v>85.02</v>
      </c>
      <c r="K100" s="2">
        <v>0.11</v>
      </c>
    </row>
    <row r="101" spans="1:11" x14ac:dyDescent="0.3">
      <c r="A101" s="1" t="s">
        <v>60</v>
      </c>
      <c r="B101">
        <f t="shared" si="1"/>
        <v>99</v>
      </c>
      <c r="C101">
        <v>1</v>
      </c>
      <c r="D101" s="2">
        <v>1</v>
      </c>
      <c r="E101" s="1">
        <v>3</v>
      </c>
      <c r="F101">
        <v>14</v>
      </c>
      <c r="G101">
        <v>3</v>
      </c>
      <c r="H101">
        <v>12</v>
      </c>
      <c r="I101">
        <v>20</v>
      </c>
      <c r="J101" s="1">
        <v>79.41</v>
      </c>
      <c r="K101" s="2">
        <v>0.11</v>
      </c>
    </row>
    <row r="102" spans="1:11" x14ac:dyDescent="0.3">
      <c r="A102" s="1" t="s">
        <v>60</v>
      </c>
      <c r="B102">
        <f t="shared" si="1"/>
        <v>100</v>
      </c>
      <c r="C102">
        <v>1</v>
      </c>
      <c r="D102" s="2">
        <v>1</v>
      </c>
      <c r="E102" s="1">
        <v>2</v>
      </c>
      <c r="F102">
        <v>12</v>
      </c>
      <c r="G102">
        <v>3</v>
      </c>
      <c r="H102">
        <v>11</v>
      </c>
      <c r="I102">
        <v>19</v>
      </c>
      <c r="J102" s="1">
        <v>84.59</v>
      </c>
      <c r="K102" s="2">
        <v>0.11</v>
      </c>
    </row>
    <row r="103" spans="1:11" x14ac:dyDescent="0.3">
      <c r="A103" s="1" t="s">
        <v>60</v>
      </c>
      <c r="B103">
        <f t="shared" si="1"/>
        <v>101</v>
      </c>
      <c r="C103">
        <v>1</v>
      </c>
      <c r="D103" s="2">
        <v>1</v>
      </c>
      <c r="E103" s="1">
        <v>2</v>
      </c>
      <c r="F103">
        <v>16</v>
      </c>
      <c r="G103">
        <v>2</v>
      </c>
      <c r="H103">
        <v>16</v>
      </c>
      <c r="I103">
        <v>24</v>
      </c>
      <c r="J103" s="1">
        <v>87.18</v>
      </c>
      <c r="K103" s="2">
        <v>0.08</v>
      </c>
    </row>
    <row r="104" spans="1:11" x14ac:dyDescent="0.3">
      <c r="A104" s="1" t="s">
        <v>60</v>
      </c>
      <c r="B104">
        <f t="shared" si="1"/>
        <v>102</v>
      </c>
      <c r="C104">
        <v>1</v>
      </c>
      <c r="D104" s="2">
        <v>1</v>
      </c>
      <c r="E104" s="1">
        <v>4</v>
      </c>
      <c r="F104">
        <v>18</v>
      </c>
      <c r="G104">
        <v>3</v>
      </c>
      <c r="H104">
        <v>17</v>
      </c>
      <c r="I104">
        <v>23</v>
      </c>
      <c r="J104" s="1">
        <v>87.18</v>
      </c>
      <c r="K104" s="2">
        <v>0.09</v>
      </c>
    </row>
    <row r="105" spans="1:11" x14ac:dyDescent="0.3">
      <c r="A105" s="1" t="s">
        <v>58</v>
      </c>
      <c r="B105">
        <f t="shared" si="1"/>
        <v>103</v>
      </c>
      <c r="C105">
        <v>1</v>
      </c>
      <c r="D105" s="2">
        <v>4</v>
      </c>
      <c r="E105" s="1">
        <v>4</v>
      </c>
      <c r="F105">
        <v>15</v>
      </c>
      <c r="G105">
        <v>2</v>
      </c>
      <c r="H105">
        <v>14</v>
      </c>
      <c r="I105">
        <v>18</v>
      </c>
      <c r="J105" s="1">
        <v>62.28</v>
      </c>
      <c r="K105" s="2">
        <v>0.14000000000000001</v>
      </c>
    </row>
    <row r="106" spans="1:11" x14ac:dyDescent="0.3">
      <c r="A106" s="1" t="s">
        <v>58</v>
      </c>
      <c r="B106">
        <f t="shared" si="1"/>
        <v>104</v>
      </c>
      <c r="C106">
        <v>1</v>
      </c>
      <c r="D106" s="2">
        <v>4</v>
      </c>
      <c r="E106" s="1">
        <v>3</v>
      </c>
      <c r="F106">
        <v>12</v>
      </c>
      <c r="G106">
        <v>3</v>
      </c>
      <c r="H106">
        <v>11</v>
      </c>
      <c r="I106">
        <v>18</v>
      </c>
      <c r="J106" s="1">
        <v>62.71</v>
      </c>
      <c r="K106" s="2">
        <v>0.12</v>
      </c>
    </row>
    <row r="107" spans="1:11" x14ac:dyDescent="0.3">
      <c r="A107" s="1" t="s">
        <v>58</v>
      </c>
      <c r="B107">
        <f t="shared" si="1"/>
        <v>105</v>
      </c>
      <c r="C107">
        <v>1</v>
      </c>
      <c r="D107" s="2">
        <v>4</v>
      </c>
      <c r="E107" s="1">
        <v>4</v>
      </c>
      <c r="F107">
        <v>12</v>
      </c>
      <c r="G107">
        <v>3</v>
      </c>
      <c r="H107">
        <v>12</v>
      </c>
      <c r="I107">
        <v>19</v>
      </c>
      <c r="J107" s="1">
        <v>61.85</v>
      </c>
      <c r="K107" s="2">
        <v>0.1</v>
      </c>
    </row>
    <row r="108" spans="1:11" x14ac:dyDescent="0.3">
      <c r="A108" s="1" t="s">
        <v>58</v>
      </c>
      <c r="B108">
        <f t="shared" si="1"/>
        <v>106</v>
      </c>
      <c r="C108">
        <v>1</v>
      </c>
      <c r="D108" s="2">
        <v>4</v>
      </c>
      <c r="E108" s="1">
        <v>1</v>
      </c>
      <c r="F108">
        <v>11</v>
      </c>
      <c r="G108">
        <v>1</v>
      </c>
      <c r="H108">
        <v>10</v>
      </c>
      <c r="I108">
        <v>14</v>
      </c>
      <c r="J108" s="1">
        <v>60.13</v>
      </c>
      <c r="K108" s="2">
        <v>0.09</v>
      </c>
    </row>
    <row r="109" spans="1:11" x14ac:dyDescent="0.3">
      <c r="A109" s="1" t="s">
        <v>11</v>
      </c>
      <c r="B109">
        <f t="shared" si="1"/>
        <v>107</v>
      </c>
      <c r="C109">
        <v>1</v>
      </c>
      <c r="D109" s="2">
        <v>4</v>
      </c>
      <c r="E109" s="1">
        <v>3</v>
      </c>
      <c r="F109">
        <v>12</v>
      </c>
      <c r="G109">
        <v>3</v>
      </c>
      <c r="H109">
        <v>9</v>
      </c>
      <c r="I109">
        <v>18</v>
      </c>
      <c r="J109" s="1">
        <v>77.12</v>
      </c>
      <c r="K109" s="2">
        <v>0.11</v>
      </c>
    </row>
    <row r="110" spans="1:11" x14ac:dyDescent="0.3">
      <c r="A110" s="1" t="s">
        <v>11</v>
      </c>
      <c r="B110">
        <f t="shared" si="1"/>
        <v>108</v>
      </c>
      <c r="C110">
        <v>1</v>
      </c>
      <c r="D110" s="2">
        <v>4</v>
      </c>
      <c r="E110" s="1">
        <v>2</v>
      </c>
      <c r="F110">
        <v>13</v>
      </c>
      <c r="G110">
        <v>2</v>
      </c>
      <c r="H110">
        <v>13</v>
      </c>
      <c r="I110">
        <v>21</v>
      </c>
      <c r="J110" s="1">
        <v>76.260000000000005</v>
      </c>
      <c r="K110" s="2">
        <v>0.16</v>
      </c>
    </row>
    <row r="111" spans="1:11" x14ac:dyDescent="0.3">
      <c r="A111" s="1" t="s">
        <v>11</v>
      </c>
      <c r="B111">
        <f t="shared" si="1"/>
        <v>109</v>
      </c>
      <c r="C111">
        <v>1</v>
      </c>
      <c r="D111" s="2">
        <v>4</v>
      </c>
      <c r="E111" s="1">
        <v>3</v>
      </c>
      <c r="F111">
        <v>12</v>
      </c>
      <c r="G111">
        <v>3</v>
      </c>
      <c r="H111">
        <v>11</v>
      </c>
      <c r="I111">
        <v>20</v>
      </c>
      <c r="J111" s="1">
        <v>72.819999999999993</v>
      </c>
      <c r="K111" s="2">
        <v>0.15</v>
      </c>
    </row>
    <row r="112" spans="1:11" x14ac:dyDescent="0.3">
      <c r="A112" s="1" t="s">
        <v>11</v>
      </c>
      <c r="B112">
        <f t="shared" si="1"/>
        <v>110</v>
      </c>
      <c r="C112">
        <v>1</v>
      </c>
      <c r="D112" s="2">
        <v>4</v>
      </c>
      <c r="E112" s="1">
        <v>2</v>
      </c>
      <c r="F112">
        <v>13</v>
      </c>
      <c r="G112">
        <v>2</v>
      </c>
      <c r="H112">
        <v>13</v>
      </c>
      <c r="I112">
        <v>20</v>
      </c>
      <c r="J112" s="1">
        <v>73.680000000000007</v>
      </c>
      <c r="K112" s="2">
        <v>0.13</v>
      </c>
    </row>
    <row r="113" spans="1:11" x14ac:dyDescent="0.3">
      <c r="A113" s="1" t="s">
        <v>11</v>
      </c>
      <c r="B113">
        <f t="shared" si="1"/>
        <v>111</v>
      </c>
      <c r="C113">
        <v>1</v>
      </c>
      <c r="D113" s="2">
        <v>4</v>
      </c>
      <c r="E113" s="1">
        <v>3</v>
      </c>
      <c r="F113">
        <v>17</v>
      </c>
      <c r="G113">
        <v>3</v>
      </c>
      <c r="H113">
        <v>14</v>
      </c>
      <c r="I113">
        <v>23</v>
      </c>
      <c r="J113" s="1">
        <v>74.97</v>
      </c>
      <c r="K113" s="2">
        <v>0.15</v>
      </c>
    </row>
    <row r="114" spans="1:11" x14ac:dyDescent="0.3">
      <c r="A114" s="1" t="s">
        <v>83</v>
      </c>
      <c r="B114">
        <f t="shared" si="1"/>
        <v>112</v>
      </c>
      <c r="C114">
        <v>2</v>
      </c>
      <c r="D114" s="2">
        <v>2</v>
      </c>
      <c r="E114" s="1">
        <v>2</v>
      </c>
      <c r="F114">
        <v>13</v>
      </c>
      <c r="G114">
        <v>2</v>
      </c>
      <c r="H114">
        <v>13</v>
      </c>
      <c r="I114">
        <v>18</v>
      </c>
      <c r="J114" s="1">
        <v>70.77</v>
      </c>
      <c r="K114" s="2">
        <v>0.25</v>
      </c>
    </row>
    <row r="115" spans="1:11" x14ac:dyDescent="0.3">
      <c r="A115" s="1" t="s">
        <v>83</v>
      </c>
      <c r="B115">
        <f t="shared" si="1"/>
        <v>113</v>
      </c>
      <c r="C115">
        <v>2</v>
      </c>
      <c r="D115" s="2">
        <v>2</v>
      </c>
      <c r="E115" s="1">
        <v>3</v>
      </c>
      <c r="F115">
        <v>14</v>
      </c>
      <c r="G115">
        <v>2</v>
      </c>
      <c r="H115">
        <v>13</v>
      </c>
      <c r="I115">
        <v>17</v>
      </c>
      <c r="J115" s="1">
        <v>64.760000000000005</v>
      </c>
      <c r="K115" s="2">
        <v>0.18</v>
      </c>
    </row>
    <row r="116" spans="1:11" x14ac:dyDescent="0.3">
      <c r="A116" s="1" t="s">
        <v>83</v>
      </c>
      <c r="B116">
        <f t="shared" si="1"/>
        <v>114</v>
      </c>
      <c r="C116">
        <v>2</v>
      </c>
      <c r="D116" s="2">
        <v>2</v>
      </c>
      <c r="E116" s="1">
        <v>2</v>
      </c>
      <c r="F116">
        <v>13</v>
      </c>
      <c r="G116">
        <v>2</v>
      </c>
      <c r="H116">
        <v>12</v>
      </c>
      <c r="I116">
        <v>19</v>
      </c>
      <c r="J116" s="1">
        <v>62.62</v>
      </c>
      <c r="K116" s="2">
        <v>0.15</v>
      </c>
    </row>
    <row r="117" spans="1:11" x14ac:dyDescent="0.3">
      <c r="A117" s="1" t="s">
        <v>83</v>
      </c>
      <c r="B117">
        <f t="shared" si="1"/>
        <v>115</v>
      </c>
      <c r="C117">
        <v>2</v>
      </c>
      <c r="D117" s="2">
        <v>2</v>
      </c>
      <c r="E117" s="1">
        <v>4</v>
      </c>
      <c r="F117">
        <v>10</v>
      </c>
      <c r="G117">
        <v>4</v>
      </c>
      <c r="H117">
        <v>7</v>
      </c>
      <c r="I117">
        <v>14</v>
      </c>
      <c r="J117" s="1">
        <v>53.18</v>
      </c>
      <c r="K117" s="2">
        <v>0.23</v>
      </c>
    </row>
    <row r="118" spans="1:11" x14ac:dyDescent="0.3">
      <c r="A118" s="1" t="s">
        <v>83</v>
      </c>
      <c r="B118">
        <f t="shared" si="1"/>
        <v>116</v>
      </c>
      <c r="C118">
        <v>2</v>
      </c>
      <c r="D118" s="2">
        <v>2</v>
      </c>
      <c r="E118" s="1">
        <v>4</v>
      </c>
      <c r="F118">
        <v>12</v>
      </c>
      <c r="G118">
        <v>6</v>
      </c>
      <c r="H118">
        <v>7</v>
      </c>
      <c r="I118">
        <v>23</v>
      </c>
      <c r="J118" s="1">
        <v>50.18</v>
      </c>
      <c r="K118" s="2">
        <v>0.28999999999999998</v>
      </c>
    </row>
    <row r="119" spans="1:11" x14ac:dyDescent="0.3">
      <c r="A119" s="1" t="s">
        <v>85</v>
      </c>
      <c r="B119">
        <f t="shared" si="1"/>
        <v>117</v>
      </c>
      <c r="C119">
        <v>3</v>
      </c>
      <c r="D119" s="2">
        <v>2</v>
      </c>
      <c r="E119" s="1">
        <v>3</v>
      </c>
      <c r="F119">
        <v>12</v>
      </c>
      <c r="G119">
        <v>3</v>
      </c>
      <c r="H119">
        <v>14</v>
      </c>
      <c r="I119">
        <v>21</v>
      </c>
      <c r="J119" s="1">
        <v>91.02</v>
      </c>
      <c r="K119" s="2">
        <v>0.12</v>
      </c>
    </row>
    <row r="120" spans="1:11" x14ac:dyDescent="0.3">
      <c r="A120" s="1" t="s">
        <v>85</v>
      </c>
      <c r="B120">
        <f t="shared" si="1"/>
        <v>118</v>
      </c>
      <c r="C120">
        <v>3</v>
      </c>
      <c r="D120" s="2">
        <v>2</v>
      </c>
      <c r="E120" s="1">
        <v>2</v>
      </c>
      <c r="F120">
        <v>14</v>
      </c>
      <c r="G120">
        <v>2</v>
      </c>
      <c r="H120">
        <v>13</v>
      </c>
      <c r="I120">
        <v>20</v>
      </c>
      <c r="J120" s="1">
        <v>87.57</v>
      </c>
      <c r="K120" s="2">
        <v>0.12</v>
      </c>
    </row>
    <row r="121" spans="1:11" x14ac:dyDescent="0.3">
      <c r="A121" s="1" t="s">
        <v>85</v>
      </c>
      <c r="B121">
        <f t="shared" si="1"/>
        <v>119</v>
      </c>
      <c r="C121">
        <v>3</v>
      </c>
      <c r="D121" s="2">
        <v>2</v>
      </c>
      <c r="E121" s="1">
        <v>3</v>
      </c>
      <c r="F121">
        <v>15</v>
      </c>
      <c r="G121">
        <v>2</v>
      </c>
      <c r="H121">
        <v>14</v>
      </c>
      <c r="I121">
        <v>19</v>
      </c>
      <c r="J121" s="1">
        <v>82.39</v>
      </c>
      <c r="K121" s="2">
        <v>0.16</v>
      </c>
    </row>
    <row r="122" spans="1:11" x14ac:dyDescent="0.3">
      <c r="A122" s="1" t="s">
        <v>85</v>
      </c>
      <c r="B122">
        <f t="shared" si="1"/>
        <v>120</v>
      </c>
      <c r="C122">
        <v>3</v>
      </c>
      <c r="D122" s="2">
        <v>2</v>
      </c>
      <c r="E122" s="1">
        <v>3</v>
      </c>
      <c r="F122">
        <v>16</v>
      </c>
      <c r="G122">
        <v>2</v>
      </c>
      <c r="H122">
        <v>15</v>
      </c>
      <c r="I122">
        <v>20</v>
      </c>
      <c r="J122" s="1">
        <v>75.92</v>
      </c>
      <c r="K122" s="2">
        <v>0.13</v>
      </c>
    </row>
    <row r="123" spans="1:11" x14ac:dyDescent="0.3">
      <c r="A123" s="1" t="s">
        <v>85</v>
      </c>
      <c r="B123">
        <f t="shared" si="1"/>
        <v>121</v>
      </c>
      <c r="C123">
        <v>3</v>
      </c>
      <c r="D123" s="2">
        <v>2</v>
      </c>
      <c r="E123" s="1">
        <v>2</v>
      </c>
      <c r="F123">
        <v>12</v>
      </c>
      <c r="G123">
        <v>2</v>
      </c>
      <c r="H123">
        <v>13</v>
      </c>
      <c r="I123">
        <v>19</v>
      </c>
      <c r="J123" s="1">
        <v>81.099999999999994</v>
      </c>
      <c r="K123" s="2">
        <v>0.15</v>
      </c>
    </row>
    <row r="124" spans="1:11" x14ac:dyDescent="0.3">
      <c r="A124" s="1" t="s">
        <v>85</v>
      </c>
      <c r="B124">
        <f t="shared" si="1"/>
        <v>122</v>
      </c>
      <c r="C124">
        <v>3</v>
      </c>
      <c r="D124" s="2">
        <v>2</v>
      </c>
      <c r="E124" s="1">
        <v>3</v>
      </c>
      <c r="F124">
        <v>14</v>
      </c>
      <c r="G124">
        <v>2</v>
      </c>
      <c r="H124">
        <v>14</v>
      </c>
      <c r="I124">
        <v>21</v>
      </c>
      <c r="J124" s="1">
        <v>91.45</v>
      </c>
      <c r="K124" s="2">
        <v>0.1</v>
      </c>
    </row>
    <row r="125" spans="1:11" x14ac:dyDescent="0.3">
      <c r="A125" s="1" t="s">
        <v>85</v>
      </c>
      <c r="B125">
        <f t="shared" si="1"/>
        <v>123</v>
      </c>
      <c r="C125">
        <v>3</v>
      </c>
      <c r="D125" s="2">
        <v>2</v>
      </c>
      <c r="E125" s="1">
        <v>2</v>
      </c>
      <c r="F125">
        <v>18</v>
      </c>
      <c r="G125">
        <v>2</v>
      </c>
      <c r="H125">
        <v>18</v>
      </c>
      <c r="I125">
        <v>23</v>
      </c>
      <c r="J125" s="1">
        <v>91.45</v>
      </c>
      <c r="K125" s="2">
        <v>0.12</v>
      </c>
    </row>
    <row r="126" spans="1:11" x14ac:dyDescent="0.3">
      <c r="A126" s="1" t="s">
        <v>27</v>
      </c>
      <c r="B126">
        <f t="shared" si="1"/>
        <v>124</v>
      </c>
      <c r="C126">
        <v>1</v>
      </c>
      <c r="D126" s="2">
        <v>1</v>
      </c>
      <c r="E126" s="1">
        <v>2</v>
      </c>
      <c r="F126">
        <v>11</v>
      </c>
      <c r="G126">
        <v>2</v>
      </c>
      <c r="H126">
        <v>10</v>
      </c>
      <c r="I126">
        <v>18</v>
      </c>
      <c r="J126" s="1">
        <v>54.44</v>
      </c>
      <c r="K126" s="2">
        <v>0.09</v>
      </c>
    </row>
    <row r="127" spans="1:11" x14ac:dyDescent="0.3">
      <c r="A127" s="1" t="s">
        <v>27</v>
      </c>
      <c r="B127">
        <f t="shared" si="1"/>
        <v>125</v>
      </c>
      <c r="C127">
        <v>1</v>
      </c>
      <c r="D127" s="2">
        <v>1</v>
      </c>
      <c r="E127" s="1">
        <v>2</v>
      </c>
      <c r="F127">
        <v>11</v>
      </c>
      <c r="G127">
        <v>3</v>
      </c>
      <c r="H127">
        <v>10</v>
      </c>
      <c r="I127">
        <v>18</v>
      </c>
      <c r="J127" s="1">
        <v>52.3</v>
      </c>
      <c r="K127" s="2">
        <v>0.05</v>
      </c>
    </row>
    <row r="128" spans="1:11" x14ac:dyDescent="0.3">
      <c r="A128" s="1" t="s">
        <v>27</v>
      </c>
      <c r="B128">
        <f t="shared" si="1"/>
        <v>126</v>
      </c>
      <c r="C128">
        <v>1</v>
      </c>
      <c r="D128" s="2">
        <v>1</v>
      </c>
      <c r="E128" s="1">
        <v>3</v>
      </c>
      <c r="F128">
        <v>10</v>
      </c>
      <c r="G128">
        <v>3</v>
      </c>
      <c r="H128">
        <v>8</v>
      </c>
      <c r="I128">
        <v>16</v>
      </c>
      <c r="J128" s="1">
        <v>60.44</v>
      </c>
      <c r="K128" s="2">
        <v>7.0000000000000007E-2</v>
      </c>
    </row>
    <row r="129" spans="1:11" x14ac:dyDescent="0.3">
      <c r="A129" s="1" t="s">
        <v>14</v>
      </c>
      <c r="B129">
        <f t="shared" si="1"/>
        <v>127</v>
      </c>
      <c r="C129">
        <v>0</v>
      </c>
      <c r="D129" s="2">
        <v>1</v>
      </c>
      <c r="E129" s="1">
        <v>3</v>
      </c>
      <c r="F129">
        <v>14</v>
      </c>
      <c r="G129">
        <v>2</v>
      </c>
      <c r="H129">
        <v>12</v>
      </c>
      <c r="I129">
        <v>21</v>
      </c>
      <c r="J129" s="1">
        <v>62.42</v>
      </c>
      <c r="K129" s="2">
        <v>0.13</v>
      </c>
    </row>
    <row r="130" spans="1:11" x14ac:dyDescent="0.3">
      <c r="A130" s="1" t="s">
        <v>14</v>
      </c>
      <c r="B130">
        <f t="shared" si="1"/>
        <v>128</v>
      </c>
      <c r="C130">
        <v>0</v>
      </c>
      <c r="D130" s="2">
        <v>1</v>
      </c>
      <c r="E130" s="1">
        <v>3</v>
      </c>
      <c r="F130">
        <v>10</v>
      </c>
      <c r="G130">
        <v>3</v>
      </c>
      <c r="H130">
        <v>8</v>
      </c>
      <c r="I130">
        <v>19</v>
      </c>
      <c r="J130" s="1">
        <v>58.98</v>
      </c>
      <c r="K130" s="2">
        <v>0.13</v>
      </c>
    </row>
    <row r="131" spans="1:11" x14ac:dyDescent="0.3">
      <c r="A131" s="1" t="s">
        <v>14</v>
      </c>
      <c r="B131">
        <f t="shared" ref="B131:B194" si="2">B130+1</f>
        <v>129</v>
      </c>
      <c r="C131">
        <v>0</v>
      </c>
      <c r="D131" s="2">
        <v>1</v>
      </c>
      <c r="E131" s="1">
        <v>3</v>
      </c>
      <c r="F131">
        <v>11</v>
      </c>
      <c r="G131">
        <v>3</v>
      </c>
      <c r="H131">
        <v>9</v>
      </c>
      <c r="I131">
        <v>20</v>
      </c>
      <c r="J131" s="1">
        <v>60.7</v>
      </c>
      <c r="K131" s="2">
        <v>0.13</v>
      </c>
    </row>
    <row r="132" spans="1:11" x14ac:dyDescent="0.3">
      <c r="A132" s="1" t="s">
        <v>14</v>
      </c>
      <c r="B132">
        <f t="shared" si="2"/>
        <v>130</v>
      </c>
      <c r="C132">
        <v>0</v>
      </c>
      <c r="D132" s="2">
        <v>1</v>
      </c>
      <c r="E132" s="1">
        <v>3</v>
      </c>
      <c r="F132">
        <v>10</v>
      </c>
      <c r="G132">
        <v>3</v>
      </c>
      <c r="H132">
        <v>7</v>
      </c>
      <c r="I132">
        <v>19</v>
      </c>
      <c r="J132" s="1">
        <v>58.55</v>
      </c>
      <c r="K132" s="2">
        <v>0.11</v>
      </c>
    </row>
    <row r="133" spans="1:11" x14ac:dyDescent="0.3">
      <c r="A133" s="1" t="s">
        <v>14</v>
      </c>
      <c r="B133">
        <f t="shared" si="2"/>
        <v>131</v>
      </c>
      <c r="C133">
        <v>0</v>
      </c>
      <c r="D133" s="2">
        <v>1</v>
      </c>
      <c r="E133" s="1">
        <v>3</v>
      </c>
      <c r="F133">
        <v>12</v>
      </c>
      <c r="G133">
        <v>3</v>
      </c>
      <c r="H133">
        <v>10</v>
      </c>
      <c r="I133">
        <v>21</v>
      </c>
      <c r="J133" s="1">
        <v>60.27</v>
      </c>
      <c r="K133" s="2">
        <v>0.11</v>
      </c>
    </row>
    <row r="134" spans="1:11" x14ac:dyDescent="0.3">
      <c r="A134" s="1" t="s">
        <v>15</v>
      </c>
      <c r="B134">
        <f t="shared" si="2"/>
        <v>132</v>
      </c>
      <c r="C134">
        <v>2</v>
      </c>
      <c r="D134" s="2">
        <v>1</v>
      </c>
      <c r="E134" s="1">
        <v>3</v>
      </c>
      <c r="F134">
        <v>13</v>
      </c>
      <c r="G134">
        <v>3</v>
      </c>
      <c r="H134">
        <v>11</v>
      </c>
      <c r="I134">
        <v>21</v>
      </c>
      <c r="J134" s="1">
        <v>55.3</v>
      </c>
      <c r="K134" s="2">
        <v>7.0000000000000007E-2</v>
      </c>
    </row>
    <row r="135" spans="1:11" x14ac:dyDescent="0.3">
      <c r="A135" s="1" t="s">
        <v>15</v>
      </c>
      <c r="B135">
        <f t="shared" si="2"/>
        <v>133</v>
      </c>
      <c r="C135">
        <v>2</v>
      </c>
      <c r="D135" s="2">
        <v>1</v>
      </c>
      <c r="E135" s="1">
        <v>5</v>
      </c>
      <c r="F135">
        <v>13</v>
      </c>
      <c r="G135">
        <v>4</v>
      </c>
      <c r="H135">
        <v>9</v>
      </c>
      <c r="I135">
        <v>20</v>
      </c>
      <c r="J135" s="1">
        <v>55.73</v>
      </c>
      <c r="K135" s="2">
        <v>0.08</v>
      </c>
    </row>
    <row r="136" spans="1:11" x14ac:dyDescent="0.3">
      <c r="A136" s="1" t="s">
        <v>15</v>
      </c>
      <c r="B136">
        <f t="shared" si="2"/>
        <v>134</v>
      </c>
      <c r="C136">
        <v>2</v>
      </c>
      <c r="D136" s="2">
        <v>1</v>
      </c>
      <c r="E136" s="1">
        <v>3</v>
      </c>
      <c r="F136">
        <v>14</v>
      </c>
      <c r="G136">
        <v>3</v>
      </c>
      <c r="H136">
        <v>10</v>
      </c>
      <c r="I136">
        <v>19</v>
      </c>
      <c r="J136" s="1">
        <v>82.73</v>
      </c>
      <c r="K136" s="2">
        <v>0.11</v>
      </c>
    </row>
    <row r="137" spans="1:11" x14ac:dyDescent="0.3">
      <c r="A137" s="1" t="s">
        <v>59</v>
      </c>
      <c r="B137">
        <f t="shared" si="2"/>
        <v>135</v>
      </c>
      <c r="C137">
        <v>2</v>
      </c>
      <c r="D137" s="2">
        <v>1</v>
      </c>
      <c r="E137" s="1">
        <v>2</v>
      </c>
      <c r="F137">
        <v>14</v>
      </c>
      <c r="G137">
        <v>2</v>
      </c>
      <c r="H137">
        <v>13</v>
      </c>
      <c r="I137">
        <v>21</v>
      </c>
      <c r="J137" s="1">
        <v>80.72</v>
      </c>
      <c r="K137" s="2">
        <v>7.0000000000000007E-2</v>
      </c>
    </row>
    <row r="138" spans="1:11" x14ac:dyDescent="0.3">
      <c r="A138" s="1" t="s">
        <v>59</v>
      </c>
      <c r="B138">
        <f t="shared" si="2"/>
        <v>136</v>
      </c>
      <c r="C138">
        <v>2</v>
      </c>
      <c r="D138" s="2">
        <v>1</v>
      </c>
      <c r="E138" s="1">
        <v>4</v>
      </c>
      <c r="F138">
        <v>16</v>
      </c>
      <c r="G138">
        <v>3</v>
      </c>
      <c r="H138">
        <v>15</v>
      </c>
      <c r="I138">
        <v>23</v>
      </c>
      <c r="J138" s="1">
        <v>92.8</v>
      </c>
      <c r="K138" s="2">
        <v>0.11</v>
      </c>
    </row>
    <row r="139" spans="1:11" x14ac:dyDescent="0.3">
      <c r="A139" s="1" t="s">
        <v>59</v>
      </c>
      <c r="B139">
        <f t="shared" si="2"/>
        <v>137</v>
      </c>
      <c r="C139">
        <v>2</v>
      </c>
      <c r="D139" s="2">
        <v>1</v>
      </c>
      <c r="E139" s="1">
        <v>2</v>
      </c>
      <c r="F139">
        <v>17</v>
      </c>
      <c r="G139">
        <v>2</v>
      </c>
      <c r="H139">
        <v>15</v>
      </c>
      <c r="I139">
        <v>21</v>
      </c>
      <c r="J139" s="1">
        <v>97.55</v>
      </c>
      <c r="K139" s="2">
        <v>0.08</v>
      </c>
    </row>
    <row r="140" spans="1:11" x14ac:dyDescent="0.3">
      <c r="A140" s="1" t="s">
        <v>50</v>
      </c>
      <c r="B140">
        <f t="shared" si="2"/>
        <v>138</v>
      </c>
      <c r="C140">
        <v>1</v>
      </c>
      <c r="D140" s="2">
        <v>2</v>
      </c>
      <c r="E140" s="1">
        <v>3</v>
      </c>
      <c r="F140">
        <v>9</v>
      </c>
      <c r="G140">
        <v>3</v>
      </c>
      <c r="H140">
        <v>7</v>
      </c>
      <c r="I140">
        <v>17</v>
      </c>
      <c r="J140" s="1">
        <v>54.57</v>
      </c>
      <c r="K140" s="2">
        <v>0.27</v>
      </c>
    </row>
    <row r="141" spans="1:11" x14ac:dyDescent="0.3">
      <c r="A141" s="1" t="s">
        <v>50</v>
      </c>
      <c r="B141">
        <f t="shared" si="2"/>
        <v>139</v>
      </c>
      <c r="C141">
        <v>1</v>
      </c>
      <c r="D141" s="2">
        <v>2</v>
      </c>
      <c r="E141" s="1">
        <v>3</v>
      </c>
      <c r="F141">
        <v>11</v>
      </c>
      <c r="G141">
        <v>4</v>
      </c>
      <c r="H141">
        <v>7</v>
      </c>
      <c r="I141">
        <v>23</v>
      </c>
      <c r="J141" s="1">
        <v>63.17</v>
      </c>
      <c r="K141" s="2">
        <v>0.3</v>
      </c>
    </row>
    <row r="142" spans="1:11" x14ac:dyDescent="0.3">
      <c r="A142" s="1" t="s">
        <v>50</v>
      </c>
      <c r="B142">
        <f t="shared" si="2"/>
        <v>140</v>
      </c>
      <c r="C142">
        <v>1</v>
      </c>
      <c r="D142" s="2">
        <v>2</v>
      </c>
      <c r="E142" s="1">
        <v>3</v>
      </c>
      <c r="F142">
        <v>9</v>
      </c>
      <c r="G142">
        <v>4</v>
      </c>
      <c r="H142">
        <v>7</v>
      </c>
      <c r="I142">
        <v>17</v>
      </c>
      <c r="J142" s="1">
        <v>59.73</v>
      </c>
      <c r="K142" s="2">
        <v>0.13</v>
      </c>
    </row>
    <row r="143" spans="1:11" x14ac:dyDescent="0.3">
      <c r="A143" s="1" t="s">
        <v>50</v>
      </c>
      <c r="B143">
        <f t="shared" si="2"/>
        <v>141</v>
      </c>
      <c r="C143">
        <v>1</v>
      </c>
      <c r="D143" s="2">
        <v>2</v>
      </c>
      <c r="E143" s="1">
        <v>4</v>
      </c>
      <c r="F143">
        <v>11</v>
      </c>
      <c r="G143">
        <v>4</v>
      </c>
      <c r="H143">
        <v>6</v>
      </c>
      <c r="I143">
        <v>20</v>
      </c>
      <c r="J143" s="1">
        <v>61.02</v>
      </c>
      <c r="K143" s="2">
        <v>0.18</v>
      </c>
    </row>
    <row r="144" spans="1:11" x14ac:dyDescent="0.3">
      <c r="A144" s="1" t="s">
        <v>21</v>
      </c>
      <c r="B144">
        <f t="shared" si="2"/>
        <v>142</v>
      </c>
      <c r="C144">
        <v>1</v>
      </c>
      <c r="D144" s="2">
        <v>2</v>
      </c>
      <c r="E144" s="1">
        <v>3</v>
      </c>
      <c r="F144">
        <v>15</v>
      </c>
      <c r="G144">
        <v>3</v>
      </c>
      <c r="H144">
        <v>11</v>
      </c>
      <c r="I144">
        <v>21</v>
      </c>
      <c r="J144" s="1">
        <v>63.02</v>
      </c>
      <c r="K144" s="2">
        <v>0.09</v>
      </c>
    </row>
    <row r="145" spans="1:11" x14ac:dyDescent="0.3">
      <c r="A145" s="1" t="s">
        <v>21</v>
      </c>
      <c r="B145">
        <f t="shared" si="2"/>
        <v>143</v>
      </c>
      <c r="C145">
        <v>1</v>
      </c>
      <c r="D145" s="2">
        <v>2</v>
      </c>
      <c r="E145" s="1">
        <v>4</v>
      </c>
      <c r="F145">
        <v>13</v>
      </c>
      <c r="G145">
        <v>3</v>
      </c>
      <c r="H145">
        <v>9</v>
      </c>
      <c r="I145">
        <v>23</v>
      </c>
      <c r="J145" s="1">
        <v>63.88</v>
      </c>
      <c r="K145" s="2">
        <v>0.12</v>
      </c>
    </row>
    <row r="146" spans="1:11" x14ac:dyDescent="0.3">
      <c r="A146" s="1" t="s">
        <v>21</v>
      </c>
      <c r="B146">
        <f t="shared" si="2"/>
        <v>144</v>
      </c>
      <c r="C146">
        <v>1</v>
      </c>
      <c r="D146" s="2">
        <v>2</v>
      </c>
      <c r="E146" s="1">
        <v>2</v>
      </c>
      <c r="F146">
        <v>13</v>
      </c>
      <c r="G146">
        <v>3</v>
      </c>
      <c r="H146">
        <v>10</v>
      </c>
      <c r="I146">
        <v>21</v>
      </c>
      <c r="J146" s="1">
        <v>62.15</v>
      </c>
      <c r="K146" s="2">
        <v>0.08</v>
      </c>
    </row>
    <row r="147" spans="1:11" x14ac:dyDescent="0.3">
      <c r="A147" s="1" t="s">
        <v>53</v>
      </c>
      <c r="B147">
        <f t="shared" si="2"/>
        <v>145</v>
      </c>
      <c r="C147">
        <v>2</v>
      </c>
      <c r="D147" s="2">
        <v>1</v>
      </c>
      <c r="E147" s="1">
        <v>1</v>
      </c>
      <c r="F147">
        <v>9</v>
      </c>
      <c r="G147">
        <v>1</v>
      </c>
      <c r="H147">
        <v>8</v>
      </c>
      <c r="I147">
        <v>12</v>
      </c>
      <c r="J147" s="1">
        <v>38.58</v>
      </c>
      <c r="K147" s="2">
        <v>0.1</v>
      </c>
    </row>
    <row r="148" spans="1:11" x14ac:dyDescent="0.3">
      <c r="A148" s="1" t="s">
        <v>53</v>
      </c>
      <c r="B148">
        <f t="shared" si="2"/>
        <v>146</v>
      </c>
      <c r="C148">
        <v>2</v>
      </c>
      <c r="D148" s="2">
        <v>1</v>
      </c>
      <c r="E148" s="1">
        <v>2</v>
      </c>
      <c r="F148">
        <v>9</v>
      </c>
      <c r="G148">
        <v>2</v>
      </c>
      <c r="H148">
        <v>7</v>
      </c>
      <c r="I148">
        <v>11</v>
      </c>
      <c r="J148" s="1">
        <v>41.58</v>
      </c>
      <c r="K148" s="2">
        <v>0.11</v>
      </c>
    </row>
    <row r="149" spans="1:11" x14ac:dyDescent="0.3">
      <c r="A149" s="1" t="s">
        <v>53</v>
      </c>
      <c r="B149">
        <f t="shared" si="2"/>
        <v>147</v>
      </c>
      <c r="C149">
        <v>2</v>
      </c>
      <c r="D149" s="2">
        <v>1</v>
      </c>
      <c r="E149" s="1">
        <v>3</v>
      </c>
      <c r="F149">
        <v>10</v>
      </c>
      <c r="G149">
        <v>3</v>
      </c>
      <c r="H149">
        <v>7</v>
      </c>
      <c r="I149">
        <v>16</v>
      </c>
      <c r="J149" s="1">
        <v>45.01</v>
      </c>
      <c r="K149" s="2">
        <v>0.13</v>
      </c>
    </row>
    <row r="150" spans="1:11" x14ac:dyDescent="0.3">
      <c r="A150" s="1" t="s">
        <v>53</v>
      </c>
      <c r="B150">
        <f t="shared" si="2"/>
        <v>148</v>
      </c>
      <c r="C150">
        <v>2</v>
      </c>
      <c r="D150" s="2">
        <v>1</v>
      </c>
      <c r="E150" s="1">
        <v>2</v>
      </c>
      <c r="F150">
        <v>9</v>
      </c>
      <c r="G150">
        <v>2</v>
      </c>
      <c r="H150">
        <v>8</v>
      </c>
      <c r="I150">
        <v>14</v>
      </c>
      <c r="J150" s="1">
        <v>45.87</v>
      </c>
      <c r="K150" s="2">
        <v>0.09</v>
      </c>
    </row>
    <row r="151" spans="1:11" x14ac:dyDescent="0.3">
      <c r="A151" s="1" t="s">
        <v>53</v>
      </c>
      <c r="B151">
        <f t="shared" si="2"/>
        <v>149</v>
      </c>
      <c r="C151">
        <v>2</v>
      </c>
      <c r="D151" s="2">
        <v>1</v>
      </c>
      <c r="E151" s="1">
        <v>2</v>
      </c>
      <c r="F151">
        <v>8</v>
      </c>
      <c r="G151">
        <v>2</v>
      </c>
      <c r="H151">
        <v>6</v>
      </c>
      <c r="I151">
        <v>14</v>
      </c>
      <c r="J151" s="1">
        <v>45.44</v>
      </c>
      <c r="K151" s="2">
        <v>0.14000000000000001</v>
      </c>
    </row>
    <row r="152" spans="1:11" x14ac:dyDescent="0.3">
      <c r="A152" s="1" t="s">
        <v>53</v>
      </c>
      <c r="B152">
        <f t="shared" si="2"/>
        <v>150</v>
      </c>
      <c r="C152">
        <v>2</v>
      </c>
      <c r="D152" s="2">
        <v>1</v>
      </c>
      <c r="E152" s="1">
        <v>3</v>
      </c>
      <c r="F152">
        <v>9</v>
      </c>
      <c r="G152">
        <v>3</v>
      </c>
      <c r="H152">
        <v>7</v>
      </c>
      <c r="I152">
        <v>15</v>
      </c>
      <c r="J152" s="1">
        <v>45.44</v>
      </c>
      <c r="K152" s="2">
        <v>0.16</v>
      </c>
    </row>
    <row r="153" spans="1:11" x14ac:dyDescent="0.3">
      <c r="A153" s="1" t="s">
        <v>53</v>
      </c>
      <c r="B153">
        <f t="shared" si="2"/>
        <v>151</v>
      </c>
      <c r="C153">
        <v>2</v>
      </c>
      <c r="D153" s="2">
        <v>1</v>
      </c>
      <c r="E153" s="1">
        <v>2</v>
      </c>
      <c r="F153">
        <v>9</v>
      </c>
      <c r="G153">
        <v>2</v>
      </c>
      <c r="H153">
        <v>6</v>
      </c>
      <c r="I153">
        <v>15</v>
      </c>
      <c r="J153" s="1">
        <v>45.87</v>
      </c>
      <c r="K153" s="2">
        <v>0.14000000000000001</v>
      </c>
    </row>
    <row r="154" spans="1:11" x14ac:dyDescent="0.3">
      <c r="A154" s="1" t="s">
        <v>53</v>
      </c>
      <c r="B154">
        <f t="shared" si="2"/>
        <v>152</v>
      </c>
      <c r="C154">
        <v>2</v>
      </c>
      <c r="D154" s="2">
        <v>1</v>
      </c>
      <c r="E154" s="1">
        <v>2</v>
      </c>
      <c r="F154">
        <v>7</v>
      </c>
      <c r="G154">
        <v>2</v>
      </c>
      <c r="H154">
        <v>6</v>
      </c>
      <c r="I154">
        <v>16</v>
      </c>
      <c r="J154" s="1">
        <v>45.44</v>
      </c>
      <c r="K154" s="2">
        <v>0.11</v>
      </c>
    </row>
    <row r="155" spans="1:11" x14ac:dyDescent="0.3">
      <c r="A155" s="1" t="s">
        <v>53</v>
      </c>
      <c r="B155">
        <f t="shared" si="2"/>
        <v>153</v>
      </c>
      <c r="C155">
        <v>2</v>
      </c>
      <c r="D155" s="2">
        <v>1</v>
      </c>
      <c r="E155" s="1">
        <v>3</v>
      </c>
      <c r="F155">
        <v>9</v>
      </c>
      <c r="G155">
        <v>2</v>
      </c>
      <c r="H155">
        <v>7</v>
      </c>
      <c r="I155">
        <v>13</v>
      </c>
      <c r="J155" s="1">
        <v>46.3</v>
      </c>
      <c r="K155" s="2">
        <v>0.1</v>
      </c>
    </row>
    <row r="156" spans="1:11" x14ac:dyDescent="0.3">
      <c r="A156" s="1" t="s">
        <v>53</v>
      </c>
      <c r="B156">
        <f t="shared" si="2"/>
        <v>154</v>
      </c>
      <c r="C156">
        <v>2</v>
      </c>
      <c r="D156" s="2">
        <v>1</v>
      </c>
      <c r="E156" s="1">
        <v>3</v>
      </c>
      <c r="F156">
        <v>11</v>
      </c>
      <c r="G156">
        <v>3</v>
      </c>
      <c r="H156">
        <v>7</v>
      </c>
      <c r="I156">
        <v>15</v>
      </c>
      <c r="J156" s="1">
        <v>46.72</v>
      </c>
      <c r="K156" s="2">
        <v>0.12</v>
      </c>
    </row>
    <row r="157" spans="1:11" x14ac:dyDescent="0.3">
      <c r="A157" s="1" t="s">
        <v>18</v>
      </c>
      <c r="B157">
        <f t="shared" si="2"/>
        <v>155</v>
      </c>
      <c r="C157">
        <v>3</v>
      </c>
      <c r="D157" s="2">
        <v>1</v>
      </c>
      <c r="E157" s="1">
        <v>1</v>
      </c>
      <c r="F157">
        <v>9</v>
      </c>
      <c r="G157">
        <v>1</v>
      </c>
      <c r="H157">
        <v>9</v>
      </c>
      <c r="I157">
        <v>12</v>
      </c>
      <c r="J157" s="1">
        <v>62.78</v>
      </c>
      <c r="K157" s="2">
        <v>0.15</v>
      </c>
    </row>
    <row r="158" spans="1:11" x14ac:dyDescent="0.3">
      <c r="A158" s="1" t="s">
        <v>18</v>
      </c>
      <c r="B158">
        <f t="shared" si="2"/>
        <v>156</v>
      </c>
      <c r="C158">
        <v>3</v>
      </c>
      <c r="D158" s="2">
        <v>1</v>
      </c>
      <c r="E158" s="1">
        <v>1</v>
      </c>
      <c r="F158">
        <v>10</v>
      </c>
      <c r="G158">
        <v>1</v>
      </c>
      <c r="H158">
        <v>9</v>
      </c>
      <c r="I158">
        <v>12</v>
      </c>
      <c r="J158" s="1">
        <v>58.48</v>
      </c>
      <c r="K158" s="2">
        <v>0.11</v>
      </c>
    </row>
    <row r="159" spans="1:11" x14ac:dyDescent="0.3">
      <c r="A159" s="1" t="s">
        <v>18</v>
      </c>
      <c r="B159">
        <f t="shared" si="2"/>
        <v>157</v>
      </c>
      <c r="C159">
        <v>3</v>
      </c>
      <c r="D159" s="2">
        <v>1</v>
      </c>
      <c r="E159" s="1">
        <v>1</v>
      </c>
      <c r="F159">
        <v>10</v>
      </c>
      <c r="G159">
        <v>1</v>
      </c>
      <c r="H159">
        <v>10</v>
      </c>
      <c r="I159">
        <v>13</v>
      </c>
      <c r="J159" s="1">
        <v>54.61</v>
      </c>
      <c r="K159" s="2">
        <v>0.13</v>
      </c>
    </row>
    <row r="160" spans="1:11" x14ac:dyDescent="0.3">
      <c r="A160" s="1" t="s">
        <v>18</v>
      </c>
      <c r="B160">
        <f t="shared" si="2"/>
        <v>158</v>
      </c>
      <c r="C160">
        <v>3</v>
      </c>
      <c r="D160" s="2">
        <v>1</v>
      </c>
      <c r="E160" s="1">
        <v>1</v>
      </c>
      <c r="F160">
        <v>10</v>
      </c>
      <c r="G160">
        <v>1</v>
      </c>
      <c r="H160">
        <v>10</v>
      </c>
      <c r="I160">
        <v>13</v>
      </c>
      <c r="J160" s="1">
        <v>52.03</v>
      </c>
      <c r="K160" s="2">
        <v>0.09</v>
      </c>
    </row>
    <row r="161" spans="1:11" x14ac:dyDescent="0.3">
      <c r="A161" s="1" t="s">
        <v>18</v>
      </c>
      <c r="B161">
        <f t="shared" si="2"/>
        <v>159</v>
      </c>
      <c r="C161">
        <v>3</v>
      </c>
      <c r="D161" s="2">
        <v>1</v>
      </c>
      <c r="E161" s="1">
        <v>1</v>
      </c>
      <c r="F161">
        <v>10</v>
      </c>
      <c r="G161">
        <v>1</v>
      </c>
      <c r="H161">
        <v>10</v>
      </c>
      <c r="I161">
        <v>14</v>
      </c>
      <c r="J161" s="1">
        <v>59.34</v>
      </c>
      <c r="K161" s="2">
        <v>0.1</v>
      </c>
    </row>
    <row r="162" spans="1:11" x14ac:dyDescent="0.3">
      <c r="A162" s="1" t="s">
        <v>18</v>
      </c>
      <c r="B162">
        <f t="shared" si="2"/>
        <v>160</v>
      </c>
      <c r="C162">
        <v>3</v>
      </c>
      <c r="D162" s="2">
        <v>1</v>
      </c>
      <c r="E162" s="1">
        <v>2</v>
      </c>
      <c r="F162">
        <v>15</v>
      </c>
      <c r="G162">
        <v>2</v>
      </c>
      <c r="H162">
        <v>15</v>
      </c>
      <c r="I162">
        <v>20</v>
      </c>
      <c r="J162" s="1">
        <v>68.8</v>
      </c>
      <c r="K162" s="2">
        <v>0.13</v>
      </c>
    </row>
    <row r="163" spans="1:11" x14ac:dyDescent="0.3">
      <c r="A163" s="1" t="s">
        <v>18</v>
      </c>
      <c r="B163">
        <f t="shared" si="2"/>
        <v>161</v>
      </c>
      <c r="C163">
        <v>3</v>
      </c>
      <c r="D163" s="2">
        <v>1</v>
      </c>
      <c r="E163" s="1">
        <v>4</v>
      </c>
      <c r="F163">
        <v>14</v>
      </c>
      <c r="G163">
        <v>3</v>
      </c>
      <c r="H163">
        <v>12</v>
      </c>
      <c r="I163">
        <v>20</v>
      </c>
      <c r="J163" s="1">
        <v>85.57</v>
      </c>
      <c r="K163" s="2">
        <v>0.08</v>
      </c>
    </row>
    <row r="164" spans="1:11" x14ac:dyDescent="0.3">
      <c r="A164" s="1" t="s">
        <v>18</v>
      </c>
      <c r="B164">
        <f t="shared" si="2"/>
        <v>162</v>
      </c>
      <c r="C164">
        <v>3</v>
      </c>
      <c r="D164" s="2">
        <v>1</v>
      </c>
      <c r="E164" s="1">
        <v>4</v>
      </c>
      <c r="F164">
        <v>20</v>
      </c>
      <c r="G164">
        <v>3</v>
      </c>
      <c r="H164">
        <v>18</v>
      </c>
      <c r="I164">
        <v>26</v>
      </c>
      <c r="J164" s="1">
        <v>93.74</v>
      </c>
      <c r="K164" s="2">
        <v>7.0000000000000007E-2</v>
      </c>
    </row>
    <row r="165" spans="1:11" x14ac:dyDescent="0.3">
      <c r="A165" s="1" t="s">
        <v>18</v>
      </c>
      <c r="B165">
        <f t="shared" si="2"/>
        <v>163</v>
      </c>
      <c r="C165">
        <v>3</v>
      </c>
      <c r="D165" s="2">
        <v>1</v>
      </c>
      <c r="E165" s="1">
        <v>2</v>
      </c>
      <c r="F165">
        <v>17</v>
      </c>
      <c r="G165">
        <v>2</v>
      </c>
      <c r="H165">
        <v>17</v>
      </c>
      <c r="I165">
        <v>23</v>
      </c>
      <c r="J165" s="1">
        <v>95.46</v>
      </c>
      <c r="K165" s="2">
        <v>0.08</v>
      </c>
    </row>
    <row r="166" spans="1:11" x14ac:dyDescent="0.3">
      <c r="A166" s="1" t="s">
        <v>18</v>
      </c>
      <c r="B166">
        <f t="shared" si="2"/>
        <v>164</v>
      </c>
      <c r="C166">
        <v>3</v>
      </c>
      <c r="D166" s="2">
        <v>1</v>
      </c>
      <c r="E166" s="1">
        <v>2</v>
      </c>
      <c r="F166">
        <v>19</v>
      </c>
      <c r="G166">
        <v>2</v>
      </c>
      <c r="H166">
        <v>19</v>
      </c>
      <c r="I166">
        <v>23</v>
      </c>
      <c r="J166" s="1">
        <v>100.19</v>
      </c>
      <c r="K166" s="2">
        <v>0.13</v>
      </c>
    </row>
    <row r="167" spans="1:11" x14ac:dyDescent="0.3">
      <c r="A167" s="1" t="s">
        <v>64</v>
      </c>
      <c r="B167">
        <f t="shared" si="2"/>
        <v>165</v>
      </c>
      <c r="C167">
        <v>1</v>
      </c>
      <c r="D167" s="2">
        <v>2</v>
      </c>
      <c r="E167" s="1">
        <v>3</v>
      </c>
      <c r="F167">
        <v>9</v>
      </c>
      <c r="G167">
        <v>3</v>
      </c>
      <c r="H167">
        <v>7</v>
      </c>
      <c r="I167">
        <v>17</v>
      </c>
      <c r="J167" s="1">
        <v>48.92</v>
      </c>
      <c r="K167" s="2">
        <v>0.2</v>
      </c>
    </row>
    <row r="168" spans="1:11" x14ac:dyDescent="0.3">
      <c r="A168" s="1" t="s">
        <v>64</v>
      </c>
      <c r="B168">
        <f t="shared" si="2"/>
        <v>166</v>
      </c>
      <c r="C168">
        <v>1</v>
      </c>
      <c r="D168" s="2">
        <v>2</v>
      </c>
      <c r="E168" s="1">
        <v>3</v>
      </c>
      <c r="F168">
        <v>10</v>
      </c>
      <c r="G168">
        <v>3</v>
      </c>
      <c r="H168">
        <v>8</v>
      </c>
      <c r="I168">
        <v>20</v>
      </c>
      <c r="J168" s="1">
        <v>51.93</v>
      </c>
      <c r="K168" s="2">
        <v>0.39</v>
      </c>
    </row>
    <row r="169" spans="1:11" x14ac:dyDescent="0.3">
      <c r="A169" s="1" t="s">
        <v>64</v>
      </c>
      <c r="B169">
        <f t="shared" si="2"/>
        <v>167</v>
      </c>
      <c r="C169">
        <v>1</v>
      </c>
      <c r="D169" s="2">
        <v>2</v>
      </c>
      <c r="E169" s="1">
        <v>3</v>
      </c>
      <c r="F169">
        <v>8</v>
      </c>
      <c r="G169">
        <v>4</v>
      </c>
      <c r="H169">
        <v>5</v>
      </c>
      <c r="I169">
        <v>13</v>
      </c>
      <c r="J169" s="1">
        <v>44.2</v>
      </c>
      <c r="K169" s="2">
        <v>0.15</v>
      </c>
    </row>
    <row r="170" spans="1:11" x14ac:dyDescent="0.3">
      <c r="A170" s="1" t="s">
        <v>38</v>
      </c>
      <c r="B170">
        <f t="shared" si="2"/>
        <v>168</v>
      </c>
      <c r="C170">
        <v>0</v>
      </c>
      <c r="D170" s="2">
        <v>4</v>
      </c>
      <c r="E170" s="1">
        <v>2</v>
      </c>
      <c r="F170">
        <v>8</v>
      </c>
      <c r="G170">
        <v>3</v>
      </c>
      <c r="H170">
        <v>5</v>
      </c>
      <c r="I170">
        <v>13</v>
      </c>
      <c r="J170" s="1">
        <v>51</v>
      </c>
      <c r="K170" s="2">
        <v>0.13</v>
      </c>
    </row>
    <row r="171" spans="1:11" x14ac:dyDescent="0.3">
      <c r="A171" s="1" t="s">
        <v>38</v>
      </c>
      <c r="B171">
        <f t="shared" si="2"/>
        <v>169</v>
      </c>
      <c r="C171">
        <v>0</v>
      </c>
      <c r="D171" s="2">
        <v>4</v>
      </c>
      <c r="E171" s="1">
        <v>2</v>
      </c>
      <c r="F171">
        <v>7</v>
      </c>
      <c r="G171">
        <v>2</v>
      </c>
      <c r="H171">
        <v>5</v>
      </c>
      <c r="I171">
        <v>13</v>
      </c>
      <c r="J171" s="1">
        <v>51.43</v>
      </c>
      <c r="K171" s="2">
        <v>0.14000000000000001</v>
      </c>
    </row>
    <row r="172" spans="1:11" x14ac:dyDescent="0.3">
      <c r="A172" s="1" t="s">
        <v>38</v>
      </c>
      <c r="B172">
        <f t="shared" si="2"/>
        <v>170</v>
      </c>
      <c r="C172">
        <v>0</v>
      </c>
      <c r="D172" s="2">
        <v>4</v>
      </c>
      <c r="E172" s="1">
        <v>3</v>
      </c>
      <c r="F172">
        <v>10</v>
      </c>
      <c r="G172">
        <v>2</v>
      </c>
      <c r="H172">
        <v>7</v>
      </c>
      <c r="I172">
        <v>18</v>
      </c>
      <c r="J172" s="1">
        <v>51.43</v>
      </c>
      <c r="K172" s="2">
        <v>0.12</v>
      </c>
    </row>
    <row r="173" spans="1:11" x14ac:dyDescent="0.3">
      <c r="A173" s="1" t="s">
        <v>38</v>
      </c>
      <c r="B173">
        <f t="shared" si="2"/>
        <v>171</v>
      </c>
      <c r="C173">
        <v>0</v>
      </c>
      <c r="D173" s="2">
        <v>4</v>
      </c>
      <c r="E173" s="1">
        <v>2</v>
      </c>
      <c r="F173">
        <v>11</v>
      </c>
      <c r="G173">
        <v>3</v>
      </c>
      <c r="H173">
        <v>10</v>
      </c>
      <c r="I173">
        <v>17</v>
      </c>
      <c r="J173" s="1">
        <v>49.72</v>
      </c>
      <c r="K173" s="2">
        <v>0.13</v>
      </c>
    </row>
    <row r="174" spans="1:11" x14ac:dyDescent="0.3">
      <c r="A174" s="1" t="s">
        <v>38</v>
      </c>
      <c r="B174">
        <f t="shared" si="2"/>
        <v>172</v>
      </c>
      <c r="C174">
        <v>0</v>
      </c>
      <c r="D174" s="2">
        <v>4</v>
      </c>
      <c r="E174" s="1">
        <v>3</v>
      </c>
      <c r="F174">
        <v>11</v>
      </c>
      <c r="G174">
        <v>3</v>
      </c>
      <c r="H174">
        <v>9</v>
      </c>
      <c r="I174">
        <v>17</v>
      </c>
      <c r="J174" s="1">
        <v>49.72</v>
      </c>
      <c r="K174" s="2">
        <v>0.13</v>
      </c>
    </row>
    <row r="175" spans="1:11" x14ac:dyDescent="0.3">
      <c r="A175" s="1" t="s">
        <v>38</v>
      </c>
      <c r="B175">
        <f t="shared" si="2"/>
        <v>173</v>
      </c>
      <c r="C175">
        <v>0</v>
      </c>
      <c r="D175" s="2">
        <v>4</v>
      </c>
      <c r="E175" s="1">
        <v>2</v>
      </c>
      <c r="F175">
        <v>10</v>
      </c>
      <c r="G175">
        <v>3</v>
      </c>
      <c r="H175">
        <v>7</v>
      </c>
      <c r="I175">
        <v>15</v>
      </c>
      <c r="J175" s="1">
        <v>51</v>
      </c>
      <c r="K175" s="2">
        <v>0.14000000000000001</v>
      </c>
    </row>
    <row r="176" spans="1:11" x14ac:dyDescent="0.3">
      <c r="A176" s="1" t="s">
        <v>31</v>
      </c>
      <c r="B176">
        <f t="shared" si="2"/>
        <v>174</v>
      </c>
      <c r="C176">
        <v>0</v>
      </c>
      <c r="D176" s="2">
        <v>4</v>
      </c>
      <c r="E176" s="1">
        <v>2</v>
      </c>
      <c r="F176">
        <v>9</v>
      </c>
      <c r="G176">
        <v>2</v>
      </c>
      <c r="H176">
        <v>8</v>
      </c>
      <c r="I176">
        <v>14</v>
      </c>
      <c r="J176" s="1">
        <v>58.29</v>
      </c>
      <c r="K176" s="2">
        <v>0.15</v>
      </c>
    </row>
    <row r="177" spans="1:11" x14ac:dyDescent="0.3">
      <c r="A177" s="1" t="s">
        <v>31</v>
      </c>
      <c r="B177">
        <f t="shared" si="2"/>
        <v>175</v>
      </c>
      <c r="C177">
        <v>0</v>
      </c>
      <c r="D177" s="2">
        <v>4</v>
      </c>
      <c r="E177" s="1">
        <v>3</v>
      </c>
      <c r="F177">
        <v>12</v>
      </c>
      <c r="G177">
        <v>2</v>
      </c>
      <c r="H177">
        <v>11</v>
      </c>
      <c r="I177">
        <v>18</v>
      </c>
      <c r="J177" s="1">
        <v>66.930000000000007</v>
      </c>
      <c r="K177" s="2">
        <v>0.14000000000000001</v>
      </c>
    </row>
    <row r="178" spans="1:11" x14ac:dyDescent="0.3">
      <c r="A178" s="1" t="s">
        <v>31</v>
      </c>
      <c r="B178">
        <f t="shared" si="2"/>
        <v>176</v>
      </c>
      <c r="C178">
        <v>0</v>
      </c>
      <c r="D178" s="2">
        <v>4</v>
      </c>
      <c r="E178" s="1">
        <v>3</v>
      </c>
      <c r="F178">
        <v>10</v>
      </c>
      <c r="G178">
        <v>3</v>
      </c>
      <c r="H178">
        <v>10</v>
      </c>
      <c r="I178">
        <v>17</v>
      </c>
      <c r="J178" s="1">
        <v>67.790000000000006</v>
      </c>
      <c r="K178" s="2">
        <v>0.14000000000000001</v>
      </c>
    </row>
    <row r="179" spans="1:11" x14ac:dyDescent="0.3">
      <c r="A179" s="1" t="s">
        <v>31</v>
      </c>
      <c r="B179">
        <f t="shared" si="2"/>
        <v>177</v>
      </c>
      <c r="C179">
        <v>0</v>
      </c>
      <c r="D179" s="2">
        <v>4</v>
      </c>
      <c r="E179" s="1">
        <v>3</v>
      </c>
      <c r="F179">
        <v>12</v>
      </c>
      <c r="G179">
        <v>3</v>
      </c>
      <c r="H179">
        <v>9</v>
      </c>
      <c r="I179">
        <v>17</v>
      </c>
      <c r="J179" s="1">
        <v>63.9</v>
      </c>
      <c r="K179" s="2">
        <v>0.11</v>
      </c>
    </row>
    <row r="180" spans="1:11" x14ac:dyDescent="0.3">
      <c r="A180" s="1" t="s">
        <v>31</v>
      </c>
      <c r="B180">
        <f t="shared" si="2"/>
        <v>178</v>
      </c>
      <c r="C180">
        <v>0</v>
      </c>
      <c r="D180" s="2">
        <v>4</v>
      </c>
      <c r="E180" s="1">
        <v>4</v>
      </c>
      <c r="F180">
        <v>9</v>
      </c>
      <c r="G180">
        <v>3</v>
      </c>
      <c r="H180">
        <v>6</v>
      </c>
      <c r="I180">
        <v>15</v>
      </c>
      <c r="J180" s="1">
        <v>62.18</v>
      </c>
      <c r="K180" s="2">
        <v>0.14000000000000001</v>
      </c>
    </row>
    <row r="181" spans="1:11" x14ac:dyDescent="0.3">
      <c r="A181" s="1" t="s">
        <v>31</v>
      </c>
      <c r="B181">
        <f t="shared" si="2"/>
        <v>179</v>
      </c>
      <c r="C181">
        <v>0</v>
      </c>
      <c r="D181" s="2">
        <v>4</v>
      </c>
      <c r="E181" s="1">
        <v>2</v>
      </c>
      <c r="F181">
        <v>8</v>
      </c>
      <c r="G181">
        <v>2</v>
      </c>
      <c r="H181">
        <v>7</v>
      </c>
      <c r="I181">
        <v>15</v>
      </c>
      <c r="J181" s="1">
        <v>62.18</v>
      </c>
      <c r="K181" s="2">
        <v>0.14000000000000001</v>
      </c>
    </row>
    <row r="182" spans="1:11" x14ac:dyDescent="0.3">
      <c r="A182" s="1" t="s">
        <v>31</v>
      </c>
      <c r="B182">
        <f t="shared" si="2"/>
        <v>180</v>
      </c>
      <c r="C182">
        <v>0</v>
      </c>
      <c r="D182" s="2">
        <v>4</v>
      </c>
      <c r="E182" s="1">
        <v>2</v>
      </c>
      <c r="F182">
        <v>12</v>
      </c>
      <c r="G182">
        <v>3</v>
      </c>
      <c r="H182">
        <v>10</v>
      </c>
      <c r="I182">
        <v>16</v>
      </c>
      <c r="J182" s="1">
        <v>69.09</v>
      </c>
      <c r="K182" s="2">
        <v>0.13</v>
      </c>
    </row>
    <row r="183" spans="1:11" x14ac:dyDescent="0.3">
      <c r="A183" s="1" t="s">
        <v>33</v>
      </c>
      <c r="B183">
        <f t="shared" si="2"/>
        <v>181</v>
      </c>
      <c r="C183">
        <v>1</v>
      </c>
      <c r="D183" s="2">
        <v>2</v>
      </c>
      <c r="E183" s="1">
        <v>4</v>
      </c>
      <c r="F183">
        <v>10</v>
      </c>
      <c r="G183">
        <v>4</v>
      </c>
      <c r="H183">
        <v>6</v>
      </c>
      <c r="I183">
        <v>16</v>
      </c>
      <c r="J183" s="1">
        <v>47.85</v>
      </c>
      <c r="K183" s="2">
        <v>0.13</v>
      </c>
    </row>
    <row r="184" spans="1:11" x14ac:dyDescent="0.3">
      <c r="A184" s="1" t="s">
        <v>33</v>
      </c>
      <c r="B184">
        <f t="shared" si="2"/>
        <v>182</v>
      </c>
      <c r="C184">
        <v>1</v>
      </c>
      <c r="D184" s="2">
        <v>2</v>
      </c>
      <c r="E184" s="1">
        <v>4</v>
      </c>
      <c r="F184">
        <v>11</v>
      </c>
      <c r="G184">
        <v>3</v>
      </c>
      <c r="H184">
        <v>7</v>
      </c>
      <c r="I184">
        <v>17</v>
      </c>
      <c r="J184" s="1">
        <v>48.72</v>
      </c>
      <c r="K184" s="2">
        <v>0.08</v>
      </c>
    </row>
    <row r="185" spans="1:11" x14ac:dyDescent="0.3">
      <c r="A185" s="1" t="s">
        <v>33</v>
      </c>
      <c r="B185">
        <f t="shared" si="2"/>
        <v>183</v>
      </c>
      <c r="C185">
        <v>1</v>
      </c>
      <c r="D185" s="2">
        <v>2</v>
      </c>
      <c r="E185" s="1">
        <v>3</v>
      </c>
      <c r="F185">
        <v>9</v>
      </c>
      <c r="G185">
        <v>2</v>
      </c>
      <c r="H185">
        <v>7</v>
      </c>
      <c r="I185">
        <v>14</v>
      </c>
      <c r="J185" s="1">
        <v>46.99</v>
      </c>
      <c r="K185" s="2">
        <v>0.1</v>
      </c>
    </row>
    <row r="186" spans="1:11" x14ac:dyDescent="0.3">
      <c r="A186" s="1" t="s">
        <v>33</v>
      </c>
      <c r="B186">
        <f t="shared" si="2"/>
        <v>184</v>
      </c>
      <c r="C186">
        <v>1</v>
      </c>
      <c r="D186" s="2">
        <v>2</v>
      </c>
      <c r="E186" s="1">
        <v>3</v>
      </c>
      <c r="F186">
        <v>9</v>
      </c>
      <c r="G186">
        <v>3</v>
      </c>
      <c r="H186">
        <v>7</v>
      </c>
      <c r="I186">
        <v>14</v>
      </c>
      <c r="J186" s="1">
        <v>49.15</v>
      </c>
      <c r="K186" s="2">
        <v>0.14000000000000001</v>
      </c>
    </row>
    <row r="187" spans="1:11" x14ac:dyDescent="0.3">
      <c r="A187" s="1" t="s">
        <v>33</v>
      </c>
      <c r="B187">
        <f t="shared" si="2"/>
        <v>185</v>
      </c>
      <c r="C187">
        <v>1</v>
      </c>
      <c r="D187" s="2">
        <v>2</v>
      </c>
      <c r="E187" s="1">
        <v>2</v>
      </c>
      <c r="F187">
        <v>12</v>
      </c>
      <c r="G187">
        <v>2</v>
      </c>
      <c r="H187">
        <v>8</v>
      </c>
      <c r="I187">
        <v>18</v>
      </c>
      <c r="J187" s="1">
        <v>48.72</v>
      </c>
      <c r="K187" s="2">
        <v>0.12</v>
      </c>
    </row>
    <row r="188" spans="1:11" x14ac:dyDescent="0.3">
      <c r="A188" s="1" t="s">
        <v>33</v>
      </c>
      <c r="B188">
        <f t="shared" si="2"/>
        <v>186</v>
      </c>
      <c r="C188">
        <v>1</v>
      </c>
      <c r="D188" s="2">
        <v>2</v>
      </c>
      <c r="E188" s="1">
        <v>2</v>
      </c>
      <c r="F188">
        <v>9</v>
      </c>
      <c r="G188">
        <v>2</v>
      </c>
      <c r="H188">
        <v>8</v>
      </c>
      <c r="I188">
        <v>12</v>
      </c>
      <c r="J188" s="1">
        <v>47.85</v>
      </c>
      <c r="K188" s="2">
        <v>0.1</v>
      </c>
    </row>
    <row r="189" spans="1:11" x14ac:dyDescent="0.3">
      <c r="A189" s="1" t="s">
        <v>34</v>
      </c>
      <c r="B189">
        <f t="shared" si="2"/>
        <v>187</v>
      </c>
      <c r="C189">
        <v>1</v>
      </c>
      <c r="D189" s="2">
        <v>2</v>
      </c>
      <c r="E189" s="1">
        <v>3</v>
      </c>
      <c r="F189">
        <v>13</v>
      </c>
      <c r="G189">
        <v>3</v>
      </c>
      <c r="H189">
        <v>10</v>
      </c>
      <c r="I189">
        <v>16</v>
      </c>
      <c r="J189" s="1">
        <v>46.88</v>
      </c>
      <c r="K189" s="2">
        <v>0.12</v>
      </c>
    </row>
    <row r="190" spans="1:11" x14ac:dyDescent="0.3">
      <c r="A190" s="1" t="s">
        <v>34</v>
      </c>
      <c r="B190">
        <f t="shared" si="2"/>
        <v>188</v>
      </c>
      <c r="C190">
        <v>1</v>
      </c>
      <c r="D190" s="2">
        <v>2</v>
      </c>
      <c r="E190" s="1">
        <v>3</v>
      </c>
      <c r="F190">
        <v>10</v>
      </c>
      <c r="G190">
        <v>4</v>
      </c>
      <c r="H190">
        <v>7</v>
      </c>
      <c r="I190">
        <v>15</v>
      </c>
      <c r="J190" s="1">
        <v>48.6</v>
      </c>
      <c r="K190" s="2">
        <v>0.11</v>
      </c>
    </row>
    <row r="191" spans="1:11" x14ac:dyDescent="0.3">
      <c r="A191" s="1" t="s">
        <v>34</v>
      </c>
      <c r="B191">
        <f t="shared" si="2"/>
        <v>189</v>
      </c>
      <c r="C191">
        <v>1</v>
      </c>
      <c r="D191" s="2">
        <v>2</v>
      </c>
      <c r="E191" s="1">
        <v>3</v>
      </c>
      <c r="F191">
        <v>9</v>
      </c>
      <c r="G191">
        <v>2</v>
      </c>
      <c r="H191">
        <v>6</v>
      </c>
      <c r="I191">
        <v>16</v>
      </c>
      <c r="J191" s="1">
        <v>48.6</v>
      </c>
      <c r="K191" s="2">
        <v>0.13</v>
      </c>
    </row>
    <row r="192" spans="1:11" x14ac:dyDescent="0.3">
      <c r="A192" s="1" t="s">
        <v>34</v>
      </c>
      <c r="B192">
        <f t="shared" si="2"/>
        <v>190</v>
      </c>
      <c r="C192">
        <v>1</v>
      </c>
      <c r="D192" s="2">
        <v>2</v>
      </c>
      <c r="E192" s="1">
        <v>5</v>
      </c>
      <c r="F192">
        <v>12</v>
      </c>
      <c r="G192">
        <v>3</v>
      </c>
      <c r="H192">
        <v>6</v>
      </c>
      <c r="I192">
        <v>18</v>
      </c>
      <c r="J192" s="1">
        <v>49.03</v>
      </c>
      <c r="K192" s="2">
        <v>0.11</v>
      </c>
    </row>
    <row r="193" spans="1:11" x14ac:dyDescent="0.3">
      <c r="A193" s="1" t="s">
        <v>80</v>
      </c>
      <c r="B193">
        <f t="shared" si="2"/>
        <v>191</v>
      </c>
      <c r="C193">
        <v>2</v>
      </c>
      <c r="D193" s="2">
        <v>2</v>
      </c>
      <c r="E193" s="1">
        <v>2</v>
      </c>
      <c r="F193">
        <v>11</v>
      </c>
      <c r="G193">
        <v>2</v>
      </c>
      <c r="H193">
        <v>10</v>
      </c>
      <c r="I193">
        <v>19</v>
      </c>
      <c r="J193" s="1">
        <v>77.58</v>
      </c>
      <c r="K193" s="2">
        <v>0.12</v>
      </c>
    </row>
    <row r="194" spans="1:11" x14ac:dyDescent="0.3">
      <c r="A194" s="1" t="s">
        <v>80</v>
      </c>
      <c r="B194">
        <f t="shared" si="2"/>
        <v>192</v>
      </c>
      <c r="C194">
        <v>2</v>
      </c>
      <c r="D194" s="2">
        <v>2</v>
      </c>
      <c r="E194" s="1">
        <v>3</v>
      </c>
      <c r="F194">
        <v>12</v>
      </c>
      <c r="G194">
        <v>2</v>
      </c>
      <c r="H194">
        <v>11</v>
      </c>
      <c r="I194">
        <v>19</v>
      </c>
      <c r="J194" s="1">
        <v>76.72</v>
      </c>
      <c r="K194" s="2">
        <v>0.13</v>
      </c>
    </row>
    <row r="195" spans="1:11" x14ac:dyDescent="0.3">
      <c r="A195" s="1" t="s">
        <v>80</v>
      </c>
      <c r="B195">
        <f t="shared" ref="B195:B258" si="3">B194+1</f>
        <v>193</v>
      </c>
      <c r="C195">
        <v>2</v>
      </c>
      <c r="D195" s="2">
        <v>2</v>
      </c>
      <c r="E195" s="1">
        <v>5</v>
      </c>
      <c r="F195">
        <v>14</v>
      </c>
      <c r="G195">
        <v>4</v>
      </c>
      <c r="H195">
        <v>12</v>
      </c>
      <c r="I195">
        <v>21</v>
      </c>
      <c r="J195" s="1">
        <v>73.290000000000006</v>
      </c>
      <c r="K195" s="2">
        <v>0.14000000000000001</v>
      </c>
    </row>
    <row r="196" spans="1:11" x14ac:dyDescent="0.3">
      <c r="A196" s="1" t="s">
        <v>5</v>
      </c>
      <c r="B196">
        <f t="shared" si="3"/>
        <v>194</v>
      </c>
      <c r="C196">
        <v>2</v>
      </c>
      <c r="D196" s="2">
        <v>2</v>
      </c>
      <c r="E196" s="1">
        <v>4</v>
      </c>
      <c r="F196">
        <v>16</v>
      </c>
      <c r="G196">
        <v>3</v>
      </c>
      <c r="H196">
        <v>14</v>
      </c>
      <c r="I196">
        <v>22</v>
      </c>
      <c r="J196" s="1">
        <v>80.010000000000005</v>
      </c>
      <c r="K196" s="2">
        <v>0.11</v>
      </c>
    </row>
    <row r="197" spans="1:11" x14ac:dyDescent="0.3">
      <c r="A197" s="1" t="s">
        <v>5</v>
      </c>
      <c r="B197">
        <f t="shared" si="3"/>
        <v>195</v>
      </c>
      <c r="C197">
        <v>2</v>
      </c>
      <c r="D197" s="2">
        <v>2</v>
      </c>
      <c r="E197" s="1">
        <v>3</v>
      </c>
      <c r="F197">
        <v>14</v>
      </c>
      <c r="G197">
        <v>2</v>
      </c>
      <c r="H197">
        <v>13</v>
      </c>
      <c r="I197">
        <v>19</v>
      </c>
      <c r="J197" s="1">
        <v>77</v>
      </c>
      <c r="K197" s="2">
        <v>0.34</v>
      </c>
    </row>
    <row r="198" spans="1:11" x14ac:dyDescent="0.3">
      <c r="A198" s="1" t="s">
        <v>5</v>
      </c>
      <c r="B198">
        <f t="shared" si="3"/>
        <v>196</v>
      </c>
      <c r="C198">
        <v>2</v>
      </c>
      <c r="D198" s="2">
        <v>2</v>
      </c>
      <c r="E198" s="1">
        <v>4</v>
      </c>
      <c r="F198">
        <v>17</v>
      </c>
      <c r="G198">
        <v>3</v>
      </c>
      <c r="H198">
        <v>16</v>
      </c>
      <c r="I198">
        <v>25</v>
      </c>
      <c r="J198" s="1">
        <v>83.45</v>
      </c>
      <c r="K198" s="2">
        <v>0.12</v>
      </c>
    </row>
    <row r="199" spans="1:11" x14ac:dyDescent="0.3">
      <c r="A199" s="1" t="s">
        <v>5</v>
      </c>
      <c r="B199">
        <f t="shared" si="3"/>
        <v>197</v>
      </c>
      <c r="C199">
        <v>2</v>
      </c>
      <c r="D199" s="2">
        <v>2</v>
      </c>
      <c r="E199" s="1">
        <v>3</v>
      </c>
      <c r="F199">
        <v>17</v>
      </c>
      <c r="G199">
        <v>2</v>
      </c>
      <c r="H199">
        <v>15</v>
      </c>
      <c r="I199">
        <v>21</v>
      </c>
      <c r="J199" s="1">
        <v>66.67</v>
      </c>
      <c r="K199" s="2">
        <v>0.56000000000000005</v>
      </c>
    </row>
    <row r="200" spans="1:11" x14ac:dyDescent="0.3">
      <c r="A200" s="1" t="s">
        <v>5</v>
      </c>
      <c r="B200">
        <f t="shared" si="3"/>
        <v>198</v>
      </c>
      <c r="C200">
        <v>2</v>
      </c>
      <c r="D200" s="2">
        <v>2</v>
      </c>
      <c r="E200" s="1">
        <v>2</v>
      </c>
      <c r="F200">
        <v>16</v>
      </c>
      <c r="G200">
        <v>2</v>
      </c>
      <c r="H200">
        <v>15</v>
      </c>
      <c r="I200">
        <v>19</v>
      </c>
      <c r="J200" s="1">
        <v>63.23</v>
      </c>
      <c r="K200" s="2">
        <v>0.09</v>
      </c>
    </row>
    <row r="201" spans="1:11" x14ac:dyDescent="0.3">
      <c r="A201" s="1" t="s">
        <v>86</v>
      </c>
      <c r="B201">
        <f t="shared" si="3"/>
        <v>199</v>
      </c>
      <c r="C201">
        <v>2</v>
      </c>
      <c r="D201" s="2">
        <v>2</v>
      </c>
      <c r="E201" s="1">
        <v>2</v>
      </c>
      <c r="F201">
        <v>12</v>
      </c>
      <c r="G201">
        <v>2</v>
      </c>
      <c r="H201">
        <v>12</v>
      </c>
      <c r="I201">
        <v>19</v>
      </c>
      <c r="J201" s="1">
        <v>61.73</v>
      </c>
      <c r="K201" s="2">
        <v>0.11</v>
      </c>
    </row>
    <row r="202" spans="1:11" x14ac:dyDescent="0.3">
      <c r="A202" s="1" t="s">
        <v>86</v>
      </c>
      <c r="B202">
        <f t="shared" si="3"/>
        <v>200</v>
      </c>
      <c r="C202">
        <v>2</v>
      </c>
      <c r="D202" s="2">
        <v>2</v>
      </c>
      <c r="E202" s="1">
        <v>2</v>
      </c>
      <c r="F202">
        <v>12</v>
      </c>
      <c r="G202">
        <v>2</v>
      </c>
      <c r="H202">
        <v>11</v>
      </c>
      <c r="I202">
        <v>19</v>
      </c>
      <c r="J202" s="1">
        <v>59.16</v>
      </c>
      <c r="K202" s="2">
        <v>0.11</v>
      </c>
    </row>
    <row r="203" spans="1:11" x14ac:dyDescent="0.3">
      <c r="A203" s="1" t="s">
        <v>86</v>
      </c>
      <c r="B203">
        <f t="shared" si="3"/>
        <v>201</v>
      </c>
      <c r="C203">
        <v>2</v>
      </c>
      <c r="D203" s="2">
        <v>2</v>
      </c>
      <c r="E203" s="1">
        <v>4</v>
      </c>
      <c r="F203">
        <v>16</v>
      </c>
      <c r="G203">
        <v>4</v>
      </c>
      <c r="H203">
        <v>12</v>
      </c>
      <c r="I203">
        <v>22</v>
      </c>
      <c r="J203" s="1">
        <v>57.87</v>
      </c>
      <c r="K203" s="2">
        <v>0.08</v>
      </c>
    </row>
    <row r="204" spans="1:11" x14ac:dyDescent="0.3">
      <c r="A204" s="1" t="s">
        <v>86</v>
      </c>
      <c r="B204">
        <f t="shared" si="3"/>
        <v>202</v>
      </c>
      <c r="C204">
        <v>2</v>
      </c>
      <c r="D204" s="2">
        <v>2</v>
      </c>
      <c r="E204" s="1">
        <v>3</v>
      </c>
      <c r="F204">
        <v>12</v>
      </c>
      <c r="G204">
        <v>3</v>
      </c>
      <c r="H204">
        <v>9</v>
      </c>
      <c r="I204">
        <v>17</v>
      </c>
      <c r="J204" s="1">
        <v>57.44</v>
      </c>
      <c r="K204" s="2">
        <v>0.1</v>
      </c>
    </row>
    <row r="205" spans="1:11" x14ac:dyDescent="0.3">
      <c r="A205" s="1" t="s">
        <v>86</v>
      </c>
      <c r="B205">
        <f t="shared" si="3"/>
        <v>203</v>
      </c>
      <c r="C205">
        <v>2</v>
      </c>
      <c r="D205" s="2">
        <v>2</v>
      </c>
      <c r="E205" s="1">
        <v>2</v>
      </c>
      <c r="F205">
        <v>12</v>
      </c>
      <c r="G205">
        <v>2</v>
      </c>
      <c r="H205">
        <v>10</v>
      </c>
      <c r="I205">
        <v>18</v>
      </c>
      <c r="J205" s="1">
        <v>57.44</v>
      </c>
      <c r="K205" s="2">
        <v>0.09</v>
      </c>
    </row>
    <row r="206" spans="1:11" x14ac:dyDescent="0.3">
      <c r="A206" s="1" t="s">
        <v>70</v>
      </c>
      <c r="B206">
        <f t="shared" si="3"/>
        <v>204</v>
      </c>
      <c r="C206">
        <v>1</v>
      </c>
      <c r="D206" s="2">
        <v>2</v>
      </c>
      <c r="E206" s="1">
        <v>2</v>
      </c>
      <c r="F206">
        <v>14</v>
      </c>
      <c r="G206">
        <v>2</v>
      </c>
      <c r="H206">
        <v>12</v>
      </c>
      <c r="I206">
        <v>18</v>
      </c>
      <c r="J206" s="1">
        <v>59.8</v>
      </c>
      <c r="K206" s="2">
        <v>0.1</v>
      </c>
    </row>
    <row r="207" spans="1:11" x14ac:dyDescent="0.3">
      <c r="A207" s="1" t="s">
        <v>70</v>
      </c>
      <c r="B207">
        <f t="shared" si="3"/>
        <v>205</v>
      </c>
      <c r="C207">
        <v>1</v>
      </c>
      <c r="D207" s="2">
        <v>2</v>
      </c>
      <c r="E207" s="1">
        <v>3</v>
      </c>
      <c r="F207">
        <v>12</v>
      </c>
      <c r="G207">
        <v>3</v>
      </c>
      <c r="H207">
        <v>10</v>
      </c>
      <c r="I207">
        <v>19</v>
      </c>
      <c r="J207" s="1">
        <v>59.37</v>
      </c>
      <c r="K207" s="2">
        <v>0.1</v>
      </c>
    </row>
    <row r="208" spans="1:11" x14ac:dyDescent="0.3">
      <c r="A208" s="1" t="s">
        <v>70</v>
      </c>
      <c r="B208">
        <f t="shared" si="3"/>
        <v>206</v>
      </c>
      <c r="C208">
        <v>1</v>
      </c>
      <c r="D208" s="2">
        <v>2</v>
      </c>
      <c r="E208" s="1">
        <v>3</v>
      </c>
      <c r="F208">
        <v>13</v>
      </c>
      <c r="G208">
        <v>3</v>
      </c>
      <c r="H208">
        <v>11</v>
      </c>
      <c r="I208">
        <v>20</v>
      </c>
      <c r="J208" s="1">
        <v>59.8</v>
      </c>
      <c r="K208" s="2">
        <v>0.08</v>
      </c>
    </row>
    <row r="209" spans="1:11" x14ac:dyDescent="0.3">
      <c r="A209" s="1" t="s">
        <v>47</v>
      </c>
      <c r="B209">
        <f t="shared" si="3"/>
        <v>207</v>
      </c>
      <c r="C209">
        <v>0</v>
      </c>
      <c r="D209" s="2">
        <v>0</v>
      </c>
      <c r="E209" s="1">
        <v>3</v>
      </c>
      <c r="F209">
        <v>9</v>
      </c>
      <c r="G209">
        <v>3</v>
      </c>
      <c r="H209">
        <v>6</v>
      </c>
      <c r="I209">
        <v>14</v>
      </c>
      <c r="J209" s="1">
        <v>49.04</v>
      </c>
      <c r="K209" s="2">
        <v>0.1</v>
      </c>
    </row>
    <row r="210" spans="1:11" x14ac:dyDescent="0.3">
      <c r="A210" s="1" t="s">
        <v>47</v>
      </c>
      <c r="B210">
        <f t="shared" si="3"/>
        <v>208</v>
      </c>
      <c r="C210">
        <v>0</v>
      </c>
      <c r="D210" s="2">
        <v>0</v>
      </c>
      <c r="E210" s="1">
        <v>2</v>
      </c>
      <c r="F210">
        <v>7</v>
      </c>
      <c r="G210">
        <v>1</v>
      </c>
      <c r="H210">
        <v>5</v>
      </c>
      <c r="I210">
        <v>14</v>
      </c>
      <c r="J210" s="1">
        <v>48.18</v>
      </c>
      <c r="K210" s="2">
        <v>0.11</v>
      </c>
    </row>
    <row r="211" spans="1:11" x14ac:dyDescent="0.3">
      <c r="A211" s="1" t="s">
        <v>28</v>
      </c>
      <c r="B211">
        <f t="shared" si="3"/>
        <v>209</v>
      </c>
      <c r="C211">
        <v>1</v>
      </c>
      <c r="D211" s="2">
        <v>0</v>
      </c>
      <c r="E211" s="1">
        <v>3</v>
      </c>
      <c r="F211">
        <v>13</v>
      </c>
      <c r="G211">
        <v>2</v>
      </c>
      <c r="H211">
        <v>11</v>
      </c>
      <c r="I211">
        <v>20</v>
      </c>
      <c r="J211" s="1">
        <v>67.739999999999995</v>
      </c>
      <c r="K211" s="2">
        <v>7.0000000000000007E-2</v>
      </c>
    </row>
    <row r="212" spans="1:11" x14ac:dyDescent="0.3">
      <c r="A212" s="1" t="s">
        <v>28</v>
      </c>
      <c r="B212">
        <f t="shared" si="3"/>
        <v>210</v>
      </c>
      <c r="C212">
        <v>1</v>
      </c>
      <c r="D212" s="2">
        <v>0</v>
      </c>
      <c r="E212" s="1">
        <v>3</v>
      </c>
      <c r="F212">
        <v>13</v>
      </c>
      <c r="G212">
        <v>3</v>
      </c>
      <c r="H212">
        <v>12</v>
      </c>
      <c r="I212">
        <v>22</v>
      </c>
      <c r="J212" s="1">
        <v>71.19</v>
      </c>
      <c r="K212" s="2">
        <v>0.06</v>
      </c>
    </row>
    <row r="213" spans="1:11" x14ac:dyDescent="0.3">
      <c r="A213" s="1" t="s">
        <v>28</v>
      </c>
      <c r="B213">
        <f t="shared" si="3"/>
        <v>211</v>
      </c>
      <c r="C213">
        <v>1</v>
      </c>
      <c r="D213" s="2">
        <v>0</v>
      </c>
      <c r="E213" s="1">
        <v>2</v>
      </c>
      <c r="F213">
        <v>14</v>
      </c>
      <c r="G213">
        <v>2</v>
      </c>
      <c r="H213">
        <v>12</v>
      </c>
      <c r="I213">
        <v>20</v>
      </c>
      <c r="J213" s="1">
        <v>75.5</v>
      </c>
      <c r="K213" s="2">
        <v>0.09</v>
      </c>
    </row>
    <row r="214" spans="1:11" x14ac:dyDescent="0.3">
      <c r="A214" s="1" t="s">
        <v>2</v>
      </c>
      <c r="B214">
        <f t="shared" si="3"/>
        <v>212</v>
      </c>
      <c r="C214">
        <v>0</v>
      </c>
      <c r="D214" s="2">
        <v>1</v>
      </c>
      <c r="E214" s="1">
        <v>2</v>
      </c>
      <c r="F214">
        <v>9</v>
      </c>
      <c r="G214">
        <v>3</v>
      </c>
      <c r="H214">
        <v>8</v>
      </c>
      <c r="I214">
        <v>16</v>
      </c>
      <c r="J214" s="1">
        <v>46.74</v>
      </c>
      <c r="K214" s="2">
        <v>0.11</v>
      </c>
    </row>
    <row r="215" spans="1:11" x14ac:dyDescent="0.3">
      <c r="A215" s="1" t="s">
        <v>2</v>
      </c>
      <c r="B215">
        <f t="shared" si="3"/>
        <v>213</v>
      </c>
      <c r="C215">
        <v>0</v>
      </c>
      <c r="D215" s="2">
        <v>1</v>
      </c>
      <c r="E215" s="1">
        <v>3</v>
      </c>
      <c r="F215">
        <v>8</v>
      </c>
      <c r="G215">
        <v>2</v>
      </c>
      <c r="H215">
        <v>7</v>
      </c>
      <c r="I215">
        <v>14</v>
      </c>
      <c r="J215" s="1">
        <v>46.31</v>
      </c>
      <c r="K215" s="2">
        <v>0.11</v>
      </c>
    </row>
    <row r="216" spans="1:11" x14ac:dyDescent="0.3">
      <c r="A216" s="1" t="s">
        <v>1</v>
      </c>
      <c r="B216">
        <f t="shared" si="3"/>
        <v>214</v>
      </c>
      <c r="C216">
        <v>0</v>
      </c>
      <c r="D216" s="2">
        <v>1</v>
      </c>
      <c r="E216" s="1">
        <v>3</v>
      </c>
      <c r="F216">
        <v>9</v>
      </c>
      <c r="G216">
        <v>3</v>
      </c>
      <c r="H216">
        <v>7</v>
      </c>
      <c r="I216">
        <v>15</v>
      </c>
      <c r="J216" s="1">
        <v>47.83</v>
      </c>
      <c r="K216" s="2">
        <v>0.17</v>
      </c>
    </row>
    <row r="217" spans="1:11" x14ac:dyDescent="0.3">
      <c r="A217" s="1" t="s">
        <v>1</v>
      </c>
      <c r="B217">
        <f t="shared" si="3"/>
        <v>215</v>
      </c>
      <c r="C217">
        <v>0</v>
      </c>
      <c r="D217" s="2">
        <v>1</v>
      </c>
      <c r="E217" s="1">
        <v>3</v>
      </c>
      <c r="F217">
        <v>11</v>
      </c>
      <c r="G217">
        <v>3</v>
      </c>
      <c r="H217">
        <v>10</v>
      </c>
      <c r="I217">
        <v>19</v>
      </c>
      <c r="J217" s="1">
        <v>52.13</v>
      </c>
      <c r="K217" s="2">
        <v>0.14000000000000001</v>
      </c>
    </row>
    <row r="218" spans="1:11" x14ac:dyDescent="0.3">
      <c r="A218" s="1" t="s">
        <v>6</v>
      </c>
      <c r="B218">
        <f t="shared" si="3"/>
        <v>216</v>
      </c>
      <c r="C218">
        <v>0</v>
      </c>
      <c r="D218" s="2">
        <v>2</v>
      </c>
      <c r="E218" s="1">
        <v>2</v>
      </c>
      <c r="F218">
        <v>9</v>
      </c>
      <c r="G218">
        <v>3</v>
      </c>
      <c r="H218">
        <v>8</v>
      </c>
      <c r="I218">
        <v>16</v>
      </c>
      <c r="J218" s="1">
        <v>53.21</v>
      </c>
      <c r="K218" s="2">
        <v>0.12</v>
      </c>
    </row>
    <row r="219" spans="1:11" x14ac:dyDescent="0.3">
      <c r="A219" s="1" t="s">
        <v>6</v>
      </c>
      <c r="B219">
        <f t="shared" si="3"/>
        <v>217</v>
      </c>
      <c r="C219">
        <v>0</v>
      </c>
      <c r="D219" s="2">
        <v>2</v>
      </c>
      <c r="E219" s="1">
        <v>2</v>
      </c>
      <c r="F219">
        <v>7</v>
      </c>
      <c r="G219">
        <v>2</v>
      </c>
      <c r="H219">
        <v>6</v>
      </c>
      <c r="I219">
        <v>14</v>
      </c>
      <c r="J219" s="1">
        <v>52.36</v>
      </c>
      <c r="K219" s="2">
        <v>0.13</v>
      </c>
    </row>
    <row r="220" spans="1:11" x14ac:dyDescent="0.3">
      <c r="A220" s="1" t="s">
        <v>6</v>
      </c>
      <c r="B220">
        <f t="shared" si="3"/>
        <v>218</v>
      </c>
      <c r="C220">
        <v>0</v>
      </c>
      <c r="D220" s="2">
        <v>2</v>
      </c>
      <c r="E220" s="1">
        <v>3</v>
      </c>
      <c r="F220">
        <v>10</v>
      </c>
      <c r="G220">
        <v>3</v>
      </c>
      <c r="H220">
        <v>8</v>
      </c>
      <c r="I220">
        <v>14</v>
      </c>
      <c r="J220" s="1">
        <v>56.22</v>
      </c>
      <c r="K220" s="2">
        <v>0.17</v>
      </c>
    </row>
    <row r="221" spans="1:11" x14ac:dyDescent="0.3">
      <c r="A221" s="1" t="s">
        <v>92</v>
      </c>
      <c r="B221">
        <f t="shared" si="3"/>
        <v>219</v>
      </c>
      <c r="C221">
        <v>1</v>
      </c>
      <c r="D221" s="2">
        <v>2</v>
      </c>
      <c r="E221" s="1">
        <v>3</v>
      </c>
      <c r="F221">
        <v>17</v>
      </c>
      <c r="G221">
        <v>2</v>
      </c>
      <c r="H221">
        <v>16</v>
      </c>
      <c r="I221">
        <v>21</v>
      </c>
      <c r="J221" s="1">
        <v>90.55</v>
      </c>
      <c r="K221" s="2">
        <v>0.12</v>
      </c>
    </row>
    <row r="222" spans="1:11" x14ac:dyDescent="0.3">
      <c r="A222" s="1" t="s">
        <v>92</v>
      </c>
      <c r="B222">
        <f t="shared" si="3"/>
        <v>220</v>
      </c>
      <c r="C222">
        <v>1</v>
      </c>
      <c r="D222" s="2">
        <v>2</v>
      </c>
      <c r="E222" s="1">
        <v>2</v>
      </c>
      <c r="F222">
        <v>14</v>
      </c>
      <c r="G222">
        <v>2</v>
      </c>
      <c r="H222">
        <v>14</v>
      </c>
      <c r="I222">
        <v>20</v>
      </c>
      <c r="J222" s="1">
        <v>82.79</v>
      </c>
      <c r="K222" s="2">
        <v>0.09</v>
      </c>
    </row>
    <row r="223" spans="1:11" x14ac:dyDescent="0.3">
      <c r="A223" s="1" t="s">
        <v>92</v>
      </c>
      <c r="B223">
        <f t="shared" si="3"/>
        <v>221</v>
      </c>
      <c r="C223">
        <v>1</v>
      </c>
      <c r="D223" s="2">
        <v>2</v>
      </c>
      <c r="E223" s="1">
        <v>1</v>
      </c>
      <c r="F223">
        <v>10</v>
      </c>
      <c r="G223">
        <v>1</v>
      </c>
      <c r="H223">
        <v>10</v>
      </c>
      <c r="I223">
        <v>13</v>
      </c>
      <c r="J223" s="1">
        <v>81.92</v>
      </c>
      <c r="K223" s="2">
        <v>0.11</v>
      </c>
    </row>
    <row r="224" spans="1:11" x14ac:dyDescent="0.3">
      <c r="A224" s="1" t="s">
        <v>25</v>
      </c>
      <c r="B224">
        <f t="shared" si="3"/>
        <v>222</v>
      </c>
      <c r="C224">
        <v>3</v>
      </c>
      <c r="D224" s="2">
        <v>2</v>
      </c>
      <c r="E224" s="1">
        <v>2</v>
      </c>
      <c r="F224">
        <v>13</v>
      </c>
      <c r="G224">
        <v>2</v>
      </c>
      <c r="H224">
        <v>13</v>
      </c>
      <c r="I224">
        <v>16</v>
      </c>
      <c r="J224" s="1">
        <v>67.540000000000006</v>
      </c>
      <c r="K224" s="2">
        <v>0.06</v>
      </c>
    </row>
    <row r="225" spans="1:11" x14ac:dyDescent="0.3">
      <c r="A225" s="1" t="s">
        <v>25</v>
      </c>
      <c r="B225">
        <f t="shared" si="3"/>
        <v>223</v>
      </c>
      <c r="C225">
        <v>3</v>
      </c>
      <c r="D225" s="2">
        <v>2</v>
      </c>
      <c r="E225" s="1">
        <v>1</v>
      </c>
      <c r="F225">
        <v>11</v>
      </c>
      <c r="G225">
        <v>1</v>
      </c>
      <c r="H225">
        <v>11</v>
      </c>
      <c r="I225">
        <v>15</v>
      </c>
      <c r="J225" s="1">
        <v>64.95</v>
      </c>
      <c r="K225" s="2">
        <v>0.08</v>
      </c>
    </row>
    <row r="226" spans="1:11" x14ac:dyDescent="0.3">
      <c r="A226" s="1" t="s">
        <v>25</v>
      </c>
      <c r="B226">
        <f t="shared" si="3"/>
        <v>224</v>
      </c>
      <c r="C226">
        <v>3</v>
      </c>
      <c r="D226" s="2">
        <v>2</v>
      </c>
      <c r="E226" s="1">
        <v>3</v>
      </c>
      <c r="F226">
        <v>9</v>
      </c>
      <c r="G226">
        <v>3</v>
      </c>
      <c r="H226">
        <v>8</v>
      </c>
      <c r="I226">
        <v>13</v>
      </c>
      <c r="J226" s="1">
        <v>64.52</v>
      </c>
      <c r="K226" s="2">
        <v>7.0000000000000007E-2</v>
      </c>
    </row>
    <row r="227" spans="1:11" x14ac:dyDescent="0.3">
      <c r="A227" s="1" t="s">
        <v>51</v>
      </c>
      <c r="B227">
        <f t="shared" si="3"/>
        <v>225</v>
      </c>
      <c r="C227">
        <v>3</v>
      </c>
      <c r="D227" s="2">
        <v>2</v>
      </c>
      <c r="E227" s="1">
        <v>3</v>
      </c>
      <c r="F227">
        <v>11</v>
      </c>
      <c r="G227">
        <v>2</v>
      </c>
      <c r="H227">
        <v>11</v>
      </c>
      <c r="I227">
        <v>16</v>
      </c>
      <c r="J227" s="1">
        <v>65.98</v>
      </c>
      <c r="K227" s="2">
        <v>0.1</v>
      </c>
    </row>
    <row r="228" spans="1:11" x14ac:dyDescent="0.3">
      <c r="A228" s="1" t="s">
        <v>51</v>
      </c>
      <c r="B228">
        <f t="shared" si="3"/>
        <v>226</v>
      </c>
      <c r="C228">
        <v>3</v>
      </c>
      <c r="D228" s="2">
        <v>2</v>
      </c>
      <c r="E228" s="1">
        <v>2</v>
      </c>
      <c r="F228">
        <v>12</v>
      </c>
      <c r="G228">
        <v>1</v>
      </c>
      <c r="H228">
        <v>11</v>
      </c>
      <c r="I228">
        <v>16</v>
      </c>
      <c r="J228" s="1">
        <v>74.61</v>
      </c>
      <c r="K228" s="2">
        <v>0.1</v>
      </c>
    </row>
    <row r="229" spans="1:11" x14ac:dyDescent="0.3">
      <c r="A229" s="1" t="s">
        <v>51</v>
      </c>
      <c r="B229">
        <f t="shared" si="3"/>
        <v>227</v>
      </c>
      <c r="C229">
        <v>3</v>
      </c>
      <c r="D229" s="2">
        <v>2</v>
      </c>
      <c r="E229" s="1">
        <v>2</v>
      </c>
      <c r="F229">
        <v>12</v>
      </c>
      <c r="G229">
        <v>1</v>
      </c>
      <c r="H229">
        <v>11</v>
      </c>
      <c r="I229">
        <v>16</v>
      </c>
      <c r="J229" s="1">
        <v>81.510000000000005</v>
      </c>
      <c r="K229" s="2">
        <v>0.11</v>
      </c>
    </row>
    <row r="230" spans="1:11" x14ac:dyDescent="0.3">
      <c r="A230" s="1" t="s">
        <v>51</v>
      </c>
      <c r="B230">
        <f t="shared" si="3"/>
        <v>228</v>
      </c>
      <c r="C230">
        <v>3</v>
      </c>
      <c r="D230" s="2">
        <v>2</v>
      </c>
      <c r="E230" s="1">
        <v>2</v>
      </c>
      <c r="F230">
        <v>13</v>
      </c>
      <c r="G230">
        <v>2</v>
      </c>
      <c r="H230">
        <v>13</v>
      </c>
      <c r="I230">
        <v>19</v>
      </c>
      <c r="J230" s="1">
        <v>81.08</v>
      </c>
      <c r="K230" s="2">
        <v>0.11</v>
      </c>
    </row>
    <row r="231" spans="1:11" x14ac:dyDescent="0.3">
      <c r="A231" s="1" t="s">
        <v>4</v>
      </c>
      <c r="B231">
        <f t="shared" si="3"/>
        <v>229</v>
      </c>
      <c r="C231">
        <v>1</v>
      </c>
      <c r="D231" s="2">
        <v>2</v>
      </c>
      <c r="E231" s="1">
        <v>2</v>
      </c>
      <c r="F231">
        <v>12</v>
      </c>
      <c r="G231">
        <v>2</v>
      </c>
      <c r="H231">
        <v>10</v>
      </c>
      <c r="I231">
        <v>16</v>
      </c>
      <c r="J231" s="1">
        <v>57.92</v>
      </c>
      <c r="K231" s="2">
        <v>0.16</v>
      </c>
    </row>
    <row r="232" spans="1:11" x14ac:dyDescent="0.3">
      <c r="A232" s="1" t="s">
        <v>4</v>
      </c>
      <c r="B232">
        <f t="shared" si="3"/>
        <v>230</v>
      </c>
      <c r="C232">
        <v>1</v>
      </c>
      <c r="D232" s="2">
        <v>2</v>
      </c>
      <c r="E232" s="1">
        <v>3</v>
      </c>
      <c r="F232">
        <v>9</v>
      </c>
      <c r="G232">
        <v>3</v>
      </c>
      <c r="H232">
        <v>7</v>
      </c>
      <c r="I232">
        <v>17</v>
      </c>
      <c r="J232" s="1">
        <v>66.510000000000005</v>
      </c>
      <c r="K232" s="2">
        <v>0.16</v>
      </c>
    </row>
    <row r="233" spans="1:11" x14ac:dyDescent="0.3">
      <c r="A233" s="1" t="s">
        <v>29</v>
      </c>
      <c r="B233">
        <f t="shared" si="3"/>
        <v>231</v>
      </c>
      <c r="C233">
        <v>1</v>
      </c>
      <c r="D233" s="2">
        <v>2</v>
      </c>
      <c r="E233" s="1">
        <v>2</v>
      </c>
      <c r="F233">
        <v>10</v>
      </c>
      <c r="G233">
        <v>2</v>
      </c>
      <c r="H233">
        <v>10</v>
      </c>
      <c r="I233">
        <v>13</v>
      </c>
      <c r="J233" s="1">
        <v>73.66</v>
      </c>
      <c r="K233" s="2">
        <v>0.13</v>
      </c>
    </row>
    <row r="234" spans="1:11" x14ac:dyDescent="0.3">
      <c r="A234" s="1" t="s">
        <v>29</v>
      </c>
      <c r="B234">
        <f t="shared" si="3"/>
        <v>232</v>
      </c>
      <c r="C234">
        <v>1</v>
      </c>
      <c r="D234" s="2">
        <v>2</v>
      </c>
      <c r="E234" s="1">
        <v>2</v>
      </c>
      <c r="F234">
        <v>10</v>
      </c>
      <c r="G234">
        <v>3</v>
      </c>
      <c r="H234">
        <v>9</v>
      </c>
      <c r="I234">
        <v>14</v>
      </c>
      <c r="J234" s="1">
        <v>71.94</v>
      </c>
      <c r="K234" s="2">
        <v>0.15</v>
      </c>
    </row>
    <row r="235" spans="1:11" x14ac:dyDescent="0.3">
      <c r="A235" s="1" t="s">
        <v>79</v>
      </c>
      <c r="B235">
        <f t="shared" si="3"/>
        <v>233</v>
      </c>
      <c r="C235">
        <v>1</v>
      </c>
      <c r="D235" s="2">
        <v>4</v>
      </c>
      <c r="E235" s="1">
        <v>3</v>
      </c>
      <c r="F235">
        <v>13</v>
      </c>
      <c r="G235">
        <v>3</v>
      </c>
      <c r="H235">
        <v>10</v>
      </c>
      <c r="I235">
        <v>17</v>
      </c>
      <c r="J235" s="1">
        <v>54.08</v>
      </c>
      <c r="K235" s="2">
        <v>0.17</v>
      </c>
    </row>
    <row r="236" spans="1:11" x14ac:dyDescent="0.3">
      <c r="A236" s="1" t="s">
        <v>79</v>
      </c>
      <c r="B236">
        <f t="shared" si="3"/>
        <v>234</v>
      </c>
      <c r="C236">
        <v>1</v>
      </c>
      <c r="D236" s="2">
        <v>4</v>
      </c>
      <c r="E236" s="1">
        <v>2</v>
      </c>
      <c r="F236">
        <v>12</v>
      </c>
      <c r="G236">
        <v>2</v>
      </c>
      <c r="H236">
        <v>10</v>
      </c>
      <c r="I236">
        <v>17</v>
      </c>
      <c r="J236" s="1">
        <v>55.37</v>
      </c>
      <c r="K236" s="2">
        <v>0.16</v>
      </c>
    </row>
    <row r="237" spans="1:11" x14ac:dyDescent="0.3">
      <c r="A237" s="1" t="s">
        <v>79</v>
      </c>
      <c r="B237">
        <f t="shared" si="3"/>
        <v>235</v>
      </c>
      <c r="C237">
        <v>1</v>
      </c>
      <c r="D237" s="2">
        <v>4</v>
      </c>
      <c r="E237" s="1">
        <v>2</v>
      </c>
      <c r="F237">
        <v>9</v>
      </c>
      <c r="G237">
        <v>2</v>
      </c>
      <c r="H237">
        <v>8</v>
      </c>
      <c r="I237">
        <v>15</v>
      </c>
      <c r="J237" s="1">
        <v>55.79</v>
      </c>
      <c r="K237" s="2">
        <v>0.18</v>
      </c>
    </row>
    <row r="238" spans="1:11" x14ac:dyDescent="0.3">
      <c r="A238" s="1" t="s">
        <v>13</v>
      </c>
      <c r="B238">
        <f t="shared" si="3"/>
        <v>236</v>
      </c>
      <c r="C238">
        <v>1</v>
      </c>
      <c r="D238" s="2">
        <v>4</v>
      </c>
      <c r="E238" s="1">
        <v>2</v>
      </c>
      <c r="F238">
        <v>11</v>
      </c>
      <c r="G238">
        <v>2</v>
      </c>
      <c r="H238">
        <v>9</v>
      </c>
      <c r="I238">
        <v>15</v>
      </c>
      <c r="J238" s="1">
        <v>69.02</v>
      </c>
      <c r="K238" s="2">
        <v>0.13</v>
      </c>
    </row>
    <row r="239" spans="1:11" x14ac:dyDescent="0.3">
      <c r="A239" s="1" t="s">
        <v>13</v>
      </c>
      <c r="B239">
        <f t="shared" si="3"/>
        <v>237</v>
      </c>
      <c r="C239">
        <v>1</v>
      </c>
      <c r="D239" s="2">
        <v>4</v>
      </c>
      <c r="E239" s="1">
        <v>3</v>
      </c>
      <c r="F239">
        <v>9</v>
      </c>
      <c r="G239">
        <v>3</v>
      </c>
      <c r="H239">
        <v>6</v>
      </c>
      <c r="I239">
        <v>13</v>
      </c>
      <c r="J239" s="1">
        <v>68.59</v>
      </c>
      <c r="K239" s="2">
        <v>0.12</v>
      </c>
    </row>
    <row r="240" spans="1:11" x14ac:dyDescent="0.3">
      <c r="A240" s="1" t="s">
        <v>13</v>
      </c>
      <c r="B240">
        <f t="shared" si="3"/>
        <v>238</v>
      </c>
      <c r="C240">
        <v>1</v>
      </c>
      <c r="D240" s="2">
        <v>4</v>
      </c>
      <c r="E240" s="1">
        <v>3</v>
      </c>
      <c r="F240">
        <v>8</v>
      </c>
      <c r="G240">
        <v>3</v>
      </c>
      <c r="H240">
        <v>5</v>
      </c>
      <c r="I240">
        <v>12</v>
      </c>
      <c r="J240" s="1">
        <v>63.41</v>
      </c>
      <c r="K240" s="2">
        <v>0.13</v>
      </c>
    </row>
    <row r="241" spans="1:11" x14ac:dyDescent="0.3">
      <c r="A241" s="1" t="s">
        <v>93</v>
      </c>
      <c r="B241">
        <f t="shared" si="3"/>
        <v>239</v>
      </c>
      <c r="C241">
        <v>3</v>
      </c>
      <c r="D241" s="2">
        <v>4</v>
      </c>
      <c r="E241" s="1">
        <v>3</v>
      </c>
      <c r="F241">
        <v>8</v>
      </c>
      <c r="G241">
        <v>3</v>
      </c>
      <c r="H241">
        <v>6</v>
      </c>
      <c r="I241">
        <v>17</v>
      </c>
      <c r="J241" s="1">
        <v>71.17</v>
      </c>
      <c r="K241" s="2">
        <v>0.14000000000000001</v>
      </c>
    </row>
    <row r="242" spans="1:11" x14ac:dyDescent="0.3">
      <c r="A242" s="1" t="s">
        <v>93</v>
      </c>
      <c r="B242">
        <f t="shared" si="3"/>
        <v>240</v>
      </c>
      <c r="C242">
        <v>3</v>
      </c>
      <c r="D242" s="2">
        <v>4</v>
      </c>
      <c r="E242" s="1">
        <v>4</v>
      </c>
      <c r="F242">
        <v>10</v>
      </c>
      <c r="G242">
        <v>5</v>
      </c>
      <c r="H242">
        <v>7</v>
      </c>
      <c r="I242">
        <v>20</v>
      </c>
      <c r="J242" s="1">
        <v>72.03</v>
      </c>
      <c r="K242" s="2">
        <v>0.21</v>
      </c>
    </row>
    <row r="243" spans="1:11" x14ac:dyDescent="0.3">
      <c r="A243" s="1" t="s">
        <v>44</v>
      </c>
      <c r="B243">
        <f t="shared" si="3"/>
        <v>241</v>
      </c>
      <c r="C243">
        <v>3</v>
      </c>
      <c r="D243" s="2">
        <v>4</v>
      </c>
      <c r="E243" s="1">
        <v>2</v>
      </c>
      <c r="F243">
        <v>13</v>
      </c>
      <c r="G243">
        <v>3</v>
      </c>
      <c r="H243">
        <v>11</v>
      </c>
      <c r="I243">
        <v>19</v>
      </c>
      <c r="J243" s="1">
        <v>69.540000000000006</v>
      </c>
      <c r="K243" s="2">
        <v>0.1</v>
      </c>
    </row>
    <row r="244" spans="1:11" x14ac:dyDescent="0.3">
      <c r="A244" s="1" t="s">
        <v>44</v>
      </c>
      <c r="B244">
        <f t="shared" si="3"/>
        <v>242</v>
      </c>
      <c r="C244">
        <v>3</v>
      </c>
      <c r="D244" s="2">
        <v>4</v>
      </c>
      <c r="E244" s="1">
        <v>4</v>
      </c>
      <c r="F244">
        <v>14</v>
      </c>
      <c r="G244">
        <v>3</v>
      </c>
      <c r="H244">
        <v>12</v>
      </c>
      <c r="I244">
        <v>21</v>
      </c>
      <c r="J244" s="1">
        <v>72.98</v>
      </c>
      <c r="K244" s="2">
        <v>0.12</v>
      </c>
    </row>
    <row r="245" spans="1:11" x14ac:dyDescent="0.3">
      <c r="A245" s="1" t="s">
        <v>44</v>
      </c>
      <c r="B245">
        <f t="shared" si="3"/>
        <v>243</v>
      </c>
      <c r="C245">
        <v>3</v>
      </c>
      <c r="D245" s="2">
        <v>4</v>
      </c>
      <c r="E245" s="1">
        <v>4</v>
      </c>
      <c r="F245">
        <v>14</v>
      </c>
      <c r="G245">
        <v>4</v>
      </c>
      <c r="H245">
        <v>10</v>
      </c>
      <c r="I245">
        <v>23</v>
      </c>
      <c r="J245" s="1">
        <v>66.11</v>
      </c>
      <c r="K245" s="2">
        <v>0.09</v>
      </c>
    </row>
    <row r="246" spans="1:11" x14ac:dyDescent="0.3">
      <c r="A246" s="1" t="s">
        <v>44</v>
      </c>
      <c r="B246">
        <f t="shared" si="3"/>
        <v>244</v>
      </c>
      <c r="C246">
        <v>3</v>
      </c>
      <c r="D246" s="2">
        <v>4</v>
      </c>
      <c r="E246" s="1">
        <v>4</v>
      </c>
      <c r="F246">
        <v>14</v>
      </c>
      <c r="G246">
        <v>4</v>
      </c>
      <c r="H246">
        <v>9</v>
      </c>
      <c r="I246">
        <v>21</v>
      </c>
      <c r="J246" s="1">
        <v>63.96</v>
      </c>
      <c r="K246" s="2">
        <v>0.11</v>
      </c>
    </row>
    <row r="247" spans="1:11" x14ac:dyDescent="0.3">
      <c r="A247" s="1" t="s">
        <v>44</v>
      </c>
      <c r="B247">
        <f t="shared" si="3"/>
        <v>245</v>
      </c>
      <c r="C247">
        <v>3</v>
      </c>
      <c r="D247" s="2">
        <v>4</v>
      </c>
      <c r="E247" s="1">
        <v>2</v>
      </c>
      <c r="F247">
        <v>12</v>
      </c>
      <c r="G247">
        <v>2</v>
      </c>
      <c r="H247">
        <v>11</v>
      </c>
      <c r="I247">
        <v>22</v>
      </c>
      <c r="J247" s="1">
        <v>61.82</v>
      </c>
      <c r="K247" s="2">
        <v>0.1</v>
      </c>
    </row>
    <row r="248" spans="1:11" x14ac:dyDescent="0.3">
      <c r="A248" s="1" t="s">
        <v>44</v>
      </c>
      <c r="B248">
        <f t="shared" si="3"/>
        <v>246</v>
      </c>
      <c r="C248">
        <v>3</v>
      </c>
      <c r="D248" s="2">
        <v>4</v>
      </c>
      <c r="E248" s="1">
        <v>2</v>
      </c>
      <c r="F248">
        <v>9</v>
      </c>
      <c r="G248">
        <v>2</v>
      </c>
      <c r="H248">
        <v>8</v>
      </c>
      <c r="I248">
        <v>13</v>
      </c>
      <c r="J248" s="1">
        <v>61.82</v>
      </c>
      <c r="K248" s="2">
        <v>0.12</v>
      </c>
    </row>
    <row r="249" spans="1:11" x14ac:dyDescent="0.3">
      <c r="A249" s="1" t="s">
        <v>44</v>
      </c>
      <c r="B249">
        <f t="shared" si="3"/>
        <v>247</v>
      </c>
      <c r="C249">
        <v>3</v>
      </c>
      <c r="D249" s="2">
        <v>4</v>
      </c>
      <c r="E249" s="1">
        <v>3</v>
      </c>
      <c r="F249">
        <v>10</v>
      </c>
      <c r="G249">
        <v>3</v>
      </c>
      <c r="H249">
        <v>8</v>
      </c>
      <c r="I249">
        <v>15</v>
      </c>
      <c r="J249" s="1">
        <v>63.53</v>
      </c>
      <c r="K249" s="2">
        <v>0.12</v>
      </c>
    </row>
    <row r="250" spans="1:11" x14ac:dyDescent="0.3">
      <c r="A250" s="1" t="s">
        <v>84</v>
      </c>
      <c r="B250">
        <f t="shared" si="3"/>
        <v>248</v>
      </c>
      <c r="C250">
        <v>0</v>
      </c>
      <c r="D250" s="2">
        <v>3</v>
      </c>
      <c r="E250" s="1">
        <v>2</v>
      </c>
      <c r="F250">
        <v>11</v>
      </c>
      <c r="G250">
        <v>2</v>
      </c>
      <c r="H250">
        <v>9</v>
      </c>
      <c r="I250">
        <v>18</v>
      </c>
      <c r="J250" s="1">
        <v>52.72</v>
      </c>
      <c r="K250" s="2">
        <v>0.11</v>
      </c>
    </row>
    <row r="251" spans="1:11" x14ac:dyDescent="0.3">
      <c r="A251" s="1" t="s">
        <v>84</v>
      </c>
      <c r="B251">
        <f t="shared" si="3"/>
        <v>249</v>
      </c>
      <c r="C251">
        <v>0</v>
      </c>
      <c r="D251" s="2">
        <v>3</v>
      </c>
      <c r="E251" s="1">
        <v>2</v>
      </c>
      <c r="F251">
        <v>8</v>
      </c>
      <c r="G251">
        <v>2</v>
      </c>
      <c r="H251">
        <v>6</v>
      </c>
      <c r="I251">
        <v>13</v>
      </c>
      <c r="J251" s="1">
        <v>49.72</v>
      </c>
      <c r="K251" s="2">
        <v>0.12</v>
      </c>
    </row>
    <row r="252" spans="1:11" x14ac:dyDescent="0.3">
      <c r="A252" s="1" t="s">
        <v>84</v>
      </c>
      <c r="B252">
        <f t="shared" si="3"/>
        <v>250</v>
      </c>
      <c r="C252">
        <v>0</v>
      </c>
      <c r="D252" s="2">
        <v>3</v>
      </c>
      <c r="E252" s="1">
        <v>1</v>
      </c>
      <c r="F252">
        <v>11</v>
      </c>
      <c r="G252">
        <v>1</v>
      </c>
      <c r="H252">
        <v>10</v>
      </c>
      <c r="I252">
        <v>16</v>
      </c>
      <c r="J252" s="1">
        <v>52.29</v>
      </c>
      <c r="K252" s="2">
        <v>0.12</v>
      </c>
    </row>
    <row r="253" spans="1:11" x14ac:dyDescent="0.3">
      <c r="A253" s="1" t="s">
        <v>22</v>
      </c>
      <c r="B253">
        <f t="shared" si="3"/>
        <v>251</v>
      </c>
      <c r="C253">
        <v>0</v>
      </c>
      <c r="D253" s="2">
        <v>3</v>
      </c>
      <c r="E253" s="1">
        <v>3</v>
      </c>
      <c r="F253">
        <v>9</v>
      </c>
      <c r="G253">
        <v>3</v>
      </c>
      <c r="H253">
        <v>8</v>
      </c>
      <c r="I253">
        <v>15</v>
      </c>
      <c r="J253" s="1">
        <v>52.21</v>
      </c>
      <c r="K253" s="2">
        <v>0.1</v>
      </c>
    </row>
    <row r="254" spans="1:11" x14ac:dyDescent="0.3">
      <c r="A254" s="1" t="s">
        <v>22</v>
      </c>
      <c r="B254">
        <f t="shared" si="3"/>
        <v>252</v>
      </c>
      <c r="C254">
        <v>0</v>
      </c>
      <c r="D254" s="2">
        <v>3</v>
      </c>
      <c r="E254" s="1">
        <v>3</v>
      </c>
      <c r="F254">
        <v>7</v>
      </c>
      <c r="G254">
        <v>3</v>
      </c>
      <c r="H254">
        <v>6</v>
      </c>
      <c r="I254">
        <v>12</v>
      </c>
      <c r="J254" s="1">
        <v>58.26</v>
      </c>
      <c r="K254" s="2">
        <v>0.09</v>
      </c>
    </row>
    <row r="255" spans="1:11" x14ac:dyDescent="0.3">
      <c r="A255" s="1" t="s">
        <v>20</v>
      </c>
      <c r="B255">
        <f t="shared" si="3"/>
        <v>253</v>
      </c>
      <c r="C255">
        <v>0</v>
      </c>
      <c r="D255" s="2">
        <v>0</v>
      </c>
      <c r="E255" s="1">
        <v>1</v>
      </c>
      <c r="F255">
        <v>9</v>
      </c>
      <c r="G255">
        <v>1</v>
      </c>
      <c r="H255">
        <v>9</v>
      </c>
      <c r="I255">
        <v>12</v>
      </c>
      <c r="J255" s="1">
        <v>50.59</v>
      </c>
      <c r="K255" s="2">
        <v>0.11</v>
      </c>
    </row>
    <row r="256" spans="1:11" x14ac:dyDescent="0.3">
      <c r="A256" s="1" t="s">
        <v>20</v>
      </c>
      <c r="B256">
        <f t="shared" si="3"/>
        <v>254</v>
      </c>
      <c r="C256">
        <v>0</v>
      </c>
      <c r="D256" s="2">
        <v>0</v>
      </c>
      <c r="E256" s="1">
        <v>2</v>
      </c>
      <c r="F256">
        <v>9</v>
      </c>
      <c r="G256">
        <v>2</v>
      </c>
      <c r="H256">
        <v>8</v>
      </c>
      <c r="I256">
        <v>14</v>
      </c>
      <c r="J256" s="1">
        <v>49.73</v>
      </c>
      <c r="K256" s="2">
        <v>0.12</v>
      </c>
    </row>
    <row r="257" spans="1:11" x14ac:dyDescent="0.3">
      <c r="A257" s="1" t="s">
        <v>20</v>
      </c>
      <c r="B257">
        <f t="shared" si="3"/>
        <v>255</v>
      </c>
      <c r="C257">
        <v>0</v>
      </c>
      <c r="D257" s="2">
        <v>0</v>
      </c>
      <c r="E257" s="1">
        <v>3</v>
      </c>
      <c r="F257">
        <v>11</v>
      </c>
      <c r="G257">
        <v>3</v>
      </c>
      <c r="H257">
        <v>10</v>
      </c>
      <c r="I257">
        <v>18</v>
      </c>
      <c r="J257" s="1">
        <v>47.58</v>
      </c>
      <c r="K257" s="2">
        <v>0.11</v>
      </c>
    </row>
    <row r="258" spans="1:11" x14ac:dyDescent="0.3">
      <c r="A258" s="1" t="s">
        <v>20</v>
      </c>
      <c r="B258">
        <f t="shared" si="3"/>
        <v>256</v>
      </c>
      <c r="C258">
        <v>0</v>
      </c>
      <c r="D258" s="2">
        <v>0</v>
      </c>
      <c r="E258" s="1">
        <v>2</v>
      </c>
      <c r="F258">
        <v>9</v>
      </c>
      <c r="G258">
        <v>2</v>
      </c>
      <c r="H258">
        <v>9</v>
      </c>
      <c r="I258">
        <v>15</v>
      </c>
      <c r="J258" s="1">
        <v>48.01</v>
      </c>
      <c r="K258" s="2">
        <v>0.09</v>
      </c>
    </row>
    <row r="259" spans="1:11" x14ac:dyDescent="0.3">
      <c r="A259" s="1" t="s">
        <v>20</v>
      </c>
      <c r="B259">
        <f t="shared" ref="B259:B322" si="4">B258+1</f>
        <v>257</v>
      </c>
      <c r="C259">
        <v>0</v>
      </c>
      <c r="D259" s="2">
        <v>0</v>
      </c>
      <c r="E259" s="1">
        <v>2</v>
      </c>
      <c r="F259">
        <v>9</v>
      </c>
      <c r="G259">
        <v>2</v>
      </c>
      <c r="H259">
        <v>8</v>
      </c>
      <c r="I259">
        <v>13</v>
      </c>
      <c r="J259" s="1">
        <v>49.3</v>
      </c>
      <c r="K259" s="2">
        <v>0.12</v>
      </c>
    </row>
    <row r="260" spans="1:11" x14ac:dyDescent="0.3">
      <c r="A260" s="1" t="s">
        <v>40</v>
      </c>
      <c r="B260">
        <f t="shared" si="4"/>
        <v>258</v>
      </c>
      <c r="C260">
        <v>0</v>
      </c>
      <c r="D260" s="2">
        <v>0</v>
      </c>
      <c r="E260" s="1">
        <v>2</v>
      </c>
      <c r="F260">
        <v>12</v>
      </c>
      <c r="G260">
        <v>2</v>
      </c>
      <c r="H260">
        <v>11</v>
      </c>
      <c r="I260">
        <v>16</v>
      </c>
      <c r="J260" s="1">
        <v>44.76</v>
      </c>
      <c r="K260" s="2">
        <v>0.13</v>
      </c>
    </row>
    <row r="261" spans="1:11" x14ac:dyDescent="0.3">
      <c r="A261" s="1" t="s">
        <v>40</v>
      </c>
      <c r="B261">
        <f t="shared" si="4"/>
        <v>259</v>
      </c>
      <c r="C261">
        <v>0</v>
      </c>
      <c r="D261" s="2">
        <v>0</v>
      </c>
      <c r="E261" s="1">
        <v>2</v>
      </c>
      <c r="F261">
        <v>10</v>
      </c>
      <c r="G261">
        <v>2</v>
      </c>
      <c r="H261">
        <v>8</v>
      </c>
      <c r="I261">
        <v>14</v>
      </c>
      <c r="J261" s="1">
        <v>46.91</v>
      </c>
      <c r="K261" s="2">
        <v>0.15</v>
      </c>
    </row>
    <row r="262" spans="1:11" x14ac:dyDescent="0.3">
      <c r="A262" s="1" t="s">
        <v>40</v>
      </c>
      <c r="B262">
        <f t="shared" si="4"/>
        <v>260</v>
      </c>
      <c r="C262">
        <v>0</v>
      </c>
      <c r="D262" s="2">
        <v>0</v>
      </c>
      <c r="E262" s="1">
        <v>3</v>
      </c>
      <c r="F262">
        <v>9</v>
      </c>
      <c r="G262">
        <v>3</v>
      </c>
      <c r="H262">
        <v>7</v>
      </c>
      <c r="I262">
        <v>14</v>
      </c>
      <c r="J262" s="1">
        <v>44.33</v>
      </c>
      <c r="K262" s="2">
        <v>0.14000000000000001</v>
      </c>
    </row>
    <row r="263" spans="1:11" x14ac:dyDescent="0.3">
      <c r="A263" s="1" t="s">
        <v>10</v>
      </c>
      <c r="B263">
        <f t="shared" si="4"/>
        <v>261</v>
      </c>
      <c r="C263">
        <v>1</v>
      </c>
      <c r="D263" s="2">
        <v>2</v>
      </c>
      <c r="E263" s="1">
        <v>2</v>
      </c>
      <c r="F263">
        <v>9</v>
      </c>
      <c r="G263">
        <v>2</v>
      </c>
      <c r="H263">
        <v>9</v>
      </c>
      <c r="I263">
        <v>14</v>
      </c>
      <c r="J263" s="1">
        <v>67.02</v>
      </c>
      <c r="K263" s="2">
        <v>0.15</v>
      </c>
    </row>
    <row r="264" spans="1:11" x14ac:dyDescent="0.3">
      <c r="A264" s="1" t="s">
        <v>10</v>
      </c>
      <c r="B264">
        <f t="shared" si="4"/>
        <v>262</v>
      </c>
      <c r="C264">
        <v>1</v>
      </c>
      <c r="D264" s="2">
        <v>2</v>
      </c>
      <c r="E264" s="1">
        <v>4</v>
      </c>
      <c r="F264">
        <v>13</v>
      </c>
      <c r="G264">
        <v>3</v>
      </c>
      <c r="H264">
        <v>12</v>
      </c>
      <c r="I264">
        <v>18</v>
      </c>
      <c r="J264" s="1">
        <v>67.02</v>
      </c>
      <c r="K264" s="2">
        <v>0.17</v>
      </c>
    </row>
    <row r="265" spans="1:11" x14ac:dyDescent="0.3">
      <c r="A265" s="1" t="s">
        <v>10</v>
      </c>
      <c r="B265">
        <f t="shared" si="4"/>
        <v>263</v>
      </c>
      <c r="C265">
        <v>1</v>
      </c>
      <c r="D265" s="2">
        <v>2</v>
      </c>
      <c r="E265" s="1">
        <v>2</v>
      </c>
      <c r="F265">
        <v>11</v>
      </c>
      <c r="G265">
        <v>2</v>
      </c>
      <c r="H265">
        <v>9</v>
      </c>
      <c r="I265">
        <v>16</v>
      </c>
      <c r="J265" s="1">
        <v>64.45</v>
      </c>
      <c r="K265" s="2">
        <v>0.13</v>
      </c>
    </row>
    <row r="266" spans="1:11" x14ac:dyDescent="0.3">
      <c r="A266" s="1" t="s">
        <v>0</v>
      </c>
      <c r="B266">
        <f t="shared" si="4"/>
        <v>264</v>
      </c>
      <c r="C266">
        <v>1</v>
      </c>
      <c r="D266" s="2">
        <v>2</v>
      </c>
      <c r="E266" s="1">
        <v>2</v>
      </c>
      <c r="F266">
        <v>15</v>
      </c>
      <c r="G266">
        <v>2</v>
      </c>
      <c r="H266">
        <v>15</v>
      </c>
      <c r="I266">
        <v>19</v>
      </c>
      <c r="J266" s="1">
        <v>68.430000000000007</v>
      </c>
      <c r="K266" s="2">
        <v>0.11</v>
      </c>
    </row>
    <row r="267" spans="1:11" x14ac:dyDescent="0.3">
      <c r="A267" s="1" t="s">
        <v>0</v>
      </c>
      <c r="B267">
        <f t="shared" si="4"/>
        <v>265</v>
      </c>
      <c r="C267">
        <v>1</v>
      </c>
      <c r="D267" s="2">
        <v>2</v>
      </c>
      <c r="E267" s="1">
        <v>3</v>
      </c>
      <c r="F267">
        <v>14</v>
      </c>
      <c r="G267">
        <v>2</v>
      </c>
      <c r="H267">
        <v>14</v>
      </c>
      <c r="I267">
        <v>18</v>
      </c>
      <c r="J267" s="1">
        <v>76.61</v>
      </c>
      <c r="K267" s="2">
        <v>0.12</v>
      </c>
    </row>
    <row r="268" spans="1:11" x14ac:dyDescent="0.3">
      <c r="A268" s="1" t="s">
        <v>69</v>
      </c>
      <c r="B268">
        <f t="shared" si="4"/>
        <v>266</v>
      </c>
      <c r="C268">
        <v>1</v>
      </c>
      <c r="D268" s="2">
        <v>2</v>
      </c>
      <c r="E268" s="1">
        <v>3</v>
      </c>
      <c r="F268">
        <v>11</v>
      </c>
      <c r="G268">
        <v>2</v>
      </c>
      <c r="H268">
        <v>11</v>
      </c>
      <c r="I268">
        <v>15</v>
      </c>
      <c r="J268" s="1">
        <v>55.89</v>
      </c>
      <c r="K268" s="2">
        <v>0.13</v>
      </c>
    </row>
    <row r="269" spans="1:11" x14ac:dyDescent="0.3">
      <c r="A269" s="1" t="s">
        <v>69</v>
      </c>
      <c r="B269">
        <f t="shared" si="4"/>
        <v>267</v>
      </c>
      <c r="C269">
        <v>1</v>
      </c>
      <c r="D269" s="2">
        <v>2</v>
      </c>
      <c r="E269" s="1">
        <v>2</v>
      </c>
      <c r="F269">
        <v>12</v>
      </c>
      <c r="G269">
        <v>3</v>
      </c>
      <c r="H269">
        <v>9</v>
      </c>
      <c r="I269">
        <v>16</v>
      </c>
      <c r="J269" s="1">
        <v>55.03</v>
      </c>
      <c r="K269" s="2">
        <v>0.08</v>
      </c>
    </row>
    <row r="270" spans="1:11" x14ac:dyDescent="0.3">
      <c r="A270" s="1" t="s">
        <v>69</v>
      </c>
      <c r="B270">
        <f t="shared" si="4"/>
        <v>268</v>
      </c>
      <c r="C270">
        <v>1</v>
      </c>
      <c r="D270" s="2">
        <v>2</v>
      </c>
      <c r="E270" s="1">
        <v>5</v>
      </c>
      <c r="F270">
        <v>10</v>
      </c>
      <c r="G270">
        <v>3</v>
      </c>
      <c r="H270">
        <v>7</v>
      </c>
      <c r="I270">
        <v>15</v>
      </c>
      <c r="J270" s="1">
        <v>55.46</v>
      </c>
      <c r="K270" s="2">
        <v>7.0000000000000007E-2</v>
      </c>
    </row>
    <row r="271" spans="1:11" x14ac:dyDescent="0.3">
      <c r="A271" s="1" t="s">
        <v>76</v>
      </c>
      <c r="B271">
        <f t="shared" si="4"/>
        <v>269</v>
      </c>
      <c r="C271">
        <v>1</v>
      </c>
      <c r="D271" s="2">
        <v>2</v>
      </c>
      <c r="E271" s="1">
        <v>2</v>
      </c>
      <c r="F271">
        <v>9</v>
      </c>
      <c r="G271">
        <v>3</v>
      </c>
      <c r="H271">
        <v>8</v>
      </c>
      <c r="I271">
        <v>16</v>
      </c>
      <c r="J271" s="1">
        <v>64.33</v>
      </c>
      <c r="K271" s="2">
        <v>7.0000000000000007E-2</v>
      </c>
    </row>
    <row r="272" spans="1:11" x14ac:dyDescent="0.3">
      <c r="A272" s="1" t="s">
        <v>76</v>
      </c>
      <c r="B272">
        <f t="shared" si="4"/>
        <v>270</v>
      </c>
      <c r="C272">
        <v>1</v>
      </c>
      <c r="D272" s="2">
        <v>2</v>
      </c>
      <c r="E272" s="1">
        <v>3</v>
      </c>
      <c r="F272">
        <v>11</v>
      </c>
      <c r="G272">
        <v>4</v>
      </c>
      <c r="H272">
        <v>9</v>
      </c>
      <c r="I272">
        <v>17</v>
      </c>
      <c r="J272" s="1">
        <v>64.760000000000005</v>
      </c>
      <c r="K272" s="2">
        <v>0.1</v>
      </c>
    </row>
    <row r="273" spans="1:11" x14ac:dyDescent="0.3">
      <c r="A273" s="1" t="s">
        <v>76</v>
      </c>
      <c r="B273">
        <f t="shared" si="4"/>
        <v>271</v>
      </c>
      <c r="C273">
        <v>1</v>
      </c>
      <c r="D273" s="2">
        <v>2</v>
      </c>
      <c r="E273" s="1">
        <v>2</v>
      </c>
      <c r="F273">
        <v>9</v>
      </c>
      <c r="G273">
        <v>2</v>
      </c>
      <c r="H273">
        <v>7</v>
      </c>
      <c r="I273">
        <v>14</v>
      </c>
      <c r="J273" s="1">
        <v>59.15</v>
      </c>
      <c r="K273" s="2">
        <v>0.09</v>
      </c>
    </row>
    <row r="274" spans="1:11" x14ac:dyDescent="0.3">
      <c r="A274" s="1" t="s">
        <v>76</v>
      </c>
      <c r="B274">
        <f t="shared" si="4"/>
        <v>272</v>
      </c>
      <c r="C274">
        <v>1</v>
      </c>
      <c r="D274" s="2">
        <v>2</v>
      </c>
      <c r="E274" s="1">
        <v>3</v>
      </c>
      <c r="F274">
        <v>11</v>
      </c>
      <c r="G274">
        <v>4</v>
      </c>
      <c r="H274">
        <v>7</v>
      </c>
      <c r="I274">
        <v>17</v>
      </c>
      <c r="J274" s="1">
        <v>47.49</v>
      </c>
      <c r="K274" s="2">
        <v>0.1</v>
      </c>
    </row>
    <row r="275" spans="1:11" x14ac:dyDescent="0.3">
      <c r="A275" s="1" t="s">
        <v>76</v>
      </c>
      <c r="B275">
        <f t="shared" si="4"/>
        <v>273</v>
      </c>
      <c r="C275">
        <v>1</v>
      </c>
      <c r="D275" s="2">
        <v>2</v>
      </c>
      <c r="E275" s="1">
        <v>4</v>
      </c>
      <c r="F275">
        <v>13</v>
      </c>
      <c r="G275">
        <v>4</v>
      </c>
      <c r="H275">
        <v>10</v>
      </c>
      <c r="I275">
        <v>18</v>
      </c>
      <c r="J275" s="1">
        <v>56.99</v>
      </c>
      <c r="K275" s="2">
        <v>0.12</v>
      </c>
    </row>
    <row r="276" spans="1:11" x14ac:dyDescent="0.3">
      <c r="A276" s="1" t="s">
        <v>76</v>
      </c>
      <c r="B276">
        <f t="shared" si="4"/>
        <v>274</v>
      </c>
      <c r="C276">
        <v>1</v>
      </c>
      <c r="D276" s="2">
        <v>2</v>
      </c>
      <c r="E276" s="1">
        <v>3</v>
      </c>
      <c r="F276">
        <v>11</v>
      </c>
      <c r="G276">
        <v>4</v>
      </c>
      <c r="H276">
        <v>9</v>
      </c>
      <c r="I276">
        <v>15</v>
      </c>
      <c r="J276" s="1">
        <v>60.44</v>
      </c>
      <c r="K276" s="2">
        <v>0.09</v>
      </c>
    </row>
    <row r="277" spans="1:11" x14ac:dyDescent="0.3">
      <c r="A277" s="1" t="s">
        <v>35</v>
      </c>
      <c r="B277">
        <f t="shared" si="4"/>
        <v>275</v>
      </c>
      <c r="C277">
        <v>1</v>
      </c>
      <c r="D277" s="2">
        <v>3</v>
      </c>
      <c r="E277" s="1">
        <v>3</v>
      </c>
      <c r="F277">
        <v>9</v>
      </c>
      <c r="G277">
        <v>3</v>
      </c>
      <c r="H277">
        <v>7</v>
      </c>
      <c r="I277">
        <v>13</v>
      </c>
      <c r="J277" s="1">
        <v>58.91</v>
      </c>
      <c r="K277" s="2">
        <v>0.12</v>
      </c>
    </row>
    <row r="278" spans="1:11" x14ac:dyDescent="0.3">
      <c r="A278" s="1" t="s">
        <v>35</v>
      </c>
      <c r="B278">
        <f t="shared" si="4"/>
        <v>276</v>
      </c>
      <c r="C278">
        <v>1</v>
      </c>
      <c r="D278" s="2">
        <v>3</v>
      </c>
      <c r="E278" s="1">
        <v>5</v>
      </c>
      <c r="F278">
        <v>11</v>
      </c>
      <c r="G278">
        <v>4</v>
      </c>
      <c r="H278">
        <v>8</v>
      </c>
      <c r="I278">
        <v>16</v>
      </c>
      <c r="J278" s="1">
        <v>62.78</v>
      </c>
      <c r="K278" s="2">
        <v>0.11</v>
      </c>
    </row>
    <row r="279" spans="1:11" x14ac:dyDescent="0.3">
      <c r="A279" s="1" t="s">
        <v>46</v>
      </c>
      <c r="B279">
        <f t="shared" si="4"/>
        <v>277</v>
      </c>
      <c r="C279">
        <v>2</v>
      </c>
      <c r="D279" s="2">
        <v>3</v>
      </c>
      <c r="E279" s="1">
        <v>2</v>
      </c>
      <c r="F279">
        <v>14</v>
      </c>
      <c r="G279">
        <v>2</v>
      </c>
      <c r="H279">
        <v>12</v>
      </c>
      <c r="I279">
        <v>18</v>
      </c>
      <c r="J279" s="1">
        <v>80.14</v>
      </c>
      <c r="K279" s="2">
        <v>0.12</v>
      </c>
    </row>
    <row r="280" spans="1:11" x14ac:dyDescent="0.3">
      <c r="A280" s="1" t="s">
        <v>46</v>
      </c>
      <c r="B280">
        <f t="shared" si="4"/>
        <v>278</v>
      </c>
      <c r="C280">
        <v>2</v>
      </c>
      <c r="D280" s="2">
        <v>3</v>
      </c>
      <c r="E280" s="1">
        <v>2</v>
      </c>
      <c r="F280">
        <v>16</v>
      </c>
      <c r="G280">
        <v>2</v>
      </c>
      <c r="H280">
        <v>16</v>
      </c>
      <c r="I280">
        <v>22</v>
      </c>
      <c r="J280" s="1">
        <v>90.48</v>
      </c>
      <c r="K280" s="2">
        <v>0.14000000000000001</v>
      </c>
    </row>
    <row r="281" spans="1:11" x14ac:dyDescent="0.3">
      <c r="A281" s="1" t="s">
        <v>46</v>
      </c>
      <c r="B281">
        <f t="shared" si="4"/>
        <v>279</v>
      </c>
      <c r="C281">
        <v>2</v>
      </c>
      <c r="D281" s="2">
        <v>3</v>
      </c>
      <c r="E281" s="1">
        <v>2</v>
      </c>
      <c r="F281">
        <v>14</v>
      </c>
      <c r="G281">
        <v>2</v>
      </c>
      <c r="H281">
        <v>15</v>
      </c>
      <c r="I281">
        <v>21</v>
      </c>
      <c r="J281" s="1">
        <v>96.08</v>
      </c>
      <c r="K281" s="2">
        <v>0.08</v>
      </c>
    </row>
    <row r="282" spans="1:11" x14ac:dyDescent="0.3">
      <c r="A282" s="1" t="s">
        <v>87</v>
      </c>
      <c r="B282">
        <f t="shared" si="4"/>
        <v>280</v>
      </c>
      <c r="C282">
        <v>0</v>
      </c>
      <c r="D282" s="2">
        <v>2</v>
      </c>
      <c r="E282" s="1">
        <v>1</v>
      </c>
      <c r="F282">
        <v>10</v>
      </c>
      <c r="G282">
        <v>1</v>
      </c>
      <c r="H282">
        <v>9</v>
      </c>
      <c r="I282">
        <v>13</v>
      </c>
      <c r="J282" s="1">
        <v>55.48</v>
      </c>
      <c r="K282" s="2">
        <v>0.1</v>
      </c>
    </row>
    <row r="283" spans="1:11" x14ac:dyDescent="0.3">
      <c r="A283" s="1" t="s">
        <v>87</v>
      </c>
      <c r="B283">
        <f t="shared" si="4"/>
        <v>281</v>
      </c>
      <c r="C283">
        <v>0</v>
      </c>
      <c r="D283" s="2">
        <v>2</v>
      </c>
      <c r="E283" s="1">
        <v>2</v>
      </c>
      <c r="F283">
        <v>11</v>
      </c>
      <c r="G283">
        <v>2</v>
      </c>
      <c r="H283">
        <v>9</v>
      </c>
      <c r="I283">
        <v>17</v>
      </c>
      <c r="J283" s="1">
        <v>52.47</v>
      </c>
      <c r="K283" s="2">
        <v>0.08</v>
      </c>
    </row>
    <row r="284" spans="1:11" x14ac:dyDescent="0.3">
      <c r="A284" s="1" t="s">
        <v>52</v>
      </c>
      <c r="B284">
        <f t="shared" si="4"/>
        <v>282</v>
      </c>
      <c r="C284">
        <v>0</v>
      </c>
      <c r="D284" s="2">
        <v>1</v>
      </c>
      <c r="E284" s="1">
        <v>3</v>
      </c>
      <c r="F284">
        <v>12</v>
      </c>
      <c r="G284">
        <v>2</v>
      </c>
      <c r="H284">
        <v>11</v>
      </c>
      <c r="I284">
        <v>17</v>
      </c>
      <c r="J284" s="1">
        <v>55.11</v>
      </c>
      <c r="K284" s="2">
        <v>0.13</v>
      </c>
    </row>
    <row r="285" spans="1:11" x14ac:dyDescent="0.3">
      <c r="A285" s="1" t="s">
        <v>90</v>
      </c>
      <c r="B285">
        <f t="shared" si="4"/>
        <v>283</v>
      </c>
      <c r="C285">
        <v>1</v>
      </c>
      <c r="D285" s="2">
        <v>4</v>
      </c>
      <c r="E285" s="1">
        <v>3</v>
      </c>
      <c r="F285">
        <v>11</v>
      </c>
      <c r="G285">
        <v>4</v>
      </c>
      <c r="H285">
        <v>8</v>
      </c>
      <c r="I285">
        <v>15</v>
      </c>
      <c r="J285" s="1">
        <v>52.79</v>
      </c>
      <c r="K285" s="2">
        <v>0.1</v>
      </c>
    </row>
    <row r="286" spans="1:11" x14ac:dyDescent="0.3">
      <c r="A286" s="1" t="s">
        <v>90</v>
      </c>
      <c r="B286">
        <f t="shared" si="4"/>
        <v>284</v>
      </c>
      <c r="C286">
        <v>1</v>
      </c>
      <c r="D286" s="2">
        <v>4</v>
      </c>
      <c r="E286" s="1">
        <v>3</v>
      </c>
      <c r="F286">
        <v>10</v>
      </c>
      <c r="G286">
        <v>3</v>
      </c>
      <c r="H286">
        <v>7</v>
      </c>
      <c r="I286">
        <v>12</v>
      </c>
      <c r="J286" s="1">
        <v>45.92</v>
      </c>
      <c r="K286" s="2">
        <v>0.13</v>
      </c>
    </row>
    <row r="287" spans="1:11" x14ac:dyDescent="0.3">
      <c r="A287" s="1" t="s">
        <v>90</v>
      </c>
      <c r="B287">
        <f t="shared" si="4"/>
        <v>285</v>
      </c>
      <c r="C287">
        <v>1</v>
      </c>
      <c r="D287" s="2">
        <v>4</v>
      </c>
      <c r="E287" s="1">
        <v>2</v>
      </c>
      <c r="F287">
        <v>7</v>
      </c>
      <c r="G287">
        <v>3</v>
      </c>
      <c r="H287">
        <v>5</v>
      </c>
      <c r="I287">
        <v>10</v>
      </c>
      <c r="J287" s="1">
        <v>49.36</v>
      </c>
      <c r="K287" s="2">
        <v>0.16</v>
      </c>
    </row>
    <row r="288" spans="1:11" x14ac:dyDescent="0.3">
      <c r="A288" s="1" t="s">
        <v>63</v>
      </c>
      <c r="B288">
        <f t="shared" si="4"/>
        <v>286</v>
      </c>
      <c r="C288">
        <v>1</v>
      </c>
      <c r="D288" s="2">
        <v>4</v>
      </c>
      <c r="E288" s="1">
        <v>4</v>
      </c>
      <c r="F288">
        <v>11</v>
      </c>
      <c r="G288">
        <v>4</v>
      </c>
      <c r="H288">
        <v>8</v>
      </c>
      <c r="I288">
        <v>18</v>
      </c>
      <c r="J288" s="1">
        <v>65.569999999999993</v>
      </c>
      <c r="K288" s="2">
        <v>0.1</v>
      </c>
    </row>
    <row r="289" spans="1:11" x14ac:dyDescent="0.3">
      <c r="A289" s="1" t="s">
        <v>63</v>
      </c>
      <c r="B289">
        <f t="shared" si="4"/>
        <v>287</v>
      </c>
      <c r="C289">
        <v>1</v>
      </c>
      <c r="D289" s="2">
        <v>4</v>
      </c>
      <c r="E289" s="1">
        <v>3</v>
      </c>
      <c r="F289">
        <v>12</v>
      </c>
      <c r="G289">
        <v>2</v>
      </c>
      <c r="H289">
        <v>12</v>
      </c>
      <c r="I289">
        <v>20</v>
      </c>
      <c r="J289" s="1">
        <v>64.27</v>
      </c>
      <c r="K289" s="2">
        <v>0.1</v>
      </c>
    </row>
    <row r="290" spans="1:11" x14ac:dyDescent="0.3">
      <c r="A290" s="1" t="s">
        <v>63</v>
      </c>
      <c r="B290">
        <f t="shared" si="4"/>
        <v>288</v>
      </c>
      <c r="C290">
        <v>1</v>
      </c>
      <c r="D290" s="2">
        <v>4</v>
      </c>
      <c r="E290" s="1">
        <v>2</v>
      </c>
      <c r="F290">
        <v>12</v>
      </c>
      <c r="G290">
        <v>2</v>
      </c>
      <c r="H290">
        <v>12</v>
      </c>
      <c r="I290">
        <v>17</v>
      </c>
      <c r="J290" s="1">
        <v>75.06</v>
      </c>
      <c r="K290" s="2">
        <v>0.08</v>
      </c>
    </row>
    <row r="291" spans="1:11" x14ac:dyDescent="0.3">
      <c r="A291" s="1" t="s">
        <v>63</v>
      </c>
      <c r="B291">
        <f t="shared" si="4"/>
        <v>289</v>
      </c>
      <c r="C291">
        <v>1</v>
      </c>
      <c r="D291" s="2">
        <v>4</v>
      </c>
      <c r="E291" s="1">
        <v>3</v>
      </c>
      <c r="F291">
        <v>13</v>
      </c>
      <c r="G291">
        <v>2</v>
      </c>
      <c r="H291">
        <v>12</v>
      </c>
      <c r="I291">
        <v>16</v>
      </c>
      <c r="J291" s="1">
        <v>78.94</v>
      </c>
      <c r="K291" s="2">
        <v>0.1</v>
      </c>
    </row>
    <row r="292" spans="1:11" x14ac:dyDescent="0.3">
      <c r="A292" s="1" t="s">
        <v>63</v>
      </c>
      <c r="B292">
        <f t="shared" si="4"/>
        <v>290</v>
      </c>
      <c r="C292">
        <v>1</v>
      </c>
      <c r="D292" s="2">
        <v>4</v>
      </c>
      <c r="E292" s="1">
        <v>2</v>
      </c>
      <c r="F292">
        <v>11</v>
      </c>
      <c r="G292">
        <v>2</v>
      </c>
      <c r="H292">
        <v>10</v>
      </c>
      <c r="I292">
        <v>15</v>
      </c>
      <c r="J292" s="1">
        <v>79.8</v>
      </c>
      <c r="K292" s="2">
        <v>0.09</v>
      </c>
    </row>
    <row r="293" spans="1:11" x14ac:dyDescent="0.3">
      <c r="A293" s="1" t="s">
        <v>63</v>
      </c>
      <c r="B293">
        <f t="shared" si="4"/>
        <v>291</v>
      </c>
      <c r="C293">
        <v>1</v>
      </c>
      <c r="D293" s="2">
        <v>4</v>
      </c>
      <c r="E293" s="1">
        <v>3</v>
      </c>
      <c r="F293">
        <v>13</v>
      </c>
      <c r="G293">
        <v>3</v>
      </c>
      <c r="H293">
        <v>11</v>
      </c>
      <c r="I293">
        <v>20</v>
      </c>
      <c r="J293" s="1">
        <v>63.41</v>
      </c>
      <c r="K293" s="2">
        <v>0.08</v>
      </c>
    </row>
    <row r="294" spans="1:11" x14ac:dyDescent="0.3">
      <c r="A294" s="1" t="s">
        <v>3</v>
      </c>
      <c r="B294">
        <f t="shared" si="4"/>
        <v>292</v>
      </c>
      <c r="C294">
        <v>1</v>
      </c>
      <c r="D294" s="2">
        <v>4</v>
      </c>
      <c r="E294" s="1">
        <v>3</v>
      </c>
      <c r="F294">
        <v>11</v>
      </c>
      <c r="G294">
        <v>4</v>
      </c>
      <c r="H294">
        <v>10</v>
      </c>
      <c r="I294">
        <v>17</v>
      </c>
      <c r="J294" s="1">
        <v>64.75</v>
      </c>
      <c r="K294" s="2">
        <v>0.11</v>
      </c>
    </row>
    <row r="295" spans="1:11" x14ac:dyDescent="0.3">
      <c r="A295" s="1" t="s">
        <v>3</v>
      </c>
      <c r="B295">
        <f t="shared" si="4"/>
        <v>293</v>
      </c>
      <c r="C295">
        <v>1</v>
      </c>
      <c r="D295" s="2">
        <v>4</v>
      </c>
      <c r="E295" s="1">
        <v>4</v>
      </c>
      <c r="F295">
        <v>10</v>
      </c>
      <c r="G295">
        <v>5</v>
      </c>
      <c r="H295">
        <v>7</v>
      </c>
      <c r="I295">
        <v>15</v>
      </c>
      <c r="J295" s="1">
        <v>60.89</v>
      </c>
      <c r="K295" s="2">
        <v>0.11</v>
      </c>
    </row>
    <row r="296" spans="1:11" x14ac:dyDescent="0.3">
      <c r="A296" s="1" t="s">
        <v>3</v>
      </c>
      <c r="B296">
        <f t="shared" si="4"/>
        <v>294</v>
      </c>
      <c r="C296">
        <v>1</v>
      </c>
      <c r="D296" s="2">
        <v>4</v>
      </c>
      <c r="E296" s="1">
        <v>2</v>
      </c>
      <c r="F296">
        <v>10</v>
      </c>
      <c r="G296">
        <v>3</v>
      </c>
      <c r="H296">
        <v>8</v>
      </c>
      <c r="I296">
        <v>18</v>
      </c>
      <c r="J296" s="1">
        <v>57.03</v>
      </c>
      <c r="K296" s="2">
        <v>0.1</v>
      </c>
    </row>
    <row r="297" spans="1:11" x14ac:dyDescent="0.3">
      <c r="A297" s="1" t="s">
        <v>89</v>
      </c>
      <c r="B297">
        <f t="shared" si="4"/>
        <v>295</v>
      </c>
      <c r="C297">
        <v>0</v>
      </c>
      <c r="D297" s="2">
        <v>4</v>
      </c>
      <c r="E297" s="1">
        <v>4</v>
      </c>
      <c r="F297">
        <v>10</v>
      </c>
      <c r="G297">
        <v>4</v>
      </c>
      <c r="H297">
        <v>8</v>
      </c>
      <c r="I297">
        <v>16</v>
      </c>
      <c r="J297" s="1">
        <v>50.48</v>
      </c>
      <c r="K297" s="2">
        <v>0.16</v>
      </c>
    </row>
    <row r="298" spans="1:11" x14ac:dyDescent="0.3">
      <c r="A298" s="1" t="s">
        <v>89</v>
      </c>
      <c r="B298">
        <f t="shared" si="4"/>
        <v>296</v>
      </c>
      <c r="C298">
        <v>0</v>
      </c>
      <c r="D298" s="2">
        <v>4</v>
      </c>
      <c r="E298" s="1">
        <v>3</v>
      </c>
      <c r="F298">
        <v>11</v>
      </c>
      <c r="G298">
        <v>3</v>
      </c>
      <c r="H298">
        <v>9</v>
      </c>
      <c r="I298">
        <v>16</v>
      </c>
      <c r="J298" s="1">
        <v>56.09</v>
      </c>
      <c r="K298" s="2">
        <v>0.15</v>
      </c>
    </row>
    <row r="299" spans="1:11" x14ac:dyDescent="0.3">
      <c r="A299" s="1" t="s">
        <v>56</v>
      </c>
      <c r="B299">
        <f t="shared" si="4"/>
        <v>297</v>
      </c>
      <c r="C299">
        <v>2</v>
      </c>
      <c r="D299" s="2">
        <v>4</v>
      </c>
      <c r="E299" s="1">
        <v>2</v>
      </c>
      <c r="F299">
        <v>14</v>
      </c>
      <c r="G299">
        <v>2</v>
      </c>
      <c r="H299">
        <v>15</v>
      </c>
      <c r="I299">
        <v>21</v>
      </c>
      <c r="J299" s="1">
        <v>85</v>
      </c>
      <c r="K299" s="2">
        <v>0.09</v>
      </c>
    </row>
    <row r="300" spans="1:11" x14ac:dyDescent="0.3">
      <c r="A300" s="1" t="s">
        <v>56</v>
      </c>
      <c r="B300">
        <f t="shared" si="4"/>
        <v>298</v>
      </c>
      <c r="C300">
        <v>2</v>
      </c>
      <c r="D300" s="2">
        <v>4</v>
      </c>
      <c r="E300" s="1">
        <v>2</v>
      </c>
      <c r="F300">
        <v>16</v>
      </c>
      <c r="G300">
        <v>2</v>
      </c>
      <c r="H300">
        <v>16</v>
      </c>
      <c r="I300">
        <v>22</v>
      </c>
      <c r="J300" s="1">
        <v>89.32</v>
      </c>
      <c r="K300" s="2">
        <v>0.11</v>
      </c>
    </row>
    <row r="301" spans="1:11" x14ac:dyDescent="0.3">
      <c r="A301" s="1" t="s">
        <v>43</v>
      </c>
      <c r="B301">
        <f t="shared" si="4"/>
        <v>299</v>
      </c>
      <c r="C301">
        <v>0</v>
      </c>
      <c r="D301" s="2">
        <v>0</v>
      </c>
      <c r="E301" s="1">
        <v>2</v>
      </c>
      <c r="F301">
        <v>9</v>
      </c>
      <c r="G301">
        <v>3</v>
      </c>
      <c r="H301">
        <v>9</v>
      </c>
      <c r="I301">
        <v>18</v>
      </c>
      <c r="J301" s="1">
        <v>67.510000000000005</v>
      </c>
      <c r="K301" s="2">
        <v>0.16</v>
      </c>
    </row>
    <row r="302" spans="1:11" x14ac:dyDescent="0.3">
      <c r="A302" s="1" t="s">
        <v>72</v>
      </c>
      <c r="B302">
        <f t="shared" si="4"/>
        <v>300</v>
      </c>
      <c r="C302">
        <v>1</v>
      </c>
      <c r="D302" s="2">
        <v>0</v>
      </c>
      <c r="E302" s="1">
        <v>3</v>
      </c>
      <c r="F302">
        <v>11</v>
      </c>
      <c r="G302">
        <v>3</v>
      </c>
      <c r="H302">
        <v>10</v>
      </c>
      <c r="I302">
        <v>18</v>
      </c>
      <c r="J302" s="1">
        <v>59.13</v>
      </c>
      <c r="K302" s="2">
        <v>0.16</v>
      </c>
    </row>
    <row r="303" spans="1:11" x14ac:dyDescent="0.3">
      <c r="A303" s="1" t="s">
        <v>72</v>
      </c>
      <c r="B303">
        <f t="shared" si="4"/>
        <v>301</v>
      </c>
      <c r="C303">
        <v>1</v>
      </c>
      <c r="D303" s="2">
        <v>0</v>
      </c>
      <c r="E303" s="1">
        <v>4</v>
      </c>
      <c r="F303">
        <v>12</v>
      </c>
      <c r="G303">
        <v>4</v>
      </c>
      <c r="H303">
        <v>10</v>
      </c>
      <c r="I303">
        <v>18</v>
      </c>
      <c r="J303" s="1">
        <v>67.34</v>
      </c>
      <c r="K303" s="2">
        <v>0.14000000000000001</v>
      </c>
    </row>
    <row r="304" spans="1:11" x14ac:dyDescent="0.3">
      <c r="A304" s="1" t="s">
        <v>9</v>
      </c>
      <c r="B304">
        <f t="shared" si="4"/>
        <v>302</v>
      </c>
      <c r="C304">
        <v>1</v>
      </c>
      <c r="D304" s="2">
        <v>2</v>
      </c>
      <c r="E304" s="1">
        <v>4</v>
      </c>
      <c r="F304">
        <v>12</v>
      </c>
      <c r="G304">
        <v>4</v>
      </c>
      <c r="H304">
        <v>9</v>
      </c>
      <c r="I304">
        <v>17</v>
      </c>
      <c r="J304" s="1">
        <v>61.46</v>
      </c>
      <c r="K304" s="2">
        <v>0.18</v>
      </c>
    </row>
    <row r="305" spans="1:11" x14ac:dyDescent="0.3">
      <c r="A305" s="1" t="s">
        <v>9</v>
      </c>
      <c r="B305">
        <f t="shared" si="4"/>
        <v>303</v>
      </c>
      <c r="C305">
        <v>1</v>
      </c>
      <c r="D305" s="2">
        <v>2</v>
      </c>
      <c r="E305" s="1">
        <v>3</v>
      </c>
      <c r="F305">
        <v>11</v>
      </c>
      <c r="G305">
        <v>3</v>
      </c>
      <c r="H305">
        <v>8</v>
      </c>
      <c r="I305">
        <v>19</v>
      </c>
      <c r="J305" s="1">
        <v>70.06</v>
      </c>
      <c r="K305" s="2">
        <v>0.19</v>
      </c>
    </row>
    <row r="306" spans="1:11" x14ac:dyDescent="0.3">
      <c r="A306" s="1" t="s">
        <v>9</v>
      </c>
      <c r="B306">
        <f t="shared" si="4"/>
        <v>304</v>
      </c>
      <c r="C306">
        <v>1</v>
      </c>
      <c r="D306" s="2">
        <v>2</v>
      </c>
      <c r="E306" s="1">
        <v>4</v>
      </c>
      <c r="F306">
        <v>15</v>
      </c>
      <c r="G306">
        <v>3</v>
      </c>
      <c r="H306">
        <v>13</v>
      </c>
      <c r="I306">
        <v>23</v>
      </c>
      <c r="J306" s="1">
        <v>62.75</v>
      </c>
      <c r="K306" s="2">
        <v>0.15</v>
      </c>
    </row>
    <row r="307" spans="1:11" x14ac:dyDescent="0.3">
      <c r="A307" s="1" t="s">
        <v>75</v>
      </c>
      <c r="B307">
        <f t="shared" si="4"/>
        <v>305</v>
      </c>
      <c r="C307">
        <v>1</v>
      </c>
      <c r="D307" s="2">
        <v>2</v>
      </c>
      <c r="E307" s="1">
        <v>3</v>
      </c>
      <c r="F307">
        <v>12</v>
      </c>
      <c r="G307">
        <v>3</v>
      </c>
      <c r="H307">
        <v>11</v>
      </c>
      <c r="I307">
        <v>16</v>
      </c>
      <c r="J307" s="1">
        <v>62.07</v>
      </c>
      <c r="K307" s="2">
        <v>0.11</v>
      </c>
    </row>
    <row r="308" spans="1:11" x14ac:dyDescent="0.3">
      <c r="A308" s="1" t="s">
        <v>75</v>
      </c>
      <c r="B308">
        <f t="shared" si="4"/>
        <v>306</v>
      </c>
      <c r="C308">
        <v>1</v>
      </c>
      <c r="D308" s="2">
        <v>2</v>
      </c>
      <c r="E308" s="1">
        <v>3</v>
      </c>
      <c r="F308">
        <v>11</v>
      </c>
      <c r="G308">
        <v>3</v>
      </c>
      <c r="H308">
        <v>9</v>
      </c>
      <c r="I308">
        <v>16</v>
      </c>
      <c r="J308" s="1">
        <v>59.91</v>
      </c>
      <c r="K308" s="2">
        <v>0.11</v>
      </c>
    </row>
    <row r="309" spans="1:11" x14ac:dyDescent="0.3">
      <c r="A309" s="1" t="s">
        <v>61</v>
      </c>
      <c r="B309">
        <f t="shared" si="4"/>
        <v>307</v>
      </c>
      <c r="C309">
        <v>1</v>
      </c>
      <c r="D309" s="2">
        <v>2</v>
      </c>
      <c r="E309" s="1">
        <v>3</v>
      </c>
      <c r="F309">
        <v>9</v>
      </c>
      <c r="G309">
        <v>3</v>
      </c>
      <c r="H309">
        <v>6</v>
      </c>
      <c r="I309">
        <v>15</v>
      </c>
      <c r="J309" s="1">
        <v>49.78</v>
      </c>
      <c r="K309" s="2">
        <v>0.14000000000000001</v>
      </c>
    </row>
    <row r="310" spans="1:11" x14ac:dyDescent="0.3">
      <c r="A310" s="1" t="s">
        <v>61</v>
      </c>
      <c r="B310">
        <f t="shared" si="4"/>
        <v>308</v>
      </c>
      <c r="C310">
        <v>1</v>
      </c>
      <c r="D310" s="2">
        <v>2</v>
      </c>
      <c r="E310" s="1">
        <v>3</v>
      </c>
      <c r="F310">
        <v>11</v>
      </c>
      <c r="G310">
        <v>3</v>
      </c>
      <c r="H310">
        <v>8</v>
      </c>
      <c r="I310">
        <v>16</v>
      </c>
      <c r="J310" s="1">
        <v>50.21</v>
      </c>
      <c r="K310" s="2">
        <v>0.15</v>
      </c>
    </row>
    <row r="311" spans="1:11" x14ac:dyDescent="0.3">
      <c r="A311" s="1" t="s">
        <v>24</v>
      </c>
      <c r="B311">
        <f t="shared" si="4"/>
        <v>309</v>
      </c>
      <c r="C311">
        <v>2</v>
      </c>
      <c r="D311" s="2">
        <v>2</v>
      </c>
      <c r="E311" s="1">
        <v>3</v>
      </c>
      <c r="F311">
        <v>14</v>
      </c>
      <c r="G311">
        <v>3</v>
      </c>
      <c r="H311">
        <v>12</v>
      </c>
      <c r="I311">
        <v>19</v>
      </c>
      <c r="J311" s="1">
        <v>63.42</v>
      </c>
      <c r="K311" s="2">
        <v>0.15</v>
      </c>
    </row>
    <row r="312" spans="1:11" x14ac:dyDescent="0.3">
      <c r="A312" s="1" t="s">
        <v>24</v>
      </c>
      <c r="B312">
        <f t="shared" si="4"/>
        <v>310</v>
      </c>
      <c r="C312">
        <v>2</v>
      </c>
      <c r="D312" s="2">
        <v>2</v>
      </c>
      <c r="E312" s="1">
        <v>4</v>
      </c>
      <c r="F312">
        <v>14</v>
      </c>
      <c r="G312">
        <v>5</v>
      </c>
      <c r="H312">
        <v>11</v>
      </c>
      <c r="I312">
        <v>21</v>
      </c>
      <c r="J312" s="1">
        <v>70.75</v>
      </c>
      <c r="K312" s="2">
        <v>0.11</v>
      </c>
    </row>
    <row r="313" spans="1:11" x14ac:dyDescent="0.3">
      <c r="A313" s="1" t="s">
        <v>24</v>
      </c>
      <c r="B313">
        <f t="shared" si="4"/>
        <v>311</v>
      </c>
      <c r="C313">
        <v>2</v>
      </c>
      <c r="D313" s="2">
        <v>2</v>
      </c>
      <c r="E313" s="1">
        <v>2</v>
      </c>
      <c r="F313">
        <v>16</v>
      </c>
      <c r="G313">
        <v>2</v>
      </c>
      <c r="H313">
        <v>14</v>
      </c>
      <c r="I313">
        <v>22</v>
      </c>
      <c r="J313" s="1">
        <v>70.319999999999993</v>
      </c>
      <c r="K313" s="2">
        <v>0.11</v>
      </c>
    </row>
    <row r="314" spans="1:11" x14ac:dyDescent="0.3">
      <c r="A314" s="1" t="s">
        <v>48</v>
      </c>
      <c r="B314">
        <f t="shared" si="4"/>
        <v>312</v>
      </c>
      <c r="C314">
        <v>0</v>
      </c>
      <c r="D314" s="2">
        <v>1</v>
      </c>
      <c r="E314" s="1">
        <v>3</v>
      </c>
      <c r="F314">
        <v>8</v>
      </c>
      <c r="G314">
        <v>2</v>
      </c>
      <c r="H314">
        <v>7</v>
      </c>
      <c r="I314">
        <v>17</v>
      </c>
      <c r="J314" s="1">
        <v>54.3</v>
      </c>
      <c r="K314" s="2">
        <v>0.14000000000000001</v>
      </c>
    </row>
    <row r="315" spans="1:11" x14ac:dyDescent="0.3">
      <c r="A315" s="1" t="s">
        <v>73</v>
      </c>
      <c r="B315">
        <f t="shared" si="4"/>
        <v>313</v>
      </c>
      <c r="C315">
        <v>0</v>
      </c>
      <c r="D315" s="2">
        <v>1</v>
      </c>
      <c r="E315" s="1">
        <v>3</v>
      </c>
      <c r="F315">
        <v>9</v>
      </c>
      <c r="G315">
        <v>4</v>
      </c>
      <c r="H315">
        <v>5</v>
      </c>
      <c r="I315">
        <v>14</v>
      </c>
      <c r="J315" s="1">
        <v>54.99</v>
      </c>
      <c r="K315" s="2">
        <v>0.26</v>
      </c>
    </row>
    <row r="316" spans="1:11" x14ac:dyDescent="0.3">
      <c r="A316" s="1" t="s">
        <v>26</v>
      </c>
      <c r="B316">
        <f t="shared" si="4"/>
        <v>314</v>
      </c>
      <c r="C316">
        <v>0</v>
      </c>
      <c r="D316" s="2">
        <v>2</v>
      </c>
      <c r="E316" s="1">
        <v>3</v>
      </c>
      <c r="F316">
        <v>11</v>
      </c>
      <c r="G316">
        <v>2</v>
      </c>
      <c r="H316">
        <v>9</v>
      </c>
      <c r="I316">
        <v>15</v>
      </c>
      <c r="J316" s="1">
        <v>49.38</v>
      </c>
      <c r="K316" s="2">
        <v>0.19</v>
      </c>
    </row>
    <row r="317" spans="1:11" x14ac:dyDescent="0.3">
      <c r="A317" s="1" t="s">
        <v>26</v>
      </c>
      <c r="B317">
        <f t="shared" si="4"/>
        <v>315</v>
      </c>
      <c r="C317">
        <v>0</v>
      </c>
      <c r="D317" s="2">
        <v>2</v>
      </c>
      <c r="E317" s="1">
        <v>3</v>
      </c>
      <c r="F317">
        <v>9</v>
      </c>
      <c r="G317">
        <v>3</v>
      </c>
      <c r="H317">
        <v>8</v>
      </c>
      <c r="I317">
        <v>17</v>
      </c>
      <c r="J317" s="1">
        <v>49.38</v>
      </c>
      <c r="K317" s="2">
        <v>0.18</v>
      </c>
    </row>
    <row r="318" spans="1:11" x14ac:dyDescent="0.3">
      <c r="A318" s="1" t="s">
        <v>82</v>
      </c>
      <c r="B318">
        <f t="shared" si="4"/>
        <v>316</v>
      </c>
      <c r="C318">
        <v>0</v>
      </c>
      <c r="D318" s="2">
        <v>2</v>
      </c>
      <c r="E318" s="1">
        <v>3</v>
      </c>
      <c r="F318">
        <v>8</v>
      </c>
      <c r="G318">
        <v>3</v>
      </c>
      <c r="H318">
        <v>7</v>
      </c>
      <c r="I318">
        <v>13</v>
      </c>
      <c r="J318" s="1">
        <v>54.15</v>
      </c>
      <c r="K318" s="2">
        <v>0.1</v>
      </c>
    </row>
    <row r="319" spans="1:11" x14ac:dyDescent="0.3">
      <c r="A319" s="1" t="s">
        <v>17</v>
      </c>
      <c r="B319">
        <f t="shared" si="4"/>
        <v>317</v>
      </c>
      <c r="C319">
        <v>1</v>
      </c>
      <c r="D319" s="2">
        <v>4</v>
      </c>
      <c r="E319" s="1">
        <v>3</v>
      </c>
      <c r="F319">
        <v>10</v>
      </c>
      <c r="G319">
        <v>3</v>
      </c>
      <c r="H319">
        <v>8</v>
      </c>
      <c r="I319">
        <v>16</v>
      </c>
      <c r="J319" s="1">
        <v>56.77</v>
      </c>
      <c r="K319" s="2">
        <v>0.12</v>
      </c>
    </row>
    <row r="320" spans="1:11" x14ac:dyDescent="0.3">
      <c r="A320" s="1" t="s">
        <v>17</v>
      </c>
      <c r="B320">
        <f t="shared" si="4"/>
        <v>318</v>
      </c>
      <c r="C320">
        <v>1</v>
      </c>
      <c r="D320" s="2">
        <v>4</v>
      </c>
      <c r="E320" s="1">
        <v>2</v>
      </c>
      <c r="F320">
        <v>10</v>
      </c>
      <c r="G320">
        <v>2</v>
      </c>
      <c r="H320">
        <v>9</v>
      </c>
      <c r="I320">
        <v>17</v>
      </c>
      <c r="J320" s="1">
        <v>56.77</v>
      </c>
      <c r="K320" s="2">
        <v>0.1</v>
      </c>
    </row>
    <row r="321" spans="1:11" x14ac:dyDescent="0.3">
      <c r="A321" s="1" t="s">
        <v>66</v>
      </c>
      <c r="B321">
        <f t="shared" si="4"/>
        <v>319</v>
      </c>
      <c r="C321">
        <v>2</v>
      </c>
      <c r="D321" s="2">
        <v>4</v>
      </c>
      <c r="E321" s="1">
        <v>2</v>
      </c>
      <c r="F321">
        <v>11</v>
      </c>
      <c r="G321">
        <v>2</v>
      </c>
      <c r="H321">
        <v>11</v>
      </c>
      <c r="I321">
        <v>14</v>
      </c>
      <c r="J321" s="1">
        <v>75.3</v>
      </c>
      <c r="K321" s="2">
        <v>0.15</v>
      </c>
    </row>
    <row r="322" spans="1:11" x14ac:dyDescent="0.3">
      <c r="A322" s="1" t="s">
        <v>66</v>
      </c>
      <c r="B322">
        <f t="shared" si="4"/>
        <v>320</v>
      </c>
      <c r="C322">
        <v>2</v>
      </c>
      <c r="D322" s="2">
        <v>4</v>
      </c>
      <c r="E322" s="1">
        <v>2</v>
      </c>
      <c r="F322">
        <v>11</v>
      </c>
      <c r="G322">
        <v>2</v>
      </c>
      <c r="H322">
        <v>12</v>
      </c>
      <c r="I322">
        <v>15</v>
      </c>
      <c r="J322" s="1">
        <v>76.16</v>
      </c>
      <c r="K322" s="2">
        <v>0.09</v>
      </c>
    </row>
    <row r="323" spans="1:11" x14ac:dyDescent="0.3">
      <c r="A323" s="1" t="s">
        <v>66</v>
      </c>
      <c r="B323">
        <f t="shared" ref="B323:B339" si="5">B322+1</f>
        <v>321</v>
      </c>
      <c r="C323">
        <v>2</v>
      </c>
      <c r="D323" s="2">
        <v>4</v>
      </c>
      <c r="E323" s="1">
        <v>3</v>
      </c>
      <c r="F323">
        <v>14</v>
      </c>
      <c r="G323">
        <v>2</v>
      </c>
      <c r="H323">
        <v>13</v>
      </c>
      <c r="I323">
        <v>17</v>
      </c>
      <c r="J323" s="1">
        <v>71.430000000000007</v>
      </c>
      <c r="K323" s="2">
        <v>0.09</v>
      </c>
    </row>
    <row r="324" spans="1:11" x14ac:dyDescent="0.3">
      <c r="A324" s="1" t="s">
        <v>66</v>
      </c>
      <c r="B324">
        <f t="shared" si="5"/>
        <v>322</v>
      </c>
      <c r="C324">
        <v>2</v>
      </c>
      <c r="D324" s="2">
        <v>4</v>
      </c>
      <c r="E324" s="1">
        <v>3</v>
      </c>
      <c r="F324">
        <v>13</v>
      </c>
      <c r="G324">
        <v>2</v>
      </c>
      <c r="H324">
        <v>11</v>
      </c>
      <c r="I324">
        <v>16</v>
      </c>
      <c r="J324" s="1">
        <v>67.989999999999995</v>
      </c>
      <c r="K324" s="2">
        <v>0.14000000000000001</v>
      </c>
    </row>
    <row r="325" spans="1:11" x14ac:dyDescent="0.3">
      <c r="A325" s="1" t="s">
        <v>74</v>
      </c>
      <c r="B325">
        <f t="shared" si="5"/>
        <v>323</v>
      </c>
      <c r="C325">
        <v>1</v>
      </c>
      <c r="D325" s="2">
        <v>2</v>
      </c>
      <c r="E325" s="1">
        <v>3</v>
      </c>
      <c r="F325">
        <v>11</v>
      </c>
      <c r="G325">
        <v>3</v>
      </c>
      <c r="H325">
        <v>7</v>
      </c>
      <c r="I325">
        <v>16</v>
      </c>
      <c r="J325" s="1">
        <v>49.06</v>
      </c>
      <c r="K325" s="2">
        <v>0.13</v>
      </c>
    </row>
    <row r="326" spans="1:11" x14ac:dyDescent="0.3">
      <c r="A326" s="1" t="s">
        <v>32</v>
      </c>
      <c r="B326">
        <f t="shared" si="5"/>
        <v>324</v>
      </c>
      <c r="C326">
        <v>1</v>
      </c>
      <c r="D326" s="2">
        <v>4</v>
      </c>
      <c r="E326" s="1">
        <v>2</v>
      </c>
      <c r="F326">
        <v>9</v>
      </c>
      <c r="G326">
        <v>2</v>
      </c>
      <c r="H326">
        <v>7</v>
      </c>
      <c r="I326">
        <v>15</v>
      </c>
      <c r="J326" s="1">
        <v>49.41</v>
      </c>
      <c r="K326" s="2">
        <v>0.12</v>
      </c>
    </row>
    <row r="327" spans="1:11" x14ac:dyDescent="0.3">
      <c r="A327" s="1" t="s">
        <v>32</v>
      </c>
      <c r="B327">
        <f t="shared" si="5"/>
        <v>325</v>
      </c>
      <c r="C327">
        <v>1</v>
      </c>
      <c r="D327" s="2">
        <v>4</v>
      </c>
      <c r="E327" s="1">
        <v>3</v>
      </c>
      <c r="F327">
        <v>8</v>
      </c>
      <c r="G327">
        <v>2</v>
      </c>
      <c r="H327">
        <v>5</v>
      </c>
      <c r="I327">
        <v>15</v>
      </c>
      <c r="J327" s="1">
        <v>48.98</v>
      </c>
      <c r="K327" s="2">
        <v>0.12</v>
      </c>
    </row>
    <row r="328" spans="1:11" x14ac:dyDescent="0.3">
      <c r="A328" s="1" t="s">
        <v>32</v>
      </c>
      <c r="B328">
        <f t="shared" si="5"/>
        <v>326</v>
      </c>
      <c r="C328">
        <v>1</v>
      </c>
      <c r="D328" s="2">
        <v>4</v>
      </c>
      <c r="E328" s="1">
        <v>2</v>
      </c>
      <c r="F328">
        <v>9</v>
      </c>
      <c r="G328">
        <v>2</v>
      </c>
      <c r="H328">
        <v>7</v>
      </c>
      <c r="I328">
        <v>14</v>
      </c>
      <c r="J328" s="1">
        <v>47.26</v>
      </c>
      <c r="K328" s="2">
        <v>0.13</v>
      </c>
    </row>
    <row r="329" spans="1:11" x14ac:dyDescent="0.3">
      <c r="A329" s="1" t="s">
        <v>32</v>
      </c>
      <c r="B329">
        <f t="shared" si="5"/>
        <v>327</v>
      </c>
      <c r="C329">
        <v>1</v>
      </c>
      <c r="D329" s="2">
        <v>4</v>
      </c>
      <c r="E329" s="1">
        <v>3</v>
      </c>
      <c r="F329">
        <v>8</v>
      </c>
      <c r="G329">
        <v>5</v>
      </c>
      <c r="H329">
        <v>5</v>
      </c>
      <c r="I329">
        <v>14</v>
      </c>
      <c r="J329" s="1">
        <v>48.12</v>
      </c>
      <c r="K329" s="2">
        <v>0.08</v>
      </c>
    </row>
    <row r="330" spans="1:11" x14ac:dyDescent="0.3">
      <c r="A330" s="1" t="s">
        <v>81</v>
      </c>
      <c r="B330">
        <f t="shared" si="5"/>
        <v>328</v>
      </c>
      <c r="C330">
        <v>2</v>
      </c>
      <c r="D330" s="2">
        <v>4</v>
      </c>
      <c r="E330" s="1">
        <v>3</v>
      </c>
      <c r="F330">
        <v>9</v>
      </c>
      <c r="G330">
        <v>3</v>
      </c>
      <c r="H330">
        <v>6</v>
      </c>
      <c r="I330">
        <v>14</v>
      </c>
      <c r="J330" s="1">
        <v>52.29</v>
      </c>
      <c r="K330" s="2">
        <v>0.1</v>
      </c>
    </row>
    <row r="331" spans="1:11" x14ac:dyDescent="0.3">
      <c r="A331" s="1" t="s">
        <v>81</v>
      </c>
      <c r="B331">
        <f t="shared" si="5"/>
        <v>329</v>
      </c>
      <c r="C331">
        <v>2</v>
      </c>
      <c r="D331" s="2">
        <v>4</v>
      </c>
      <c r="E331" s="1">
        <v>3</v>
      </c>
      <c r="F331">
        <v>9</v>
      </c>
      <c r="G331">
        <v>3</v>
      </c>
      <c r="H331">
        <v>7</v>
      </c>
      <c r="I331">
        <v>16</v>
      </c>
      <c r="J331" s="1">
        <v>61.37</v>
      </c>
      <c r="K331" s="2">
        <v>0.16</v>
      </c>
    </row>
    <row r="332" spans="1:11" x14ac:dyDescent="0.3">
      <c r="A332" s="1" t="s">
        <v>81</v>
      </c>
      <c r="B332">
        <f t="shared" si="5"/>
        <v>330</v>
      </c>
      <c r="C332">
        <v>2</v>
      </c>
      <c r="D332" s="2">
        <v>4</v>
      </c>
      <c r="E332" s="1">
        <v>2</v>
      </c>
      <c r="F332">
        <v>12</v>
      </c>
      <c r="G332">
        <v>2</v>
      </c>
      <c r="H332">
        <v>10</v>
      </c>
      <c r="I332">
        <v>17</v>
      </c>
      <c r="J332" s="1">
        <v>60.07</v>
      </c>
      <c r="K332" s="2">
        <v>0.14000000000000001</v>
      </c>
    </row>
    <row r="333" spans="1:11" x14ac:dyDescent="0.3">
      <c r="A333" s="1" t="s">
        <v>81</v>
      </c>
      <c r="B333">
        <f t="shared" si="5"/>
        <v>331</v>
      </c>
      <c r="C333">
        <v>2</v>
      </c>
      <c r="D333" s="2">
        <v>4</v>
      </c>
      <c r="E333" s="1">
        <v>2</v>
      </c>
      <c r="F333">
        <v>12</v>
      </c>
      <c r="G333">
        <v>2</v>
      </c>
      <c r="H333">
        <v>11</v>
      </c>
      <c r="I333">
        <v>20</v>
      </c>
      <c r="J333" s="1">
        <v>66.989999999999995</v>
      </c>
      <c r="K333" s="2">
        <v>7.0000000000000007E-2</v>
      </c>
    </row>
    <row r="334" spans="1:11" x14ac:dyDescent="0.3">
      <c r="A334" s="1" t="s">
        <v>81</v>
      </c>
      <c r="B334">
        <f t="shared" si="5"/>
        <v>332</v>
      </c>
      <c r="C334">
        <v>2</v>
      </c>
      <c r="D334" s="2">
        <v>4</v>
      </c>
      <c r="E334" s="1">
        <v>3</v>
      </c>
      <c r="F334">
        <v>13</v>
      </c>
      <c r="G334">
        <v>3</v>
      </c>
      <c r="H334">
        <v>10</v>
      </c>
      <c r="I334">
        <v>21</v>
      </c>
      <c r="J334" s="1">
        <v>67.849999999999994</v>
      </c>
      <c r="K334" s="2">
        <v>0.16</v>
      </c>
    </row>
    <row r="335" spans="1:11" x14ac:dyDescent="0.3">
      <c r="A335" s="1" t="s">
        <v>81</v>
      </c>
      <c r="B335">
        <f t="shared" si="5"/>
        <v>333</v>
      </c>
      <c r="C335">
        <v>2</v>
      </c>
      <c r="D335" s="2">
        <v>4</v>
      </c>
      <c r="E335" s="1">
        <v>3</v>
      </c>
      <c r="F335">
        <v>15</v>
      </c>
      <c r="G335">
        <v>3</v>
      </c>
      <c r="H335">
        <v>12</v>
      </c>
      <c r="I335">
        <v>20</v>
      </c>
      <c r="J335" s="1">
        <v>70.88</v>
      </c>
      <c r="K335" s="2">
        <v>0.23</v>
      </c>
    </row>
    <row r="336" spans="1:11" x14ac:dyDescent="0.3">
      <c r="A336" s="1" t="s">
        <v>65</v>
      </c>
      <c r="B336">
        <f t="shared" si="5"/>
        <v>334</v>
      </c>
      <c r="C336">
        <v>1</v>
      </c>
      <c r="D336" s="2">
        <v>1</v>
      </c>
      <c r="E336" s="1">
        <v>2</v>
      </c>
      <c r="F336">
        <v>10</v>
      </c>
      <c r="G336">
        <v>2</v>
      </c>
      <c r="H336">
        <v>8</v>
      </c>
      <c r="I336">
        <v>15</v>
      </c>
      <c r="J336" s="1">
        <v>51.59</v>
      </c>
      <c r="K336" s="2">
        <v>0.12</v>
      </c>
    </row>
    <row r="337" spans="1:11" x14ac:dyDescent="0.3">
      <c r="A337" s="1" t="s">
        <v>65</v>
      </c>
      <c r="B337">
        <f t="shared" si="5"/>
        <v>335</v>
      </c>
      <c r="C337">
        <v>1</v>
      </c>
      <c r="D337" s="2">
        <v>1</v>
      </c>
      <c r="E337" s="1">
        <v>2</v>
      </c>
      <c r="F337">
        <v>8</v>
      </c>
      <c r="G337">
        <v>2</v>
      </c>
      <c r="H337">
        <v>8</v>
      </c>
      <c r="I337">
        <v>13</v>
      </c>
      <c r="J337" s="1">
        <v>54.17</v>
      </c>
      <c r="K337" s="2">
        <v>0.16</v>
      </c>
    </row>
    <row r="338" spans="1:11" x14ac:dyDescent="0.3">
      <c r="A338" s="1" t="s">
        <v>12</v>
      </c>
      <c r="B338">
        <f t="shared" si="5"/>
        <v>336</v>
      </c>
      <c r="C338">
        <v>2</v>
      </c>
      <c r="D338" s="2">
        <v>1</v>
      </c>
      <c r="E338" s="1">
        <v>5</v>
      </c>
      <c r="F338">
        <v>9</v>
      </c>
      <c r="G338">
        <v>4</v>
      </c>
      <c r="H338">
        <v>6</v>
      </c>
      <c r="I338">
        <v>15</v>
      </c>
      <c r="J338" s="1">
        <v>65.72</v>
      </c>
      <c r="K338" s="2">
        <v>0.09</v>
      </c>
    </row>
    <row r="339" spans="1:11" ht="15" thickBot="1" x14ac:dyDescent="0.35">
      <c r="A339" s="3" t="s">
        <v>12</v>
      </c>
      <c r="B339" s="9">
        <f t="shared" si="5"/>
        <v>337</v>
      </c>
      <c r="C339" s="4">
        <v>2</v>
      </c>
      <c r="D339" s="5">
        <v>1</v>
      </c>
      <c r="E339" s="3">
        <v>3</v>
      </c>
      <c r="F339" s="4">
        <v>10</v>
      </c>
      <c r="G339" s="4">
        <v>3</v>
      </c>
      <c r="H339" s="4">
        <v>8</v>
      </c>
      <c r="I339" s="4">
        <v>16</v>
      </c>
      <c r="J339" s="3">
        <v>61.4</v>
      </c>
      <c r="K339" s="5">
        <v>0.09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4FE6-095A-4EF7-B321-A68942EBBAC3}">
  <dimension ref="A1:L22"/>
  <sheetViews>
    <sheetView zoomScale="120" zoomScaleNormal="120" workbookViewId="0">
      <selection activeCell="F12" sqref="F12"/>
    </sheetView>
  </sheetViews>
  <sheetFormatPr baseColWidth="10" defaultRowHeight="14.4" x14ac:dyDescent="0.3"/>
  <cols>
    <col min="1" max="1" width="29.33203125" bestFit="1" customWidth="1"/>
    <col min="2" max="2" width="6" style="38" bestFit="1" customWidth="1"/>
    <col min="6" max="6" width="21.5546875" bestFit="1" customWidth="1"/>
    <col min="7" max="7" width="10.77734375" customWidth="1"/>
    <col min="8" max="8" width="9.77734375" customWidth="1"/>
  </cols>
  <sheetData>
    <row r="1" spans="1:12" ht="15" thickBot="1" x14ac:dyDescent="0.35">
      <c r="A1" s="21" t="s">
        <v>106</v>
      </c>
      <c r="B1" s="21" t="s">
        <v>130</v>
      </c>
    </row>
    <row r="2" spans="1:12" ht="43.8" thickBot="1" x14ac:dyDescent="0.35">
      <c r="A2" s="22" t="s">
        <v>105</v>
      </c>
      <c r="B2" s="39">
        <f>0.8802*100</f>
        <v>88.02</v>
      </c>
      <c r="F2" s="44"/>
      <c r="G2" s="49" t="s">
        <v>117</v>
      </c>
      <c r="H2" s="49" t="s">
        <v>113</v>
      </c>
      <c r="I2" s="48" t="s">
        <v>115</v>
      </c>
      <c r="J2" s="47" t="s">
        <v>125</v>
      </c>
      <c r="K2" s="40" t="s">
        <v>116</v>
      </c>
      <c r="L2" s="48" t="s">
        <v>118</v>
      </c>
    </row>
    <row r="3" spans="1:12" x14ac:dyDescent="0.3">
      <c r="A3" s="22" t="s">
        <v>104</v>
      </c>
      <c r="B3" s="22">
        <f>0.5614*100</f>
        <v>56.14</v>
      </c>
      <c r="F3" s="39" t="s">
        <v>124</v>
      </c>
      <c r="G3" s="35">
        <v>89.6</v>
      </c>
      <c r="H3" s="40">
        <v>72.78</v>
      </c>
      <c r="I3" s="41">
        <v>60.43</v>
      </c>
      <c r="J3" s="12"/>
      <c r="K3" s="12"/>
      <c r="L3" s="13"/>
    </row>
    <row r="4" spans="1:12" x14ac:dyDescent="0.3">
      <c r="A4" s="22" t="s">
        <v>109</v>
      </c>
      <c r="B4" s="22">
        <f>0.6991*100</f>
        <v>69.910000000000011</v>
      </c>
      <c r="F4" s="22" t="s">
        <v>119</v>
      </c>
      <c r="G4" s="36">
        <v>94.6</v>
      </c>
      <c r="H4" s="38">
        <v>71.37</v>
      </c>
      <c r="I4" s="45">
        <v>63.69</v>
      </c>
      <c r="L4" s="2"/>
    </row>
    <row r="5" spans="1:12" ht="28.8" x14ac:dyDescent="0.3">
      <c r="A5" s="34" t="s">
        <v>112</v>
      </c>
      <c r="B5" s="22">
        <f>0.6902*100</f>
        <v>69.02000000000001</v>
      </c>
      <c r="F5" s="22" t="s">
        <v>120</v>
      </c>
      <c r="G5" s="36">
        <v>89.6</v>
      </c>
      <c r="H5" s="38">
        <v>69.92</v>
      </c>
      <c r="I5" s="45">
        <v>64.680000000000007</v>
      </c>
      <c r="L5" s="2"/>
    </row>
    <row r="6" spans="1:12" x14ac:dyDescent="0.3">
      <c r="A6" s="22" t="s">
        <v>110</v>
      </c>
      <c r="B6" s="22">
        <f>0.6601*100</f>
        <v>66.010000000000005</v>
      </c>
      <c r="F6" s="22" t="s">
        <v>121</v>
      </c>
      <c r="G6" s="36">
        <v>94.24</v>
      </c>
      <c r="H6" s="38">
        <v>66.67</v>
      </c>
      <c r="I6" s="45">
        <v>72.31</v>
      </c>
      <c r="L6" s="2"/>
    </row>
    <row r="7" spans="1:12" ht="28.8" x14ac:dyDescent="0.3">
      <c r="A7" s="34" t="s">
        <v>111</v>
      </c>
      <c r="B7" s="22">
        <f>0.654*100</f>
        <v>65.400000000000006</v>
      </c>
      <c r="F7" s="22" t="s">
        <v>122</v>
      </c>
      <c r="G7" s="36">
        <v>93.02</v>
      </c>
      <c r="H7" s="38">
        <v>72.19</v>
      </c>
      <c r="I7" s="45">
        <v>66.739999999999995</v>
      </c>
      <c r="L7" s="2"/>
    </row>
    <row r="8" spans="1:12" x14ac:dyDescent="0.3">
      <c r="A8" s="22" t="s">
        <v>107</v>
      </c>
      <c r="B8" s="22">
        <f>0.7016*100</f>
        <v>70.16</v>
      </c>
      <c r="F8" s="22" t="s">
        <v>123</v>
      </c>
      <c r="G8" s="36">
        <v>92.95</v>
      </c>
      <c r="H8" s="38">
        <v>66.59</v>
      </c>
      <c r="I8" s="45">
        <v>62.27</v>
      </c>
      <c r="L8" s="2"/>
    </row>
    <row r="9" spans="1:12" ht="29.4" thickBot="1" x14ac:dyDescent="0.35">
      <c r="A9" s="22" t="s">
        <v>103</v>
      </c>
      <c r="B9" s="22">
        <f>0.7515*100</f>
        <v>75.149999999999991</v>
      </c>
      <c r="F9" s="46" t="s">
        <v>114</v>
      </c>
      <c r="G9" s="37">
        <v>96.22</v>
      </c>
      <c r="H9" s="42">
        <v>75.39</v>
      </c>
      <c r="I9" s="43">
        <v>65.41</v>
      </c>
      <c r="J9" s="4"/>
      <c r="K9" s="4"/>
      <c r="L9" s="5"/>
    </row>
    <row r="10" spans="1:12" ht="29.4" thickBot="1" x14ac:dyDescent="0.35">
      <c r="A10" s="23" t="s">
        <v>108</v>
      </c>
      <c r="B10" s="23">
        <f>93.85</f>
        <v>93.85</v>
      </c>
      <c r="F10" s="50" t="s">
        <v>267</v>
      </c>
      <c r="G10" s="19">
        <f>93.85</f>
        <v>93.85</v>
      </c>
      <c r="H10" s="19">
        <f>0.7016*100</f>
        <v>70.16</v>
      </c>
      <c r="I10" s="19">
        <f>0.6601*100</f>
        <v>66.010000000000005</v>
      </c>
      <c r="J10" s="33">
        <f>0.6991*100</f>
        <v>69.910000000000011</v>
      </c>
      <c r="K10" s="19">
        <f>0.7515*100</f>
        <v>75.149999999999991</v>
      </c>
      <c r="L10" s="20">
        <f>0.8802*100</f>
        <v>88.02</v>
      </c>
    </row>
    <row r="12" spans="1:12" x14ac:dyDescent="0.3">
      <c r="A12" s="220"/>
      <c r="B12" s="220"/>
      <c r="C12" s="221"/>
    </row>
    <row r="13" spans="1:12" x14ac:dyDescent="0.3">
      <c r="A13" s="220"/>
      <c r="B13" s="220"/>
      <c r="C13" s="221"/>
    </row>
    <row r="14" spans="1:12" x14ac:dyDescent="0.3">
      <c r="A14" s="220"/>
      <c r="B14" s="220"/>
      <c r="C14" s="221"/>
    </row>
    <row r="15" spans="1:12" x14ac:dyDescent="0.3">
      <c r="A15" s="220"/>
      <c r="B15" s="220"/>
      <c r="C15" s="221"/>
    </row>
    <row r="16" spans="1:12" x14ac:dyDescent="0.3">
      <c r="A16" s="222"/>
      <c r="B16" s="220"/>
      <c r="C16" s="221"/>
    </row>
    <row r="17" spans="1:3" x14ac:dyDescent="0.3">
      <c r="A17" s="220"/>
      <c r="B17" s="220"/>
      <c r="C17" s="221"/>
    </row>
    <row r="18" spans="1:3" x14ac:dyDescent="0.3">
      <c r="A18" s="222"/>
      <c r="B18" s="220"/>
      <c r="C18" s="221"/>
    </row>
    <row r="19" spans="1:3" x14ac:dyDescent="0.3">
      <c r="A19" s="220"/>
      <c r="B19" s="220"/>
      <c r="C19" s="221"/>
    </row>
    <row r="20" spans="1:3" x14ac:dyDescent="0.3">
      <c r="A20" s="220"/>
      <c r="B20" s="220"/>
      <c r="C20" s="221"/>
    </row>
    <row r="21" spans="1:3" x14ac:dyDescent="0.3">
      <c r="A21" s="220"/>
      <c r="B21" s="220"/>
      <c r="C21" s="221"/>
    </row>
    <row r="22" spans="1:3" x14ac:dyDescent="0.3">
      <c r="A22" s="221"/>
      <c r="B22" s="220"/>
      <c r="C22" s="22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F6F65-1C77-44B8-BB1A-82A8E1938E04}">
  <dimension ref="A1:K32"/>
  <sheetViews>
    <sheetView workbookViewId="0">
      <selection activeCell="E33" sqref="E33"/>
    </sheetView>
  </sheetViews>
  <sheetFormatPr baseColWidth="10" defaultRowHeight="14.4" x14ac:dyDescent="0.3"/>
  <cols>
    <col min="1" max="1" width="11" bestFit="1" customWidth="1"/>
    <col min="2" max="2" width="21" bestFit="1" customWidth="1"/>
    <col min="3" max="3" width="17.88671875" bestFit="1" customWidth="1"/>
    <col min="4" max="4" width="16.109375" bestFit="1" customWidth="1"/>
    <col min="5" max="5" width="10.77734375" customWidth="1"/>
    <col min="7" max="7" width="10.33203125" customWidth="1"/>
    <col min="8" max="8" width="29.33203125" bestFit="1" customWidth="1"/>
    <col min="9" max="9" width="11.33203125" bestFit="1" customWidth="1"/>
    <col min="10" max="10" width="8.44140625" bestFit="1" customWidth="1"/>
    <col min="58" max="58" width="24.5546875" bestFit="1" customWidth="1"/>
  </cols>
  <sheetData>
    <row r="1" spans="1:11" ht="15" thickBot="1" x14ac:dyDescent="0.35">
      <c r="A1" s="21" t="s">
        <v>126</v>
      </c>
      <c r="B1" s="61" t="s">
        <v>168</v>
      </c>
      <c r="C1" s="58" t="s">
        <v>149</v>
      </c>
      <c r="D1" s="60" t="s">
        <v>150</v>
      </c>
      <c r="E1" s="53" t="s">
        <v>151</v>
      </c>
      <c r="G1" s="221"/>
      <c r="H1" s="221"/>
      <c r="I1" s="221"/>
      <c r="J1" s="221"/>
      <c r="K1" s="221"/>
    </row>
    <row r="2" spans="1:11" x14ac:dyDescent="0.3">
      <c r="A2" s="22">
        <v>1</v>
      </c>
      <c r="B2" s="62" t="s">
        <v>140</v>
      </c>
      <c r="C2" s="64">
        <f>C14-D2</f>
        <v>2.4399999999999977</v>
      </c>
      <c r="D2" s="66">
        <v>85.58</v>
      </c>
      <c r="E2" s="68">
        <f>0.0193*100</f>
        <v>1.9300000000000002</v>
      </c>
      <c r="G2" s="221"/>
      <c r="H2" s="220"/>
      <c r="I2" s="220"/>
      <c r="J2" s="220"/>
      <c r="K2" s="221"/>
    </row>
    <row r="3" spans="1:11" x14ac:dyDescent="0.3">
      <c r="A3" s="22">
        <v>2</v>
      </c>
      <c r="B3" s="103" t="s">
        <v>141</v>
      </c>
      <c r="C3" s="104">
        <f>C14-D3</f>
        <v>1.6400000000000006</v>
      </c>
      <c r="D3" s="105">
        <v>86.38</v>
      </c>
      <c r="E3" s="106">
        <f>0.0242*100</f>
        <v>2.42</v>
      </c>
      <c r="G3" s="221"/>
      <c r="H3" s="220"/>
      <c r="I3" s="220"/>
      <c r="J3" s="220"/>
      <c r="K3" s="221"/>
    </row>
    <row r="4" spans="1:11" x14ac:dyDescent="0.3">
      <c r="A4" s="22">
        <v>3</v>
      </c>
      <c r="B4" s="99" t="s">
        <v>144</v>
      </c>
      <c r="C4" s="100">
        <f>C14-D4</f>
        <v>1.3399999999999892</v>
      </c>
      <c r="D4" s="101">
        <v>86.68</v>
      </c>
      <c r="E4" s="102">
        <f>0.0216*100</f>
        <v>2.16</v>
      </c>
      <c r="G4" s="221"/>
      <c r="H4" s="220"/>
      <c r="I4" s="220"/>
      <c r="J4" s="220"/>
      <c r="K4" s="221"/>
    </row>
    <row r="5" spans="1:11" x14ac:dyDescent="0.3">
      <c r="A5" s="22">
        <v>4</v>
      </c>
      <c r="B5" s="95" t="s">
        <v>145</v>
      </c>
      <c r="C5" s="96">
        <f>C14-D5</f>
        <v>1.3199999999999932</v>
      </c>
      <c r="D5" s="97">
        <v>86.7</v>
      </c>
      <c r="E5" s="98">
        <f>0.0287*100</f>
        <v>2.87</v>
      </c>
      <c r="G5" s="221"/>
      <c r="H5" s="221"/>
      <c r="I5" s="221"/>
      <c r="J5" s="221"/>
      <c r="K5" s="221"/>
    </row>
    <row r="6" spans="1:11" x14ac:dyDescent="0.3">
      <c r="A6" s="90">
        <v>5</v>
      </c>
      <c r="B6" s="91" t="s">
        <v>147</v>
      </c>
      <c r="C6" s="92">
        <f>C14-D6</f>
        <v>1.2000000000000028</v>
      </c>
      <c r="D6" s="93">
        <v>86.82</v>
      </c>
      <c r="E6" s="94">
        <f>0.0211*100</f>
        <v>2.11</v>
      </c>
      <c r="G6" s="221"/>
      <c r="H6" s="223"/>
      <c r="I6" s="223"/>
      <c r="J6" s="223"/>
      <c r="K6" s="221"/>
    </row>
    <row r="7" spans="1:11" x14ac:dyDescent="0.3">
      <c r="A7" s="22">
        <v>6</v>
      </c>
      <c r="B7" s="55" t="s">
        <v>139</v>
      </c>
      <c r="C7" s="57">
        <f>C14-D7</f>
        <v>1.1299999999999955</v>
      </c>
      <c r="D7" s="59">
        <v>86.89</v>
      </c>
      <c r="E7" s="56">
        <f>0.0234*100</f>
        <v>2.34</v>
      </c>
      <c r="G7" s="221"/>
      <c r="H7" s="220"/>
      <c r="I7" s="220"/>
      <c r="J7" s="220"/>
      <c r="K7" s="221"/>
    </row>
    <row r="8" spans="1:11" x14ac:dyDescent="0.3">
      <c r="A8" s="85">
        <v>7</v>
      </c>
      <c r="B8" s="86" t="s">
        <v>148</v>
      </c>
      <c r="C8" s="87">
        <f>C14-D8</f>
        <v>1.0799999999999983</v>
      </c>
      <c r="D8" s="88">
        <v>86.94</v>
      </c>
      <c r="E8" s="89">
        <f>0.0229*100</f>
        <v>2.29</v>
      </c>
      <c r="G8" s="221"/>
      <c r="H8" s="220"/>
      <c r="I8" s="220"/>
      <c r="J8" s="220"/>
      <c r="K8" s="221"/>
    </row>
    <row r="9" spans="1:11" x14ac:dyDescent="0.3">
      <c r="A9" s="74">
        <v>8</v>
      </c>
      <c r="B9" s="70" t="s">
        <v>146</v>
      </c>
      <c r="C9" s="71">
        <f>C14-D9</f>
        <v>1.0799999999999983</v>
      </c>
      <c r="D9" s="72">
        <v>86.94</v>
      </c>
      <c r="E9" s="73">
        <f>0.0254*100</f>
        <v>2.54</v>
      </c>
      <c r="G9" s="221"/>
      <c r="H9" s="220"/>
      <c r="I9" s="220"/>
      <c r="J9" s="220"/>
      <c r="K9" s="221"/>
    </row>
    <row r="10" spans="1:11" x14ac:dyDescent="0.3">
      <c r="A10" s="75">
        <v>9</v>
      </c>
      <c r="B10" s="76" t="s">
        <v>143</v>
      </c>
      <c r="C10" s="77">
        <f>C14-D10</f>
        <v>0.90999999999999659</v>
      </c>
      <c r="D10" s="78">
        <v>87.11</v>
      </c>
      <c r="E10" s="79">
        <f>0.0199*100</f>
        <v>1.9900000000000002</v>
      </c>
      <c r="G10" s="221"/>
      <c r="H10" s="221"/>
      <c r="I10" s="221"/>
      <c r="J10" s="221"/>
      <c r="K10" s="221"/>
    </row>
    <row r="11" spans="1:11" x14ac:dyDescent="0.3">
      <c r="A11" s="80">
        <v>10</v>
      </c>
      <c r="B11" s="81" t="s">
        <v>142</v>
      </c>
      <c r="C11" s="82">
        <f>C14-D11</f>
        <v>0.54999999999999716</v>
      </c>
      <c r="D11" s="83">
        <v>87.47</v>
      </c>
      <c r="E11" s="84">
        <f>0.0199*100</f>
        <v>1.9900000000000002</v>
      </c>
      <c r="G11" s="221"/>
      <c r="H11" s="221"/>
      <c r="I11" s="221"/>
      <c r="J11" s="221"/>
      <c r="K11" s="221"/>
    </row>
    <row r="12" spans="1:11" ht="15" thickBot="1" x14ac:dyDescent="0.35">
      <c r="A12" s="23">
        <v>11</v>
      </c>
      <c r="B12" s="63" t="s">
        <v>138</v>
      </c>
      <c r="C12" s="65">
        <f>C14-D12</f>
        <v>6.9999999999993179E-2</v>
      </c>
      <c r="D12" s="67">
        <v>87.95</v>
      </c>
      <c r="E12" s="69">
        <f>0.0183*100</f>
        <v>1.83</v>
      </c>
    </row>
    <row r="13" spans="1:11" ht="15" thickBot="1" x14ac:dyDescent="0.35">
      <c r="B13" s="225" t="s">
        <v>210</v>
      </c>
      <c r="C13" s="226"/>
      <c r="D13" s="224"/>
    </row>
    <row r="14" spans="1:11" x14ac:dyDescent="0.3">
      <c r="B14" s="107" t="s">
        <v>127</v>
      </c>
      <c r="C14" s="107">
        <v>88.02</v>
      </c>
    </row>
    <row r="15" spans="1:11" x14ac:dyDescent="0.3">
      <c r="B15" s="107" t="s">
        <v>128</v>
      </c>
      <c r="C15" s="107">
        <v>1.1100000000000001</v>
      </c>
    </row>
    <row r="17" spans="1:8" ht="15" thickBot="1" x14ac:dyDescent="0.35"/>
    <row r="18" spans="1:8" ht="15" thickBot="1" x14ac:dyDescent="0.35">
      <c r="A18" s="21" t="s">
        <v>126</v>
      </c>
      <c r="B18" s="61" t="s">
        <v>168</v>
      </c>
      <c r="C18" s="58" t="s">
        <v>149</v>
      </c>
      <c r="D18" s="60" t="s">
        <v>150</v>
      </c>
      <c r="E18" s="53" t="s">
        <v>151</v>
      </c>
    </row>
    <row r="19" spans="1:8" x14ac:dyDescent="0.3">
      <c r="A19" s="131">
        <v>1</v>
      </c>
      <c r="B19" s="162" t="s">
        <v>142</v>
      </c>
      <c r="C19" s="163">
        <f>C31-D19</f>
        <v>2.5400000000000063</v>
      </c>
      <c r="D19" s="164">
        <v>72.61</v>
      </c>
      <c r="E19" s="165">
        <f>0.0291*100</f>
        <v>2.91</v>
      </c>
      <c r="G19" s="54"/>
    </row>
    <row r="20" spans="1:8" x14ac:dyDescent="0.3">
      <c r="A20" s="130">
        <v>2</v>
      </c>
      <c r="B20" s="130" t="s">
        <v>140</v>
      </c>
      <c r="C20" s="166">
        <f>C31-D20</f>
        <v>1.7600000000000051</v>
      </c>
      <c r="D20" s="167">
        <v>73.39</v>
      </c>
      <c r="E20" s="168">
        <f>0.0361*100</f>
        <v>3.61</v>
      </c>
      <c r="G20" s="54"/>
    </row>
    <row r="21" spans="1:8" x14ac:dyDescent="0.3">
      <c r="A21" s="129">
        <v>3</v>
      </c>
      <c r="B21" s="129" t="s">
        <v>147</v>
      </c>
      <c r="C21" s="110">
        <f>C31-D21</f>
        <v>0.6600000000000108</v>
      </c>
      <c r="D21" s="169">
        <v>74.489999999999995</v>
      </c>
      <c r="E21" s="170">
        <f>0.0434*100</f>
        <v>4.34</v>
      </c>
      <c r="G21" s="54"/>
    </row>
    <row r="22" spans="1:8" x14ac:dyDescent="0.3">
      <c r="A22" s="128">
        <v>4</v>
      </c>
      <c r="B22" s="128" t="s">
        <v>148</v>
      </c>
      <c r="C22" s="171">
        <f>C31-D22</f>
        <v>0.43000000000000682</v>
      </c>
      <c r="D22" s="172">
        <v>74.72</v>
      </c>
      <c r="E22" s="173">
        <f>0.0411*100</f>
        <v>4.1099999999999994</v>
      </c>
      <c r="G22" s="54"/>
    </row>
    <row r="23" spans="1:8" x14ac:dyDescent="0.3">
      <c r="A23" s="127">
        <v>5</v>
      </c>
      <c r="B23" s="127" t="s">
        <v>141</v>
      </c>
      <c r="C23" s="174">
        <f>C31-D23</f>
        <v>0.35000000000000853</v>
      </c>
      <c r="D23" s="175">
        <v>74.8</v>
      </c>
      <c r="E23" s="176">
        <f>0.0323*100</f>
        <v>3.2300000000000004</v>
      </c>
      <c r="G23" s="54"/>
    </row>
    <row r="24" spans="1:8" x14ac:dyDescent="0.3">
      <c r="A24" s="126">
        <v>6</v>
      </c>
      <c r="B24" s="126" t="s">
        <v>139</v>
      </c>
      <c r="C24" s="177">
        <f>C31-D24</f>
        <v>0.25</v>
      </c>
      <c r="D24" s="178">
        <v>74.900000000000006</v>
      </c>
      <c r="E24" s="179">
        <f>0.0308*100</f>
        <v>3.08</v>
      </c>
      <c r="G24" s="54"/>
    </row>
    <row r="25" spans="1:8" x14ac:dyDescent="0.3">
      <c r="A25" s="125">
        <v>7</v>
      </c>
      <c r="B25" s="125" t="s">
        <v>138</v>
      </c>
      <c r="C25" s="180">
        <f>C31-D25</f>
        <v>0.19000000000001194</v>
      </c>
      <c r="D25" s="181">
        <v>74.959999999999994</v>
      </c>
      <c r="E25" s="182">
        <f>0.0481*100</f>
        <v>4.8099999999999996</v>
      </c>
      <c r="G25" s="54"/>
    </row>
    <row r="26" spans="1:8" x14ac:dyDescent="0.3">
      <c r="A26" s="74">
        <v>8</v>
      </c>
      <c r="B26" s="74" t="s">
        <v>144</v>
      </c>
      <c r="C26" s="183">
        <f>C31-D26</f>
        <v>-3.9999999999992042E-2</v>
      </c>
      <c r="D26" s="184">
        <v>75.19</v>
      </c>
      <c r="E26" s="185">
        <f>0.0385*100</f>
        <v>3.85</v>
      </c>
      <c r="G26" s="54"/>
    </row>
    <row r="27" spans="1:8" x14ac:dyDescent="0.3">
      <c r="A27" s="75">
        <v>9</v>
      </c>
      <c r="B27" s="75" t="s">
        <v>146</v>
      </c>
      <c r="C27" s="186">
        <f>C31-D27</f>
        <v>-0.50999999999999091</v>
      </c>
      <c r="D27" s="187">
        <v>75.66</v>
      </c>
      <c r="E27" s="188">
        <f>0.0374*100</f>
        <v>3.74</v>
      </c>
      <c r="G27" s="54"/>
    </row>
    <row r="28" spans="1:8" x14ac:dyDescent="0.3">
      <c r="A28" s="80">
        <v>10</v>
      </c>
      <c r="B28" s="80" t="s">
        <v>143</v>
      </c>
      <c r="C28" s="189">
        <f>C31-D28</f>
        <v>-0.89999999999999147</v>
      </c>
      <c r="D28" s="190">
        <v>76.05</v>
      </c>
      <c r="E28" s="191">
        <f>0.0391*100</f>
        <v>3.91</v>
      </c>
      <c r="G28" s="54"/>
    </row>
    <row r="29" spans="1:8" ht="15" thickBot="1" x14ac:dyDescent="0.35">
      <c r="A29" s="124">
        <v>11</v>
      </c>
      <c r="B29" s="124" t="s">
        <v>145</v>
      </c>
      <c r="C29" s="192">
        <f>C31-D29</f>
        <v>-1.2099999999999937</v>
      </c>
      <c r="D29" s="193">
        <v>76.36</v>
      </c>
      <c r="E29" s="194">
        <f>0.0369*100</f>
        <v>3.6900000000000004</v>
      </c>
      <c r="G29" s="54"/>
    </row>
    <row r="30" spans="1:8" ht="15" thickBot="1" x14ac:dyDescent="0.35">
      <c r="B30" s="195" t="s">
        <v>129</v>
      </c>
      <c r="C30" s="196"/>
      <c r="H30" s="54"/>
    </row>
    <row r="31" spans="1:8" x14ac:dyDescent="0.3">
      <c r="B31" s="227" t="s">
        <v>127</v>
      </c>
      <c r="C31" s="227">
        <v>75.150000000000006</v>
      </c>
      <c r="H31" s="54"/>
    </row>
    <row r="32" spans="1:8" x14ac:dyDescent="0.3">
      <c r="B32" s="107" t="s">
        <v>128</v>
      </c>
      <c r="C32" s="107">
        <v>2.2999999999999998</v>
      </c>
    </row>
  </sheetData>
  <sortState xmlns:xlrd2="http://schemas.microsoft.com/office/spreadsheetml/2017/richdata2" ref="H21:I31">
    <sortCondition descending="1" ref="I21:I31"/>
  </sortState>
  <mergeCells count="3">
    <mergeCell ref="H6:J6"/>
    <mergeCell ref="B13:C13"/>
    <mergeCell ref="B30:C30"/>
  </mergeCells>
  <conditionalFormatting sqref="A2:A12"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A19:A29">
    <cfRule type="colorScale" priority="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AE289-3859-496F-A19B-E51134417122}">
  <dimension ref="A1:S214"/>
  <sheetViews>
    <sheetView tabSelected="1" topLeftCell="C56" zoomScale="87" zoomScaleNormal="120" workbookViewId="0">
      <selection activeCell="Q50" sqref="Q50"/>
    </sheetView>
  </sheetViews>
  <sheetFormatPr baseColWidth="10" defaultRowHeight="14.4" x14ac:dyDescent="0.3"/>
  <cols>
    <col min="1" max="1" width="5.77734375" bestFit="1" customWidth="1"/>
    <col min="2" max="2" width="13.6640625" bestFit="1" customWidth="1"/>
    <col min="3" max="3" width="14" bestFit="1" customWidth="1"/>
    <col min="4" max="4" width="12.33203125" bestFit="1" customWidth="1"/>
    <col min="5" max="6" width="12.6640625" bestFit="1" customWidth="1"/>
    <col min="7" max="7" width="13" bestFit="1" customWidth="1"/>
    <col min="8" max="8" width="17.5546875" bestFit="1" customWidth="1"/>
    <col min="9" max="9" width="8.88671875" customWidth="1"/>
    <col min="11" max="11" width="22" bestFit="1" customWidth="1"/>
    <col min="12" max="12" width="13.21875" bestFit="1" customWidth="1"/>
    <col min="13" max="13" width="15" bestFit="1" customWidth="1"/>
    <col min="14" max="14" width="17" bestFit="1" customWidth="1"/>
    <col min="15" max="15" width="13.21875" bestFit="1" customWidth="1"/>
    <col min="16" max="16" width="12.21875" bestFit="1" customWidth="1"/>
    <col min="17" max="17" width="16.88671875" bestFit="1" customWidth="1"/>
    <col min="18" max="18" width="17" bestFit="1" customWidth="1"/>
    <col min="19" max="19" width="8.5546875" bestFit="1" customWidth="1"/>
  </cols>
  <sheetData>
    <row r="1" spans="1:19" ht="15" thickBot="1" x14ac:dyDescent="0.35">
      <c r="A1" s="147" t="s">
        <v>210</v>
      </c>
      <c r="B1" s="122" t="s">
        <v>159</v>
      </c>
      <c r="C1" s="137" t="s">
        <v>160</v>
      </c>
      <c r="D1" s="136" t="s">
        <v>161</v>
      </c>
      <c r="E1" s="123" t="s">
        <v>162</v>
      </c>
      <c r="F1" s="123" t="s">
        <v>163</v>
      </c>
      <c r="G1" s="123" t="s">
        <v>164</v>
      </c>
      <c r="H1" s="123" t="s">
        <v>165</v>
      </c>
      <c r="I1" s="122" t="s">
        <v>137</v>
      </c>
    </row>
    <row r="2" spans="1:19" ht="15" thickBot="1" x14ac:dyDescent="0.35">
      <c r="B2" s="138">
        <v>91.3</v>
      </c>
      <c r="C2">
        <v>80.819999999999993</v>
      </c>
      <c r="D2">
        <v>82.61</v>
      </c>
      <c r="E2">
        <v>86.3</v>
      </c>
      <c r="F2">
        <v>68.12</v>
      </c>
      <c r="G2">
        <v>72.599999999999994</v>
      </c>
      <c r="H2">
        <v>79.45</v>
      </c>
      <c r="I2" s="132">
        <v>75.34</v>
      </c>
    </row>
    <row r="3" spans="1:19" ht="15" thickBot="1" x14ac:dyDescent="0.35">
      <c r="B3" s="135">
        <v>86.96</v>
      </c>
      <c r="C3">
        <v>79.17</v>
      </c>
      <c r="D3">
        <v>78.260000000000005</v>
      </c>
      <c r="E3">
        <v>91.67</v>
      </c>
      <c r="F3">
        <v>75.36</v>
      </c>
      <c r="G3">
        <v>66.67</v>
      </c>
      <c r="H3">
        <v>75</v>
      </c>
      <c r="I3" s="140">
        <v>76.39</v>
      </c>
      <c r="K3" s="21" t="s">
        <v>268</v>
      </c>
      <c r="L3" s="143" t="s">
        <v>159</v>
      </c>
      <c r="M3" s="143" t="s">
        <v>160</v>
      </c>
      <c r="N3" s="143" t="s">
        <v>161</v>
      </c>
      <c r="O3" s="143" t="s">
        <v>162</v>
      </c>
      <c r="P3" s="143" t="s">
        <v>163</v>
      </c>
      <c r="Q3" s="143" t="s">
        <v>164</v>
      </c>
      <c r="R3" s="143" t="s">
        <v>165</v>
      </c>
      <c r="S3" s="53" t="s">
        <v>137</v>
      </c>
    </row>
    <row r="4" spans="1:19" x14ac:dyDescent="0.3">
      <c r="B4" s="135">
        <v>88.24</v>
      </c>
      <c r="C4">
        <v>80.56</v>
      </c>
      <c r="D4">
        <v>83.82</v>
      </c>
      <c r="E4">
        <v>83.33</v>
      </c>
      <c r="F4">
        <v>67.650000000000006</v>
      </c>
      <c r="G4">
        <v>71.94</v>
      </c>
      <c r="H4">
        <v>81.94</v>
      </c>
      <c r="I4" s="140">
        <v>83.33</v>
      </c>
      <c r="K4" s="22" t="s">
        <v>159</v>
      </c>
      <c r="L4" s="150"/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3">
        <v>0</v>
      </c>
    </row>
    <row r="5" spans="1:19" x14ac:dyDescent="0.3">
      <c r="B5" s="135">
        <v>88.24</v>
      </c>
      <c r="C5">
        <v>68.06</v>
      </c>
      <c r="D5">
        <v>79.41</v>
      </c>
      <c r="E5">
        <v>70.83</v>
      </c>
      <c r="F5">
        <v>69.12</v>
      </c>
      <c r="G5">
        <v>72.22</v>
      </c>
      <c r="H5">
        <v>77.78</v>
      </c>
      <c r="I5" s="140">
        <v>79.17</v>
      </c>
      <c r="K5" s="22" t="s">
        <v>160</v>
      </c>
      <c r="L5" s="1">
        <v>0</v>
      </c>
      <c r="M5" s="151"/>
      <c r="N5">
        <v>0</v>
      </c>
      <c r="O5">
        <v>0</v>
      </c>
      <c r="P5">
        <v>3.3E-3</v>
      </c>
      <c r="Q5">
        <v>7.0000000000000001E-3</v>
      </c>
      <c r="R5">
        <v>0.15359999999999999</v>
      </c>
      <c r="S5" s="2">
        <v>1E-4</v>
      </c>
    </row>
    <row r="6" spans="1:19" x14ac:dyDescent="0.3">
      <c r="B6" s="135">
        <v>86.76</v>
      </c>
      <c r="C6">
        <v>62.5</v>
      </c>
      <c r="D6">
        <v>79.41</v>
      </c>
      <c r="E6">
        <v>76.39</v>
      </c>
      <c r="F6">
        <v>85.29</v>
      </c>
      <c r="G6">
        <v>75</v>
      </c>
      <c r="H6">
        <v>76.39</v>
      </c>
      <c r="I6" s="140">
        <v>63.89</v>
      </c>
      <c r="K6" s="22" t="s">
        <v>161</v>
      </c>
      <c r="L6" s="1">
        <v>0</v>
      </c>
      <c r="M6">
        <v>0</v>
      </c>
      <c r="N6" s="151"/>
      <c r="O6">
        <v>0.8306</v>
      </c>
      <c r="P6">
        <v>0</v>
      </c>
      <c r="Q6">
        <v>0</v>
      </c>
      <c r="R6">
        <v>1.8E-3</v>
      </c>
      <c r="S6" s="2">
        <v>0</v>
      </c>
    </row>
    <row r="7" spans="1:19" x14ac:dyDescent="0.3">
      <c r="B7" s="135">
        <v>89.86</v>
      </c>
      <c r="C7">
        <v>79.45</v>
      </c>
      <c r="D7">
        <v>91.3</v>
      </c>
      <c r="E7">
        <v>78.08</v>
      </c>
      <c r="F7">
        <v>81.16</v>
      </c>
      <c r="G7">
        <v>78.08</v>
      </c>
      <c r="H7">
        <v>79.45</v>
      </c>
      <c r="I7" s="140">
        <v>72.599999999999994</v>
      </c>
      <c r="K7" s="22" t="s">
        <v>162</v>
      </c>
      <c r="L7" s="1">
        <v>0</v>
      </c>
      <c r="M7">
        <v>0</v>
      </c>
      <c r="N7">
        <v>0.8306</v>
      </c>
      <c r="O7" s="151"/>
      <c r="P7">
        <v>0</v>
      </c>
      <c r="Q7">
        <v>0</v>
      </c>
      <c r="R7">
        <v>8.9999999999999998E-4</v>
      </c>
      <c r="S7" s="2">
        <v>0</v>
      </c>
    </row>
    <row r="8" spans="1:19" x14ac:dyDescent="0.3">
      <c r="B8" s="135">
        <v>91.3</v>
      </c>
      <c r="C8">
        <v>79.17</v>
      </c>
      <c r="D8">
        <v>69.569999999999993</v>
      </c>
      <c r="E8">
        <v>76.39</v>
      </c>
      <c r="F8">
        <v>68.12</v>
      </c>
      <c r="G8">
        <v>79.17</v>
      </c>
      <c r="H8">
        <v>77.78</v>
      </c>
      <c r="I8" s="140">
        <v>58.33</v>
      </c>
      <c r="K8" s="22" t="s">
        <v>163</v>
      </c>
      <c r="L8" s="1">
        <v>0</v>
      </c>
      <c r="M8">
        <v>3.3E-3</v>
      </c>
      <c r="N8">
        <v>0</v>
      </c>
      <c r="O8">
        <v>0</v>
      </c>
      <c r="P8" s="151"/>
      <c r="Q8">
        <v>0.62749999999999995</v>
      </c>
      <c r="R8">
        <v>0</v>
      </c>
      <c r="S8" s="2">
        <v>0.21479999999999999</v>
      </c>
    </row>
    <row r="9" spans="1:19" x14ac:dyDescent="0.3">
      <c r="B9" s="135">
        <v>88.24</v>
      </c>
      <c r="C9">
        <v>86.11</v>
      </c>
      <c r="D9">
        <v>86.76</v>
      </c>
      <c r="E9">
        <v>86.11</v>
      </c>
      <c r="F9">
        <v>76.47</v>
      </c>
      <c r="G9">
        <v>52.78</v>
      </c>
      <c r="H9">
        <v>77.78</v>
      </c>
      <c r="I9" s="140">
        <v>80.56</v>
      </c>
      <c r="K9" s="22" t="s">
        <v>164</v>
      </c>
      <c r="L9" s="1">
        <v>0</v>
      </c>
      <c r="M9">
        <v>7.0000000000000001E-3</v>
      </c>
      <c r="N9">
        <v>0</v>
      </c>
      <c r="O9">
        <v>0</v>
      </c>
      <c r="P9">
        <v>0.62749999999999995</v>
      </c>
      <c r="Q9" s="151"/>
      <c r="R9">
        <v>0</v>
      </c>
      <c r="S9" s="2">
        <v>0.15529999999999999</v>
      </c>
    </row>
    <row r="10" spans="1:19" x14ac:dyDescent="0.3">
      <c r="B10" s="135">
        <v>88.24</v>
      </c>
      <c r="C10">
        <v>77.78</v>
      </c>
      <c r="D10">
        <v>83.82</v>
      </c>
      <c r="E10">
        <v>79.17</v>
      </c>
      <c r="F10">
        <v>75</v>
      </c>
      <c r="G10">
        <v>65.28</v>
      </c>
      <c r="H10">
        <v>75</v>
      </c>
      <c r="I10" s="140">
        <v>62.5</v>
      </c>
      <c r="K10" s="22" t="s">
        <v>165</v>
      </c>
      <c r="L10" s="1">
        <v>0</v>
      </c>
      <c r="M10">
        <v>0.15359999999999999</v>
      </c>
      <c r="N10">
        <v>1.8E-3</v>
      </c>
      <c r="O10">
        <v>8.9999999999999998E-4</v>
      </c>
      <c r="P10">
        <v>0</v>
      </c>
      <c r="Q10">
        <v>0</v>
      </c>
      <c r="R10" s="151"/>
      <c r="S10" s="2">
        <v>0</v>
      </c>
    </row>
    <row r="11" spans="1:19" ht="15" thickBot="1" x14ac:dyDescent="0.35">
      <c r="B11" s="135">
        <v>88.24</v>
      </c>
      <c r="C11">
        <v>73.61</v>
      </c>
      <c r="D11">
        <v>75</v>
      </c>
      <c r="E11">
        <v>80.56</v>
      </c>
      <c r="F11">
        <v>77.94</v>
      </c>
      <c r="G11">
        <v>83.33</v>
      </c>
      <c r="H11">
        <v>80.56</v>
      </c>
      <c r="I11" s="140">
        <v>66.67</v>
      </c>
      <c r="K11" s="23" t="s">
        <v>137</v>
      </c>
      <c r="L11" s="3">
        <v>0</v>
      </c>
      <c r="M11" s="4">
        <v>1E-4</v>
      </c>
      <c r="N11" s="4">
        <v>0</v>
      </c>
      <c r="O11" s="4">
        <v>0</v>
      </c>
      <c r="P11" s="4">
        <v>0.21479999999999999</v>
      </c>
      <c r="Q11" s="4">
        <v>0.15529999999999999</v>
      </c>
      <c r="R11" s="4">
        <v>0</v>
      </c>
      <c r="S11" s="111"/>
    </row>
    <row r="12" spans="1:19" ht="15" thickBot="1" x14ac:dyDescent="0.35">
      <c r="B12" s="135">
        <v>86.96</v>
      </c>
      <c r="C12">
        <v>72.599999999999994</v>
      </c>
      <c r="D12">
        <v>71.010000000000005</v>
      </c>
      <c r="E12">
        <v>80.819999999999993</v>
      </c>
      <c r="F12">
        <v>81.16</v>
      </c>
      <c r="G12">
        <v>76.709999999999994</v>
      </c>
      <c r="H12">
        <v>72.599999999999994</v>
      </c>
      <c r="I12" s="140">
        <v>73.97</v>
      </c>
    </row>
    <row r="13" spans="1:19" ht="15" thickBot="1" x14ac:dyDescent="0.35">
      <c r="B13" s="135">
        <v>92.75</v>
      </c>
      <c r="C13">
        <v>80.56</v>
      </c>
      <c r="D13">
        <v>82.61</v>
      </c>
      <c r="E13">
        <v>83.33</v>
      </c>
      <c r="F13">
        <v>82.61</v>
      </c>
      <c r="G13">
        <v>77.78</v>
      </c>
      <c r="H13">
        <v>77.78</v>
      </c>
      <c r="I13" s="140">
        <v>65.28</v>
      </c>
      <c r="N13" s="21" t="s">
        <v>172</v>
      </c>
      <c r="O13" s="21" t="s">
        <v>171</v>
      </c>
      <c r="P13" s="157" t="s">
        <v>181</v>
      </c>
      <c r="Q13" s="158" t="s">
        <v>183</v>
      </c>
      <c r="R13" s="159" t="s">
        <v>184</v>
      </c>
    </row>
    <row r="14" spans="1:19" x14ac:dyDescent="0.3">
      <c r="B14" s="135">
        <v>88.24</v>
      </c>
      <c r="C14">
        <v>84.72</v>
      </c>
      <c r="D14">
        <v>80.88</v>
      </c>
      <c r="E14">
        <v>79.17</v>
      </c>
      <c r="F14">
        <v>67.650000000000006</v>
      </c>
      <c r="G14">
        <v>68.06</v>
      </c>
      <c r="H14">
        <v>76.39</v>
      </c>
      <c r="I14" s="140">
        <v>77.78</v>
      </c>
      <c r="N14" s="39" t="s">
        <v>159</v>
      </c>
      <c r="O14" s="155" t="s">
        <v>173</v>
      </c>
      <c r="P14" s="155" t="s">
        <v>185</v>
      </c>
      <c r="Q14" s="154" t="s">
        <v>186</v>
      </c>
      <c r="R14" s="152" t="s">
        <v>186</v>
      </c>
    </row>
    <row r="15" spans="1:19" x14ac:dyDescent="0.3">
      <c r="B15" s="135">
        <v>89.71</v>
      </c>
      <c r="C15">
        <v>81.94</v>
      </c>
      <c r="D15">
        <v>73.53</v>
      </c>
      <c r="E15">
        <v>84.72</v>
      </c>
      <c r="F15">
        <v>77.94</v>
      </c>
      <c r="G15">
        <v>83.33</v>
      </c>
      <c r="H15">
        <v>80.56</v>
      </c>
      <c r="I15" s="140">
        <v>70.83</v>
      </c>
      <c r="N15" s="22" t="s">
        <v>160</v>
      </c>
      <c r="O15" s="156" t="s">
        <v>174</v>
      </c>
      <c r="P15" s="156" t="s">
        <v>187</v>
      </c>
      <c r="Q15" s="54" t="s">
        <v>188</v>
      </c>
      <c r="R15" s="153" t="s">
        <v>134</v>
      </c>
    </row>
    <row r="16" spans="1:19" x14ac:dyDescent="0.3">
      <c r="B16" s="135">
        <v>88.24</v>
      </c>
      <c r="C16">
        <v>81.94</v>
      </c>
      <c r="D16">
        <v>82.35</v>
      </c>
      <c r="E16">
        <v>77.78</v>
      </c>
      <c r="F16">
        <v>80.88</v>
      </c>
      <c r="G16">
        <v>70.83</v>
      </c>
      <c r="H16">
        <v>81.94</v>
      </c>
      <c r="I16" s="140">
        <v>72.22</v>
      </c>
      <c r="N16" s="22" t="s">
        <v>161</v>
      </c>
      <c r="O16" s="156" t="s">
        <v>175</v>
      </c>
      <c r="P16" s="156" t="s">
        <v>187</v>
      </c>
      <c r="Q16" s="54" t="s">
        <v>182</v>
      </c>
      <c r="R16" s="153" t="s">
        <v>135</v>
      </c>
    </row>
    <row r="17" spans="2:19" x14ac:dyDescent="0.3">
      <c r="B17" s="135">
        <v>84.06</v>
      </c>
      <c r="C17">
        <v>82.19</v>
      </c>
      <c r="D17">
        <v>73.91</v>
      </c>
      <c r="E17">
        <v>75.34</v>
      </c>
      <c r="F17">
        <v>68.12</v>
      </c>
      <c r="G17">
        <v>79.45</v>
      </c>
      <c r="H17">
        <v>72.599999999999994</v>
      </c>
      <c r="I17" s="140">
        <v>79.45</v>
      </c>
      <c r="N17" s="22" t="s">
        <v>162</v>
      </c>
      <c r="O17" s="156" t="s">
        <v>176</v>
      </c>
      <c r="P17" s="156" t="s">
        <v>187</v>
      </c>
      <c r="Q17" s="54" t="s">
        <v>182</v>
      </c>
      <c r="R17" s="153" t="s">
        <v>131</v>
      </c>
    </row>
    <row r="18" spans="2:19" x14ac:dyDescent="0.3">
      <c r="B18" s="135">
        <v>88.41</v>
      </c>
      <c r="C18">
        <v>72.22</v>
      </c>
      <c r="D18">
        <v>84.06</v>
      </c>
      <c r="E18">
        <v>83.33</v>
      </c>
      <c r="F18">
        <v>84.06</v>
      </c>
      <c r="G18">
        <v>79.17</v>
      </c>
      <c r="H18">
        <v>80.56</v>
      </c>
      <c r="I18" s="140">
        <v>80.56</v>
      </c>
      <c r="N18" s="22" t="s">
        <v>163</v>
      </c>
      <c r="O18" s="156" t="s">
        <v>177</v>
      </c>
      <c r="P18" s="156" t="s">
        <v>186</v>
      </c>
      <c r="Q18" s="54" t="s">
        <v>187</v>
      </c>
      <c r="R18" s="153" t="s">
        <v>189</v>
      </c>
    </row>
    <row r="19" spans="2:19" x14ac:dyDescent="0.3">
      <c r="B19" s="135">
        <v>87.88</v>
      </c>
      <c r="C19">
        <v>73.61</v>
      </c>
      <c r="D19">
        <v>82.35</v>
      </c>
      <c r="E19">
        <v>87.5</v>
      </c>
      <c r="F19">
        <v>73.53</v>
      </c>
      <c r="G19">
        <v>59.72</v>
      </c>
      <c r="H19">
        <v>75</v>
      </c>
      <c r="I19" s="140">
        <v>65.28</v>
      </c>
      <c r="N19" s="22" t="s">
        <v>164</v>
      </c>
      <c r="O19" s="156" t="s">
        <v>178</v>
      </c>
      <c r="P19" s="156" t="s">
        <v>186</v>
      </c>
      <c r="Q19" s="54" t="s">
        <v>187</v>
      </c>
      <c r="R19" s="153" t="s">
        <v>190</v>
      </c>
    </row>
    <row r="20" spans="2:19" x14ac:dyDescent="0.3">
      <c r="B20" s="135">
        <v>85.29</v>
      </c>
      <c r="C20">
        <v>69.44</v>
      </c>
      <c r="D20">
        <v>76.47</v>
      </c>
      <c r="E20">
        <v>79.17</v>
      </c>
      <c r="F20">
        <v>69.12</v>
      </c>
      <c r="G20">
        <v>80.56</v>
      </c>
      <c r="H20">
        <v>84.72</v>
      </c>
      <c r="I20" s="140">
        <v>80.56</v>
      </c>
      <c r="N20" s="22" t="s">
        <v>165</v>
      </c>
      <c r="O20" s="156" t="s">
        <v>179</v>
      </c>
      <c r="P20" s="156" t="s">
        <v>192</v>
      </c>
      <c r="Q20" s="54" t="s">
        <v>187</v>
      </c>
      <c r="R20" s="153" t="s">
        <v>133</v>
      </c>
    </row>
    <row r="21" spans="2:19" ht="15" thickBot="1" x14ac:dyDescent="0.35">
      <c r="B21" s="135">
        <v>91.18</v>
      </c>
      <c r="C21">
        <v>79.17</v>
      </c>
      <c r="D21">
        <v>79.41</v>
      </c>
      <c r="E21">
        <v>81.94</v>
      </c>
      <c r="F21">
        <v>72.06</v>
      </c>
      <c r="G21">
        <v>75</v>
      </c>
      <c r="H21">
        <v>75</v>
      </c>
      <c r="I21" s="140">
        <v>58.33</v>
      </c>
      <c r="N21" s="23" t="s">
        <v>137</v>
      </c>
      <c r="O21" s="144" t="s">
        <v>180</v>
      </c>
      <c r="P21" s="144" t="s">
        <v>186</v>
      </c>
      <c r="Q21" s="145" t="s">
        <v>187</v>
      </c>
      <c r="R21" s="146" t="s">
        <v>191</v>
      </c>
    </row>
    <row r="22" spans="2:19" x14ac:dyDescent="0.3">
      <c r="B22" s="135">
        <v>81.16</v>
      </c>
      <c r="C22">
        <v>78.08</v>
      </c>
      <c r="D22">
        <v>81.16</v>
      </c>
      <c r="E22">
        <v>80.819999999999993</v>
      </c>
      <c r="F22">
        <v>68.12</v>
      </c>
      <c r="G22">
        <v>69.86</v>
      </c>
      <c r="H22">
        <v>75.34</v>
      </c>
      <c r="I22" s="140">
        <v>79.45</v>
      </c>
    </row>
    <row r="23" spans="2:19" ht="15" thickBot="1" x14ac:dyDescent="0.35">
      <c r="B23" s="135">
        <v>89.86</v>
      </c>
      <c r="C23">
        <v>75</v>
      </c>
      <c r="D23">
        <v>79.709999999999994</v>
      </c>
      <c r="E23">
        <v>80.56</v>
      </c>
      <c r="F23">
        <v>62.32</v>
      </c>
      <c r="G23">
        <v>81.94</v>
      </c>
      <c r="H23">
        <v>75</v>
      </c>
      <c r="I23" s="140">
        <v>69.44</v>
      </c>
    </row>
    <row r="24" spans="2:19" ht="15" thickBot="1" x14ac:dyDescent="0.35">
      <c r="B24" s="135">
        <v>85.29</v>
      </c>
      <c r="C24">
        <v>65.28</v>
      </c>
      <c r="D24">
        <v>75</v>
      </c>
      <c r="E24">
        <v>80.56</v>
      </c>
      <c r="F24">
        <v>82.35</v>
      </c>
      <c r="G24">
        <v>86.11</v>
      </c>
      <c r="H24">
        <v>77.78</v>
      </c>
      <c r="I24" s="140">
        <v>63.89</v>
      </c>
      <c r="K24" s="112" t="s">
        <v>193</v>
      </c>
      <c r="L24" s="10" t="s">
        <v>159</v>
      </c>
      <c r="M24" s="10" t="s">
        <v>160</v>
      </c>
      <c r="N24" s="10" t="s">
        <v>161</v>
      </c>
      <c r="O24" s="10" t="s">
        <v>162</v>
      </c>
      <c r="P24" s="10" t="s">
        <v>163</v>
      </c>
      <c r="Q24" s="10" t="s">
        <v>164</v>
      </c>
      <c r="R24" s="10" t="s">
        <v>165</v>
      </c>
      <c r="S24" s="109" t="s">
        <v>137</v>
      </c>
    </row>
    <row r="25" spans="2:19" x14ac:dyDescent="0.3">
      <c r="B25" s="135">
        <v>89.71</v>
      </c>
      <c r="C25">
        <v>73.61</v>
      </c>
      <c r="D25">
        <v>82.35</v>
      </c>
      <c r="E25">
        <v>76.39</v>
      </c>
      <c r="F25">
        <v>75</v>
      </c>
      <c r="G25">
        <v>73.61</v>
      </c>
      <c r="H25">
        <v>75</v>
      </c>
      <c r="I25" s="140">
        <v>76.39</v>
      </c>
      <c r="K25" s="51" t="s">
        <v>159</v>
      </c>
      <c r="L25" s="150"/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3">
        <v>0</v>
      </c>
    </row>
    <row r="26" spans="2:19" x14ac:dyDescent="0.3">
      <c r="B26" s="135">
        <v>86.76</v>
      </c>
      <c r="C26">
        <v>80.56</v>
      </c>
      <c r="D26">
        <v>80.88</v>
      </c>
      <c r="E26">
        <v>83.33</v>
      </c>
      <c r="F26">
        <v>69.12</v>
      </c>
      <c r="G26">
        <v>75</v>
      </c>
      <c r="H26">
        <v>81.94</v>
      </c>
      <c r="I26" s="140">
        <v>80.56</v>
      </c>
      <c r="K26" s="51" t="s">
        <v>160</v>
      </c>
      <c r="L26" s="1">
        <v>0</v>
      </c>
      <c r="M26" s="151"/>
      <c r="N26">
        <v>2.9999999999999997E-4</v>
      </c>
      <c r="O26">
        <v>0</v>
      </c>
      <c r="P26">
        <v>0</v>
      </c>
      <c r="Q26">
        <v>0.93359999999999999</v>
      </c>
      <c r="R26">
        <v>2.1299999999999999E-2</v>
      </c>
      <c r="S26" s="2">
        <v>0</v>
      </c>
    </row>
    <row r="27" spans="2:19" x14ac:dyDescent="0.3">
      <c r="B27" s="135">
        <v>89.86</v>
      </c>
      <c r="C27">
        <v>73.97</v>
      </c>
      <c r="D27">
        <v>84.06</v>
      </c>
      <c r="E27">
        <v>78.08</v>
      </c>
      <c r="F27">
        <v>73.91</v>
      </c>
      <c r="G27">
        <v>76.709999999999994</v>
      </c>
      <c r="H27">
        <v>73.97</v>
      </c>
      <c r="I27" s="140">
        <v>76.709999999999994</v>
      </c>
      <c r="K27" s="51" t="s">
        <v>161</v>
      </c>
      <c r="L27" s="1">
        <v>0</v>
      </c>
      <c r="M27">
        <v>2.9999999999999997E-4</v>
      </c>
      <c r="N27" s="151"/>
      <c r="O27">
        <v>2.7E-2</v>
      </c>
      <c r="P27">
        <v>0</v>
      </c>
      <c r="Q27">
        <v>0</v>
      </c>
      <c r="R27">
        <v>0</v>
      </c>
      <c r="S27" s="2">
        <v>5.8799999999999998E-2</v>
      </c>
    </row>
    <row r="28" spans="2:19" x14ac:dyDescent="0.3">
      <c r="B28" s="135">
        <v>86.96</v>
      </c>
      <c r="C28">
        <v>73.61</v>
      </c>
      <c r="D28">
        <v>86.96</v>
      </c>
      <c r="E28">
        <v>75</v>
      </c>
      <c r="F28">
        <v>71.010000000000005</v>
      </c>
      <c r="G28">
        <v>84.72</v>
      </c>
      <c r="H28">
        <v>83.33</v>
      </c>
      <c r="I28" s="140">
        <v>75</v>
      </c>
      <c r="K28" s="51" t="s">
        <v>162</v>
      </c>
      <c r="L28" s="1">
        <v>0</v>
      </c>
      <c r="M28">
        <v>0</v>
      </c>
      <c r="N28">
        <v>2.7E-2</v>
      </c>
      <c r="O28" s="151"/>
      <c r="P28">
        <v>0</v>
      </c>
      <c r="Q28">
        <v>0</v>
      </c>
      <c r="R28">
        <v>0</v>
      </c>
      <c r="S28" s="2">
        <v>0.4476</v>
      </c>
    </row>
    <row r="29" spans="2:19" x14ac:dyDescent="0.3">
      <c r="B29" s="135">
        <v>95.59</v>
      </c>
      <c r="C29">
        <v>80.56</v>
      </c>
      <c r="D29">
        <v>80.88</v>
      </c>
      <c r="E29">
        <v>80.56</v>
      </c>
      <c r="F29">
        <v>69.12</v>
      </c>
      <c r="G29">
        <v>69.44</v>
      </c>
      <c r="H29">
        <v>72.22</v>
      </c>
      <c r="I29" s="140">
        <v>79.17</v>
      </c>
      <c r="K29" s="51" t="s">
        <v>163</v>
      </c>
      <c r="L29" s="1">
        <v>0</v>
      </c>
      <c r="M29">
        <v>0</v>
      </c>
      <c r="N29">
        <v>0</v>
      </c>
      <c r="O29">
        <v>0</v>
      </c>
      <c r="P29" s="151"/>
      <c r="Q29">
        <v>0</v>
      </c>
      <c r="R29">
        <v>5.4999999999999997E-3</v>
      </c>
      <c r="S29" s="2">
        <v>0</v>
      </c>
    </row>
    <row r="30" spans="2:19" x14ac:dyDescent="0.3">
      <c r="B30" s="135">
        <v>86.82</v>
      </c>
      <c r="C30">
        <v>79.17</v>
      </c>
      <c r="D30">
        <v>77.94</v>
      </c>
      <c r="E30">
        <v>84.72</v>
      </c>
      <c r="F30">
        <v>67.650000000000006</v>
      </c>
      <c r="G30">
        <v>61.11</v>
      </c>
      <c r="H30">
        <v>77.78</v>
      </c>
      <c r="I30" s="140">
        <v>61.11</v>
      </c>
      <c r="K30" s="51" t="s">
        <v>164</v>
      </c>
      <c r="L30" s="1">
        <v>0</v>
      </c>
      <c r="M30">
        <v>0.93359999999999999</v>
      </c>
      <c r="N30">
        <v>0</v>
      </c>
      <c r="O30">
        <v>0</v>
      </c>
      <c r="P30">
        <v>0</v>
      </c>
      <c r="Q30" s="151"/>
      <c r="R30">
        <v>2.0999999999999999E-3</v>
      </c>
      <c r="S30" s="2">
        <v>0</v>
      </c>
    </row>
    <row r="31" spans="2:19" x14ac:dyDescent="0.3">
      <c r="B31" s="135">
        <v>85.29</v>
      </c>
      <c r="C31">
        <v>73.61</v>
      </c>
      <c r="D31">
        <v>73.53</v>
      </c>
      <c r="E31">
        <v>69.44</v>
      </c>
      <c r="F31">
        <v>75</v>
      </c>
      <c r="G31">
        <v>73.61</v>
      </c>
      <c r="H31">
        <v>76.39</v>
      </c>
      <c r="I31" s="140">
        <v>76.39</v>
      </c>
      <c r="K31" s="51" t="s">
        <v>165</v>
      </c>
      <c r="L31" s="1">
        <v>0</v>
      </c>
      <c r="M31">
        <v>2.1299999999999999E-2</v>
      </c>
      <c r="N31">
        <v>0</v>
      </c>
      <c r="O31">
        <v>0</v>
      </c>
      <c r="P31">
        <v>5.4999999999999997E-3</v>
      </c>
      <c r="Q31">
        <v>2.0999999999999999E-3</v>
      </c>
      <c r="R31" s="151"/>
      <c r="S31" s="2">
        <v>0</v>
      </c>
    </row>
    <row r="32" spans="2:19" ht="15" thickBot="1" x14ac:dyDescent="0.35">
      <c r="B32" s="135">
        <v>88.41</v>
      </c>
      <c r="C32">
        <v>75.34</v>
      </c>
      <c r="D32">
        <v>60.87</v>
      </c>
      <c r="E32">
        <v>82.19</v>
      </c>
      <c r="F32">
        <v>75.36</v>
      </c>
      <c r="G32">
        <v>75.34</v>
      </c>
      <c r="H32">
        <v>89.04</v>
      </c>
      <c r="I32" s="140">
        <v>75.34</v>
      </c>
      <c r="K32" s="52" t="s">
        <v>137</v>
      </c>
      <c r="L32" s="3">
        <v>0</v>
      </c>
      <c r="M32" s="4">
        <v>0</v>
      </c>
      <c r="N32" s="4">
        <v>5.8799999999999998E-2</v>
      </c>
      <c r="O32" s="4">
        <v>0.4476</v>
      </c>
      <c r="P32" s="4">
        <v>0</v>
      </c>
      <c r="Q32" s="4">
        <v>0</v>
      </c>
      <c r="R32" s="4">
        <v>0</v>
      </c>
      <c r="S32" s="111"/>
    </row>
    <row r="33" spans="2:18" ht="15" thickBot="1" x14ac:dyDescent="0.35">
      <c r="B33" s="135">
        <v>86.26</v>
      </c>
      <c r="C33">
        <v>83.33</v>
      </c>
      <c r="D33">
        <v>79.709999999999994</v>
      </c>
      <c r="E33">
        <v>79.17</v>
      </c>
      <c r="F33">
        <v>81.16</v>
      </c>
      <c r="G33">
        <v>59.72</v>
      </c>
      <c r="H33">
        <v>76.39</v>
      </c>
      <c r="I33" s="140">
        <v>75</v>
      </c>
    </row>
    <row r="34" spans="2:18" ht="15" thickBot="1" x14ac:dyDescent="0.35">
      <c r="B34" s="135">
        <v>92.65</v>
      </c>
      <c r="C34">
        <v>76.39</v>
      </c>
      <c r="D34">
        <v>79.41</v>
      </c>
      <c r="E34">
        <v>72.22</v>
      </c>
      <c r="F34">
        <v>76.47</v>
      </c>
      <c r="G34">
        <v>66.67</v>
      </c>
      <c r="H34">
        <v>72.22</v>
      </c>
      <c r="I34" s="140">
        <v>63.89</v>
      </c>
      <c r="N34" s="21" t="s">
        <v>172</v>
      </c>
      <c r="O34" s="21" t="s">
        <v>171</v>
      </c>
      <c r="P34" s="157" t="s">
        <v>181</v>
      </c>
      <c r="Q34" s="158" t="s">
        <v>183</v>
      </c>
      <c r="R34" s="159" t="s">
        <v>184</v>
      </c>
    </row>
    <row r="35" spans="2:18" x14ac:dyDescent="0.3">
      <c r="B35" s="135">
        <v>89.71</v>
      </c>
      <c r="C35">
        <v>81.94</v>
      </c>
      <c r="D35">
        <v>82.35</v>
      </c>
      <c r="E35">
        <v>77.78</v>
      </c>
      <c r="F35">
        <v>76.47</v>
      </c>
      <c r="G35">
        <v>79.17</v>
      </c>
      <c r="H35">
        <v>76.39</v>
      </c>
      <c r="I35" s="140">
        <v>76.39</v>
      </c>
      <c r="N35" s="39" t="s">
        <v>159</v>
      </c>
      <c r="O35" s="155" t="s">
        <v>195</v>
      </c>
      <c r="P35" s="155" t="s">
        <v>185</v>
      </c>
      <c r="Q35" s="154" t="s">
        <v>186</v>
      </c>
      <c r="R35" s="152" t="s">
        <v>186</v>
      </c>
    </row>
    <row r="36" spans="2:18" x14ac:dyDescent="0.3">
      <c r="B36" s="135">
        <v>86.88</v>
      </c>
      <c r="C36">
        <v>69.44</v>
      </c>
      <c r="D36">
        <v>82.35</v>
      </c>
      <c r="E36">
        <v>72.22</v>
      </c>
      <c r="F36">
        <v>64.709999999999994</v>
      </c>
      <c r="G36">
        <v>80.56</v>
      </c>
      <c r="H36">
        <v>76.39</v>
      </c>
      <c r="I36" s="140">
        <v>65.28</v>
      </c>
      <c r="N36" s="22" t="s">
        <v>160</v>
      </c>
      <c r="O36" s="156" t="s">
        <v>196</v>
      </c>
      <c r="P36" s="156" t="s">
        <v>187</v>
      </c>
      <c r="Q36" s="54" t="s">
        <v>202</v>
      </c>
      <c r="R36" s="153" t="s">
        <v>136</v>
      </c>
    </row>
    <row r="37" spans="2:18" x14ac:dyDescent="0.3">
      <c r="B37" s="135">
        <v>89.86</v>
      </c>
      <c r="C37">
        <v>78.08</v>
      </c>
      <c r="D37">
        <v>71.010000000000005</v>
      </c>
      <c r="E37">
        <v>73.97</v>
      </c>
      <c r="F37">
        <v>81.16</v>
      </c>
      <c r="G37">
        <v>75.34</v>
      </c>
      <c r="H37">
        <v>79.45</v>
      </c>
      <c r="I37" s="140">
        <v>72.599999999999994</v>
      </c>
      <c r="N37" s="22" t="s">
        <v>161</v>
      </c>
      <c r="O37" s="156" t="s">
        <v>194</v>
      </c>
      <c r="P37" s="156" t="s">
        <v>135</v>
      </c>
      <c r="Q37" s="54" t="s">
        <v>187</v>
      </c>
      <c r="R37" s="153" t="s">
        <v>137</v>
      </c>
    </row>
    <row r="38" spans="2:18" x14ac:dyDescent="0.3">
      <c r="B38" s="135">
        <v>85.51</v>
      </c>
      <c r="C38">
        <v>70.83</v>
      </c>
      <c r="D38">
        <v>82.61</v>
      </c>
      <c r="E38">
        <v>75</v>
      </c>
      <c r="F38">
        <v>71.010000000000005</v>
      </c>
      <c r="G38">
        <v>79.17</v>
      </c>
      <c r="H38">
        <v>83.33</v>
      </c>
      <c r="I38" s="140">
        <v>69.44</v>
      </c>
      <c r="N38" s="22" t="s">
        <v>162</v>
      </c>
      <c r="O38" s="156" t="s">
        <v>197</v>
      </c>
      <c r="P38" s="156" t="s">
        <v>186</v>
      </c>
      <c r="Q38" s="54" t="s">
        <v>187</v>
      </c>
      <c r="R38" s="153" t="s">
        <v>137</v>
      </c>
    </row>
    <row r="39" spans="2:18" x14ac:dyDescent="0.3">
      <c r="B39" s="135">
        <v>82.35</v>
      </c>
      <c r="C39">
        <v>76.39</v>
      </c>
      <c r="D39">
        <v>79.41</v>
      </c>
      <c r="E39">
        <v>79.17</v>
      </c>
      <c r="F39">
        <v>67.650000000000006</v>
      </c>
      <c r="G39">
        <v>69.44</v>
      </c>
      <c r="H39">
        <v>65.28</v>
      </c>
      <c r="I39" s="140">
        <v>79.17</v>
      </c>
      <c r="N39" s="22" t="s">
        <v>163</v>
      </c>
      <c r="O39" s="156" t="s">
        <v>198</v>
      </c>
      <c r="P39" s="156" t="s">
        <v>187</v>
      </c>
      <c r="Q39" s="54" t="s">
        <v>130</v>
      </c>
      <c r="R39" s="153" t="s">
        <v>186</v>
      </c>
    </row>
    <row r="40" spans="2:18" x14ac:dyDescent="0.3">
      <c r="B40" s="135">
        <v>86.76</v>
      </c>
      <c r="C40">
        <v>80.56</v>
      </c>
      <c r="D40">
        <v>80.88</v>
      </c>
      <c r="E40">
        <v>80.56</v>
      </c>
      <c r="F40">
        <v>67.650000000000006</v>
      </c>
      <c r="G40">
        <v>75</v>
      </c>
      <c r="H40">
        <v>77.78</v>
      </c>
      <c r="I40" s="140">
        <v>63.89</v>
      </c>
      <c r="N40" s="22" t="s">
        <v>164</v>
      </c>
      <c r="O40" s="156" t="s">
        <v>199</v>
      </c>
      <c r="P40" s="156" t="s">
        <v>187</v>
      </c>
      <c r="Q40" s="54" t="s">
        <v>203</v>
      </c>
      <c r="R40" s="153" t="s">
        <v>133</v>
      </c>
    </row>
    <row r="41" spans="2:18" x14ac:dyDescent="0.3">
      <c r="B41" s="135">
        <v>88.24</v>
      </c>
      <c r="C41">
        <v>72.22</v>
      </c>
      <c r="D41">
        <v>80.88</v>
      </c>
      <c r="E41">
        <v>87.5</v>
      </c>
      <c r="F41">
        <v>72.06</v>
      </c>
      <c r="G41">
        <v>90.28</v>
      </c>
      <c r="H41">
        <v>79.17</v>
      </c>
      <c r="I41" s="140">
        <v>83.33</v>
      </c>
      <c r="N41" s="22" t="s">
        <v>165</v>
      </c>
      <c r="O41" s="156" t="s">
        <v>201</v>
      </c>
      <c r="P41" s="156" t="s">
        <v>187</v>
      </c>
      <c r="Q41" s="54" t="s">
        <v>130</v>
      </c>
      <c r="R41" s="153" t="s">
        <v>186</v>
      </c>
    </row>
    <row r="42" spans="2:18" ht="15" thickBot="1" x14ac:dyDescent="0.35">
      <c r="B42" s="135">
        <v>95.65</v>
      </c>
      <c r="C42">
        <v>76.709999999999994</v>
      </c>
      <c r="D42">
        <v>78.260000000000005</v>
      </c>
      <c r="E42">
        <v>75.34</v>
      </c>
      <c r="F42">
        <v>57.97</v>
      </c>
      <c r="G42">
        <v>69.86</v>
      </c>
      <c r="H42">
        <v>82.19</v>
      </c>
      <c r="I42" s="140">
        <v>61.64</v>
      </c>
      <c r="N42" s="23" t="s">
        <v>137</v>
      </c>
      <c r="O42" s="144" t="s">
        <v>200</v>
      </c>
      <c r="P42" s="144" t="s">
        <v>186</v>
      </c>
      <c r="Q42" s="145" t="s">
        <v>187</v>
      </c>
      <c r="R42" s="146" t="s">
        <v>204</v>
      </c>
    </row>
    <row r="43" spans="2:18" x14ac:dyDescent="0.3">
      <c r="B43" s="135">
        <v>85.51</v>
      </c>
      <c r="C43">
        <v>79.17</v>
      </c>
      <c r="D43">
        <v>79.709999999999994</v>
      </c>
      <c r="E43">
        <v>80.56</v>
      </c>
      <c r="F43">
        <v>84.06</v>
      </c>
      <c r="G43">
        <v>73.61</v>
      </c>
      <c r="H43">
        <v>87.5</v>
      </c>
      <c r="I43" s="140">
        <v>70.83</v>
      </c>
    </row>
    <row r="44" spans="2:18" x14ac:dyDescent="0.3">
      <c r="B44" s="135">
        <v>86.76</v>
      </c>
      <c r="C44">
        <v>77.78</v>
      </c>
      <c r="D44">
        <v>82.35</v>
      </c>
      <c r="E44">
        <v>81.94</v>
      </c>
      <c r="F44">
        <v>85.29</v>
      </c>
      <c r="G44">
        <v>86.11</v>
      </c>
      <c r="H44">
        <v>80.56</v>
      </c>
      <c r="I44" s="140">
        <v>69.44</v>
      </c>
    </row>
    <row r="45" spans="2:18" ht="15" thickBot="1" x14ac:dyDescent="0.35">
      <c r="B45" s="135">
        <v>85.29</v>
      </c>
      <c r="C45">
        <v>81.94</v>
      </c>
      <c r="D45">
        <v>77.94</v>
      </c>
      <c r="E45">
        <v>84.72</v>
      </c>
      <c r="F45">
        <v>76.47</v>
      </c>
      <c r="G45">
        <v>72.22</v>
      </c>
      <c r="H45">
        <v>76.39</v>
      </c>
      <c r="I45" s="140">
        <v>77.78</v>
      </c>
    </row>
    <row r="46" spans="2:18" ht="15" thickBot="1" x14ac:dyDescent="0.35">
      <c r="B46" s="135">
        <v>88.24</v>
      </c>
      <c r="C46">
        <v>70.83</v>
      </c>
      <c r="D46">
        <v>82.35</v>
      </c>
      <c r="E46">
        <v>81.94</v>
      </c>
      <c r="F46">
        <v>79.41</v>
      </c>
      <c r="G46">
        <v>70.83</v>
      </c>
      <c r="H46">
        <v>68.06</v>
      </c>
      <c r="I46" s="140">
        <v>75</v>
      </c>
      <c r="L46" s="11"/>
      <c r="M46" s="199" t="s">
        <v>156</v>
      </c>
      <c r="N46" s="200"/>
      <c r="O46" s="201"/>
      <c r="P46" s="13"/>
    </row>
    <row r="47" spans="2:18" ht="14.4" customHeight="1" x14ac:dyDescent="0.3">
      <c r="B47" s="135">
        <v>81.16</v>
      </c>
      <c r="C47">
        <v>78.08</v>
      </c>
      <c r="D47">
        <v>79.709999999999994</v>
      </c>
      <c r="E47">
        <v>82.19</v>
      </c>
      <c r="F47">
        <v>68.12</v>
      </c>
      <c r="G47">
        <v>71.23</v>
      </c>
      <c r="H47">
        <v>83.56</v>
      </c>
      <c r="I47" s="140">
        <v>71.23</v>
      </c>
      <c r="L47" s="1"/>
      <c r="M47" s="202" t="s">
        <v>205</v>
      </c>
      <c r="N47" s="203"/>
      <c r="O47" s="204"/>
      <c r="P47" s="2"/>
    </row>
    <row r="48" spans="2:18" ht="15" thickBot="1" x14ac:dyDescent="0.35">
      <c r="B48" s="135">
        <v>86.96</v>
      </c>
      <c r="C48">
        <v>66.67</v>
      </c>
      <c r="D48">
        <v>78.260000000000005</v>
      </c>
      <c r="E48">
        <v>75</v>
      </c>
      <c r="F48">
        <v>68.12</v>
      </c>
      <c r="G48">
        <v>59.72</v>
      </c>
      <c r="H48">
        <v>66.67</v>
      </c>
      <c r="I48" s="140">
        <v>66.67</v>
      </c>
      <c r="L48" s="160"/>
      <c r="M48" s="205"/>
      <c r="N48" s="206"/>
      <c r="O48" s="207"/>
      <c r="P48" s="2"/>
    </row>
    <row r="49" spans="2:16" ht="15" thickBot="1" x14ac:dyDescent="0.35">
      <c r="B49" s="135">
        <v>85.29</v>
      </c>
      <c r="C49">
        <v>68.06</v>
      </c>
      <c r="D49">
        <v>76.47</v>
      </c>
      <c r="E49">
        <v>75</v>
      </c>
      <c r="F49">
        <v>79.41</v>
      </c>
      <c r="G49">
        <v>76.39</v>
      </c>
      <c r="H49">
        <v>79.17</v>
      </c>
      <c r="I49" s="140">
        <v>66.67</v>
      </c>
      <c r="L49" s="1"/>
      <c r="P49" s="2"/>
    </row>
    <row r="50" spans="2:16" ht="15" thickBot="1" x14ac:dyDescent="0.35">
      <c r="B50" s="135">
        <v>92.65</v>
      </c>
      <c r="C50">
        <v>81.94</v>
      </c>
      <c r="D50">
        <v>79.41</v>
      </c>
      <c r="E50">
        <v>81.94</v>
      </c>
      <c r="F50">
        <v>79.41</v>
      </c>
      <c r="G50">
        <v>73.61</v>
      </c>
      <c r="H50">
        <v>80.56</v>
      </c>
      <c r="I50" s="140">
        <v>76.39</v>
      </c>
      <c r="L50" s="1"/>
      <c r="M50" s="118" t="s">
        <v>210</v>
      </c>
      <c r="N50" s="120" t="s">
        <v>154</v>
      </c>
      <c r="O50" s="161" t="s">
        <v>155</v>
      </c>
      <c r="P50" s="2"/>
    </row>
    <row r="51" spans="2:16" x14ac:dyDescent="0.3">
      <c r="B51" s="135">
        <v>85.29</v>
      </c>
      <c r="C51">
        <v>86.11</v>
      </c>
      <c r="D51">
        <v>77.94</v>
      </c>
      <c r="E51">
        <v>86.11</v>
      </c>
      <c r="F51">
        <v>75</v>
      </c>
      <c r="G51">
        <v>75</v>
      </c>
      <c r="H51">
        <v>84.72</v>
      </c>
      <c r="I51" s="140">
        <v>63.89</v>
      </c>
      <c r="L51" s="1"/>
      <c r="M51" s="116" t="s">
        <v>152</v>
      </c>
      <c r="N51" s="115" t="s">
        <v>206</v>
      </c>
      <c r="O51" s="197">
        <v>0</v>
      </c>
      <c r="P51" s="2"/>
    </row>
    <row r="52" spans="2:16" ht="15" thickBot="1" x14ac:dyDescent="0.35">
      <c r="B52" s="135">
        <v>88.41</v>
      </c>
      <c r="C52">
        <v>67.12</v>
      </c>
      <c r="D52">
        <v>86.96</v>
      </c>
      <c r="E52">
        <v>80.819999999999993</v>
      </c>
      <c r="F52">
        <v>72.459999999999994</v>
      </c>
      <c r="G52">
        <v>71.23</v>
      </c>
      <c r="H52">
        <v>72.599999999999994</v>
      </c>
      <c r="I52" s="140">
        <v>80.819999999999993</v>
      </c>
      <c r="L52" s="1"/>
      <c r="M52" s="117" t="s">
        <v>153</v>
      </c>
      <c r="N52" s="114" t="s">
        <v>207</v>
      </c>
      <c r="O52" s="198"/>
      <c r="P52" s="2"/>
    </row>
    <row r="53" spans="2:16" ht="15" thickBot="1" x14ac:dyDescent="0.35">
      <c r="B53" s="135">
        <v>92.75</v>
      </c>
      <c r="C53">
        <v>81.94</v>
      </c>
      <c r="D53">
        <v>76.81</v>
      </c>
      <c r="E53">
        <v>93.06</v>
      </c>
      <c r="F53">
        <v>71.010000000000005</v>
      </c>
      <c r="G53">
        <v>81.94</v>
      </c>
      <c r="H53">
        <v>83.33</v>
      </c>
      <c r="I53" s="140">
        <v>84.72</v>
      </c>
      <c r="L53" s="1"/>
      <c r="P53" s="2"/>
    </row>
    <row r="54" spans="2:16" ht="15" thickBot="1" x14ac:dyDescent="0.35">
      <c r="B54" s="135">
        <v>85.29</v>
      </c>
      <c r="C54">
        <v>65.28</v>
      </c>
      <c r="D54">
        <v>83.82</v>
      </c>
      <c r="E54">
        <v>79.17</v>
      </c>
      <c r="F54">
        <v>85.29</v>
      </c>
      <c r="G54">
        <v>75</v>
      </c>
      <c r="H54">
        <v>86.11</v>
      </c>
      <c r="I54" s="140">
        <v>70.83</v>
      </c>
      <c r="L54" s="1"/>
      <c r="M54" s="118" t="s">
        <v>129</v>
      </c>
      <c r="N54" s="120" t="s">
        <v>154</v>
      </c>
      <c r="O54" s="161" t="s">
        <v>155</v>
      </c>
      <c r="P54" s="2"/>
    </row>
    <row r="55" spans="2:16" x14ac:dyDescent="0.3">
      <c r="B55" s="135">
        <v>86.76</v>
      </c>
      <c r="C55">
        <v>81.94</v>
      </c>
      <c r="D55">
        <v>77.94</v>
      </c>
      <c r="E55">
        <v>73.61</v>
      </c>
      <c r="F55">
        <v>82.35</v>
      </c>
      <c r="G55">
        <v>55.56</v>
      </c>
      <c r="H55">
        <v>84.72</v>
      </c>
      <c r="I55" s="140">
        <v>76.39</v>
      </c>
      <c r="L55" s="1"/>
      <c r="M55" s="119" t="s">
        <v>152</v>
      </c>
      <c r="N55" s="115" t="s">
        <v>208</v>
      </c>
      <c r="O55" s="197">
        <v>0</v>
      </c>
      <c r="P55" s="2"/>
    </row>
    <row r="56" spans="2:16" ht="15" thickBot="1" x14ac:dyDescent="0.35">
      <c r="B56" s="135">
        <v>85.29</v>
      </c>
      <c r="C56">
        <v>80.56</v>
      </c>
      <c r="D56">
        <v>72.06</v>
      </c>
      <c r="E56">
        <v>79.17</v>
      </c>
      <c r="F56">
        <v>72.06</v>
      </c>
      <c r="G56">
        <v>70.83</v>
      </c>
      <c r="H56">
        <v>80.56</v>
      </c>
      <c r="I56" s="140">
        <v>81.94</v>
      </c>
      <c r="L56" s="1"/>
      <c r="M56" s="117" t="s">
        <v>153</v>
      </c>
      <c r="N56" s="114" t="s">
        <v>209</v>
      </c>
      <c r="O56" s="198"/>
      <c r="P56" s="2"/>
    </row>
    <row r="57" spans="2:16" ht="15" thickBot="1" x14ac:dyDescent="0.35">
      <c r="B57" s="135">
        <v>88.41</v>
      </c>
      <c r="C57">
        <v>75.34</v>
      </c>
      <c r="D57">
        <v>76.81</v>
      </c>
      <c r="E57">
        <v>82.19</v>
      </c>
      <c r="F57">
        <v>68.12</v>
      </c>
      <c r="G57">
        <v>75.34</v>
      </c>
      <c r="H57">
        <v>75.34</v>
      </c>
      <c r="I57" s="140">
        <v>71.23</v>
      </c>
      <c r="L57" s="3"/>
      <c r="M57" s="4"/>
      <c r="N57" s="4"/>
      <c r="O57" s="4"/>
      <c r="P57" s="5"/>
    </row>
    <row r="58" spans="2:16" x14ac:dyDescent="0.3">
      <c r="B58" s="135">
        <v>88.41</v>
      </c>
      <c r="C58">
        <v>75</v>
      </c>
      <c r="D58">
        <v>86.96</v>
      </c>
      <c r="E58">
        <v>84.72</v>
      </c>
      <c r="F58">
        <v>81.16</v>
      </c>
      <c r="G58">
        <v>75</v>
      </c>
      <c r="H58">
        <v>79.17</v>
      </c>
      <c r="I58" s="140">
        <v>65.28</v>
      </c>
    </row>
    <row r="59" spans="2:16" x14ac:dyDescent="0.3">
      <c r="B59" s="135">
        <v>86.76</v>
      </c>
      <c r="C59">
        <v>79.17</v>
      </c>
      <c r="D59">
        <v>77.94</v>
      </c>
      <c r="E59">
        <v>79.17</v>
      </c>
      <c r="F59">
        <v>72.06</v>
      </c>
      <c r="G59">
        <v>68.06</v>
      </c>
      <c r="H59">
        <v>73.61</v>
      </c>
      <c r="I59" s="140">
        <v>63.89</v>
      </c>
    </row>
    <row r="60" spans="2:16" x14ac:dyDescent="0.3">
      <c r="B60" s="135">
        <v>91.18</v>
      </c>
      <c r="C60">
        <v>75</v>
      </c>
      <c r="D60">
        <v>77.94</v>
      </c>
      <c r="E60">
        <v>72.22</v>
      </c>
      <c r="F60">
        <v>70.59</v>
      </c>
      <c r="G60">
        <v>63.89</v>
      </c>
      <c r="H60">
        <v>73.61</v>
      </c>
      <c r="I60" s="140">
        <v>69.44</v>
      </c>
    </row>
    <row r="61" spans="2:16" x14ac:dyDescent="0.3">
      <c r="B61" s="135">
        <v>92.65</v>
      </c>
      <c r="C61">
        <v>73.61</v>
      </c>
      <c r="D61">
        <v>83.82</v>
      </c>
      <c r="E61">
        <v>84.72</v>
      </c>
      <c r="F61">
        <v>69.12</v>
      </c>
      <c r="G61">
        <v>76.39</v>
      </c>
      <c r="H61">
        <v>73.61</v>
      </c>
      <c r="I61" s="140">
        <v>69.44</v>
      </c>
    </row>
    <row r="62" spans="2:16" x14ac:dyDescent="0.3">
      <c r="B62" s="135">
        <v>89.86</v>
      </c>
      <c r="C62">
        <v>79.45</v>
      </c>
      <c r="D62">
        <v>82.61</v>
      </c>
      <c r="E62">
        <v>80.819999999999993</v>
      </c>
      <c r="F62">
        <v>68.12</v>
      </c>
      <c r="G62">
        <v>79.45</v>
      </c>
      <c r="H62">
        <v>78.08</v>
      </c>
      <c r="I62" s="140">
        <v>64.38</v>
      </c>
    </row>
    <row r="63" spans="2:16" x14ac:dyDescent="0.3">
      <c r="B63" s="135">
        <v>84.06</v>
      </c>
      <c r="C63">
        <v>84.72</v>
      </c>
      <c r="D63">
        <v>76.81</v>
      </c>
      <c r="E63">
        <v>81.94</v>
      </c>
      <c r="F63">
        <v>85.51</v>
      </c>
      <c r="G63">
        <v>61.11</v>
      </c>
      <c r="H63">
        <v>79.17</v>
      </c>
      <c r="I63" s="140">
        <v>73.61</v>
      </c>
    </row>
    <row r="64" spans="2:16" x14ac:dyDescent="0.3">
      <c r="B64" s="135">
        <v>86.35</v>
      </c>
      <c r="C64">
        <v>75</v>
      </c>
      <c r="D64">
        <v>92.65</v>
      </c>
      <c r="E64">
        <v>76.39</v>
      </c>
      <c r="F64">
        <v>72.06</v>
      </c>
      <c r="G64">
        <v>76.39</v>
      </c>
      <c r="H64">
        <v>80.56</v>
      </c>
      <c r="I64" s="140">
        <v>83.33</v>
      </c>
    </row>
    <row r="65" spans="2:9" x14ac:dyDescent="0.3">
      <c r="B65" s="135">
        <v>85.29</v>
      </c>
      <c r="C65">
        <v>75</v>
      </c>
      <c r="D65">
        <v>72.06</v>
      </c>
      <c r="E65">
        <v>84.72</v>
      </c>
      <c r="F65">
        <v>64.709999999999994</v>
      </c>
      <c r="G65">
        <v>80.56</v>
      </c>
      <c r="H65">
        <v>83.33</v>
      </c>
      <c r="I65" s="140">
        <v>80.56</v>
      </c>
    </row>
    <row r="66" spans="2:9" x14ac:dyDescent="0.3">
      <c r="B66" s="135">
        <v>94.12</v>
      </c>
      <c r="C66">
        <v>61.11</v>
      </c>
      <c r="D66">
        <v>83.82</v>
      </c>
      <c r="E66">
        <v>83.33</v>
      </c>
      <c r="F66">
        <v>75</v>
      </c>
      <c r="G66">
        <v>75</v>
      </c>
      <c r="H66">
        <v>65.28</v>
      </c>
      <c r="I66" s="140">
        <v>70.83</v>
      </c>
    </row>
    <row r="67" spans="2:9" x14ac:dyDescent="0.3">
      <c r="B67" s="135">
        <v>85.51</v>
      </c>
      <c r="C67">
        <v>73.97</v>
      </c>
      <c r="D67">
        <v>82.61</v>
      </c>
      <c r="E67">
        <v>89.04</v>
      </c>
      <c r="F67">
        <v>78.260000000000005</v>
      </c>
      <c r="G67">
        <v>79.45</v>
      </c>
      <c r="H67">
        <v>76.709999999999994</v>
      </c>
      <c r="I67" s="140">
        <v>82.19</v>
      </c>
    </row>
    <row r="68" spans="2:9" x14ac:dyDescent="0.3">
      <c r="B68" s="135">
        <v>86.96</v>
      </c>
      <c r="C68">
        <v>72.22</v>
      </c>
      <c r="D68">
        <v>73.91</v>
      </c>
      <c r="E68">
        <v>76.39</v>
      </c>
      <c r="F68">
        <v>84.06</v>
      </c>
      <c r="G68">
        <v>75</v>
      </c>
      <c r="H68">
        <v>80.56</v>
      </c>
      <c r="I68" s="140">
        <v>80.56</v>
      </c>
    </row>
    <row r="69" spans="2:9" x14ac:dyDescent="0.3">
      <c r="B69" s="135">
        <v>89.71</v>
      </c>
      <c r="C69">
        <v>75</v>
      </c>
      <c r="D69">
        <v>83.82</v>
      </c>
      <c r="E69">
        <v>80.56</v>
      </c>
      <c r="F69">
        <v>77.94</v>
      </c>
      <c r="G69">
        <v>80.56</v>
      </c>
      <c r="H69">
        <v>77.78</v>
      </c>
      <c r="I69" s="140">
        <v>77.78</v>
      </c>
    </row>
    <row r="70" spans="2:9" x14ac:dyDescent="0.3">
      <c r="B70" s="135">
        <v>86.76</v>
      </c>
      <c r="C70">
        <v>73.61</v>
      </c>
      <c r="D70">
        <v>77.94</v>
      </c>
      <c r="E70">
        <v>77.78</v>
      </c>
      <c r="F70">
        <v>69.12</v>
      </c>
      <c r="G70">
        <v>84.72</v>
      </c>
      <c r="H70">
        <v>77.78</v>
      </c>
      <c r="I70" s="140">
        <v>73.61</v>
      </c>
    </row>
    <row r="71" spans="2:9" x14ac:dyDescent="0.3">
      <c r="B71" s="135">
        <v>86.82</v>
      </c>
      <c r="C71">
        <v>79.17</v>
      </c>
      <c r="D71">
        <v>80.88</v>
      </c>
      <c r="E71">
        <v>80.56</v>
      </c>
      <c r="F71">
        <v>83.82</v>
      </c>
      <c r="G71">
        <v>73.61</v>
      </c>
      <c r="H71">
        <v>84.72</v>
      </c>
      <c r="I71" s="140">
        <v>77.78</v>
      </c>
    </row>
    <row r="72" spans="2:9" x14ac:dyDescent="0.3">
      <c r="B72" s="135">
        <v>88.41</v>
      </c>
      <c r="C72">
        <v>78.08</v>
      </c>
      <c r="D72">
        <v>86.96</v>
      </c>
      <c r="E72">
        <v>76.709999999999994</v>
      </c>
      <c r="F72">
        <v>82.61</v>
      </c>
      <c r="G72">
        <v>82.19</v>
      </c>
      <c r="H72">
        <v>78.08</v>
      </c>
      <c r="I72" s="140">
        <v>63.01</v>
      </c>
    </row>
    <row r="73" spans="2:9" x14ac:dyDescent="0.3">
      <c r="B73" s="135">
        <v>76.81</v>
      </c>
      <c r="C73">
        <v>76.39</v>
      </c>
      <c r="D73">
        <v>81.16</v>
      </c>
      <c r="E73">
        <v>79.17</v>
      </c>
      <c r="F73">
        <v>69.569999999999993</v>
      </c>
      <c r="G73">
        <v>70.83</v>
      </c>
      <c r="H73">
        <v>90.28</v>
      </c>
      <c r="I73" s="140">
        <v>76.39</v>
      </c>
    </row>
    <row r="74" spans="2:9" x14ac:dyDescent="0.3">
      <c r="B74" s="135">
        <v>86.76</v>
      </c>
      <c r="C74">
        <v>84.72</v>
      </c>
      <c r="D74">
        <v>83.82</v>
      </c>
      <c r="E74">
        <v>84.72</v>
      </c>
      <c r="F74">
        <v>83.82</v>
      </c>
      <c r="G74">
        <v>65.28</v>
      </c>
      <c r="H74">
        <v>87.5</v>
      </c>
      <c r="I74" s="140">
        <v>75</v>
      </c>
    </row>
    <row r="75" spans="2:9" x14ac:dyDescent="0.3">
      <c r="B75" s="135">
        <v>88.24</v>
      </c>
      <c r="C75">
        <v>65.28</v>
      </c>
      <c r="D75">
        <v>82.35</v>
      </c>
      <c r="E75">
        <v>77.78</v>
      </c>
      <c r="F75">
        <v>77.94</v>
      </c>
      <c r="G75">
        <v>73.61</v>
      </c>
      <c r="H75">
        <v>63.89</v>
      </c>
      <c r="I75" s="140">
        <v>81.94</v>
      </c>
    </row>
    <row r="76" spans="2:9" x14ac:dyDescent="0.3">
      <c r="B76" s="135">
        <v>91.18</v>
      </c>
      <c r="C76">
        <v>75</v>
      </c>
      <c r="D76">
        <v>79.41</v>
      </c>
      <c r="E76">
        <v>84.72</v>
      </c>
      <c r="F76">
        <v>73.53</v>
      </c>
      <c r="G76">
        <v>65.28</v>
      </c>
      <c r="H76">
        <v>77.78</v>
      </c>
      <c r="I76" s="140">
        <v>72.22</v>
      </c>
    </row>
    <row r="77" spans="2:9" x14ac:dyDescent="0.3">
      <c r="B77" s="135">
        <v>85.51</v>
      </c>
      <c r="C77">
        <v>69.86</v>
      </c>
      <c r="D77">
        <v>82.61</v>
      </c>
      <c r="E77">
        <v>82.19</v>
      </c>
      <c r="F77">
        <v>73.91</v>
      </c>
      <c r="G77">
        <v>73.97</v>
      </c>
      <c r="H77">
        <v>71.23</v>
      </c>
      <c r="I77" s="140">
        <v>65.75</v>
      </c>
    </row>
    <row r="78" spans="2:9" x14ac:dyDescent="0.3">
      <c r="B78" s="135">
        <v>91.3</v>
      </c>
      <c r="C78">
        <v>80.56</v>
      </c>
      <c r="D78">
        <v>78.260000000000005</v>
      </c>
      <c r="E78">
        <v>87.5</v>
      </c>
      <c r="F78">
        <v>68.12</v>
      </c>
      <c r="G78">
        <v>70.83</v>
      </c>
      <c r="H78">
        <v>81.94</v>
      </c>
      <c r="I78" s="140">
        <v>70.83</v>
      </c>
    </row>
    <row r="79" spans="2:9" x14ac:dyDescent="0.3">
      <c r="B79" s="135">
        <v>91.18</v>
      </c>
      <c r="C79">
        <v>72.22</v>
      </c>
      <c r="D79">
        <v>80.88</v>
      </c>
      <c r="E79">
        <v>75</v>
      </c>
      <c r="F79">
        <v>76.47</v>
      </c>
      <c r="G79">
        <v>66.67</v>
      </c>
      <c r="H79">
        <v>72.22</v>
      </c>
      <c r="I79" s="140">
        <v>63.89</v>
      </c>
    </row>
    <row r="80" spans="2:9" x14ac:dyDescent="0.3">
      <c r="B80" s="135">
        <v>86.82</v>
      </c>
      <c r="C80">
        <v>80.56</v>
      </c>
      <c r="D80">
        <v>75</v>
      </c>
      <c r="E80">
        <v>81.94</v>
      </c>
      <c r="F80">
        <v>72.06</v>
      </c>
      <c r="G80">
        <v>84.72</v>
      </c>
      <c r="H80">
        <v>75</v>
      </c>
      <c r="I80" s="140">
        <v>83.33</v>
      </c>
    </row>
    <row r="81" spans="2:9" x14ac:dyDescent="0.3">
      <c r="B81" s="135">
        <v>86.82</v>
      </c>
      <c r="C81">
        <v>72.22</v>
      </c>
      <c r="D81">
        <v>76.47</v>
      </c>
      <c r="E81">
        <v>73.61</v>
      </c>
      <c r="F81">
        <v>67.650000000000006</v>
      </c>
      <c r="G81">
        <v>81.94</v>
      </c>
      <c r="H81">
        <v>73.61</v>
      </c>
      <c r="I81" s="140">
        <v>80.56</v>
      </c>
    </row>
    <row r="82" spans="2:9" x14ac:dyDescent="0.3">
      <c r="B82" s="135">
        <v>85.51</v>
      </c>
      <c r="C82">
        <v>71.23</v>
      </c>
      <c r="D82">
        <v>75.36</v>
      </c>
      <c r="E82">
        <v>89.04</v>
      </c>
      <c r="F82">
        <v>78.260000000000005</v>
      </c>
      <c r="G82">
        <v>78.08</v>
      </c>
      <c r="H82">
        <v>84.93</v>
      </c>
      <c r="I82" s="140">
        <v>69.86</v>
      </c>
    </row>
    <row r="83" spans="2:9" x14ac:dyDescent="0.3">
      <c r="B83" s="135">
        <v>94.2</v>
      </c>
      <c r="C83">
        <v>84.72</v>
      </c>
      <c r="D83">
        <v>78.260000000000005</v>
      </c>
      <c r="E83">
        <v>77.78</v>
      </c>
      <c r="F83">
        <v>72.459999999999994</v>
      </c>
      <c r="G83">
        <v>62.5</v>
      </c>
      <c r="H83">
        <v>69.44</v>
      </c>
      <c r="I83" s="140">
        <v>70.83</v>
      </c>
    </row>
    <row r="84" spans="2:9" x14ac:dyDescent="0.3">
      <c r="B84" s="135">
        <v>86.76</v>
      </c>
      <c r="C84">
        <v>75</v>
      </c>
      <c r="D84">
        <v>79.41</v>
      </c>
      <c r="E84">
        <v>72.22</v>
      </c>
      <c r="F84">
        <v>70.59</v>
      </c>
      <c r="G84">
        <v>70.83</v>
      </c>
      <c r="H84">
        <v>72.22</v>
      </c>
      <c r="I84" s="140">
        <v>70.83</v>
      </c>
    </row>
    <row r="85" spans="2:9" x14ac:dyDescent="0.3">
      <c r="B85" s="135">
        <v>86.76</v>
      </c>
      <c r="C85">
        <v>75</v>
      </c>
      <c r="D85">
        <v>79.41</v>
      </c>
      <c r="E85">
        <v>77.78</v>
      </c>
      <c r="F85">
        <v>80.88</v>
      </c>
      <c r="G85">
        <v>80.56</v>
      </c>
      <c r="H85">
        <v>70.83</v>
      </c>
      <c r="I85" s="140">
        <v>66.67</v>
      </c>
    </row>
    <row r="86" spans="2:9" x14ac:dyDescent="0.3">
      <c r="B86" s="135">
        <v>82.35</v>
      </c>
      <c r="C86">
        <v>66.67</v>
      </c>
      <c r="D86">
        <v>77.94</v>
      </c>
      <c r="E86">
        <v>77.78</v>
      </c>
      <c r="F86">
        <v>69.12</v>
      </c>
      <c r="G86">
        <v>80.56</v>
      </c>
      <c r="H86">
        <v>72.22</v>
      </c>
      <c r="I86" s="140">
        <v>68.06</v>
      </c>
    </row>
    <row r="87" spans="2:9" x14ac:dyDescent="0.3">
      <c r="B87" s="135">
        <v>86.96</v>
      </c>
      <c r="C87">
        <v>78.08</v>
      </c>
      <c r="D87">
        <v>81.16</v>
      </c>
      <c r="E87">
        <v>79.45</v>
      </c>
      <c r="F87">
        <v>69.569999999999993</v>
      </c>
      <c r="G87">
        <v>75.34</v>
      </c>
      <c r="H87">
        <v>72.599999999999994</v>
      </c>
      <c r="I87" s="140">
        <v>78.08</v>
      </c>
    </row>
    <row r="88" spans="2:9" x14ac:dyDescent="0.3">
      <c r="B88" s="135">
        <v>92.75</v>
      </c>
      <c r="C88">
        <v>84.72</v>
      </c>
      <c r="D88">
        <v>84.06</v>
      </c>
      <c r="E88">
        <v>84.72</v>
      </c>
      <c r="F88">
        <v>60.87</v>
      </c>
      <c r="G88">
        <v>75</v>
      </c>
      <c r="H88">
        <v>83.33</v>
      </c>
      <c r="I88" s="140">
        <v>73.61</v>
      </c>
    </row>
    <row r="89" spans="2:9" x14ac:dyDescent="0.3">
      <c r="B89" s="135">
        <v>92.65</v>
      </c>
      <c r="C89">
        <v>75</v>
      </c>
      <c r="D89">
        <v>75</v>
      </c>
      <c r="E89">
        <v>79.17</v>
      </c>
      <c r="F89">
        <v>70.59</v>
      </c>
      <c r="G89">
        <v>71.94</v>
      </c>
      <c r="H89">
        <v>83.33</v>
      </c>
      <c r="I89" s="140">
        <v>73.61</v>
      </c>
    </row>
    <row r="90" spans="2:9" x14ac:dyDescent="0.3">
      <c r="B90" s="135">
        <v>86.76</v>
      </c>
      <c r="C90">
        <v>77.78</v>
      </c>
      <c r="D90">
        <v>82.35</v>
      </c>
      <c r="E90">
        <v>80.56</v>
      </c>
      <c r="F90">
        <v>75</v>
      </c>
      <c r="G90">
        <v>66.67</v>
      </c>
      <c r="H90">
        <v>80.56</v>
      </c>
      <c r="I90" s="140">
        <v>68.06</v>
      </c>
    </row>
    <row r="91" spans="2:9" x14ac:dyDescent="0.3">
      <c r="B91" s="135">
        <v>86.76</v>
      </c>
      <c r="C91">
        <v>77.78</v>
      </c>
      <c r="D91">
        <v>80.88</v>
      </c>
      <c r="E91">
        <v>76.39</v>
      </c>
      <c r="F91">
        <v>73.53</v>
      </c>
      <c r="G91">
        <v>76.39</v>
      </c>
      <c r="H91">
        <v>79.17</v>
      </c>
      <c r="I91" s="140">
        <v>66.67</v>
      </c>
    </row>
    <row r="92" spans="2:9" x14ac:dyDescent="0.3">
      <c r="B92" s="135">
        <v>88.41</v>
      </c>
      <c r="C92">
        <v>80.819999999999993</v>
      </c>
      <c r="D92">
        <v>82.61</v>
      </c>
      <c r="E92">
        <v>86.3</v>
      </c>
      <c r="F92">
        <v>63.77</v>
      </c>
      <c r="G92">
        <v>69.86</v>
      </c>
      <c r="H92">
        <v>78.08</v>
      </c>
      <c r="I92" s="140">
        <v>87.67</v>
      </c>
    </row>
    <row r="93" spans="2:9" x14ac:dyDescent="0.3">
      <c r="B93" s="135">
        <v>88.41</v>
      </c>
      <c r="C93">
        <v>77.78</v>
      </c>
      <c r="D93">
        <v>69.569999999999993</v>
      </c>
      <c r="E93">
        <v>86.11</v>
      </c>
      <c r="F93">
        <v>65.22</v>
      </c>
      <c r="G93">
        <v>79.17</v>
      </c>
      <c r="H93">
        <v>73.61</v>
      </c>
      <c r="I93" s="140">
        <v>75</v>
      </c>
    </row>
    <row r="94" spans="2:9" x14ac:dyDescent="0.3">
      <c r="B94" s="135">
        <v>85.88</v>
      </c>
      <c r="C94">
        <v>76.39</v>
      </c>
      <c r="D94">
        <v>82.35</v>
      </c>
      <c r="E94">
        <v>76.39</v>
      </c>
      <c r="F94">
        <v>85.29</v>
      </c>
      <c r="G94">
        <v>79.17</v>
      </c>
      <c r="H94">
        <v>77.78</v>
      </c>
      <c r="I94" s="140">
        <v>58.33</v>
      </c>
    </row>
    <row r="95" spans="2:9" x14ac:dyDescent="0.3">
      <c r="B95" s="135">
        <v>91.18</v>
      </c>
      <c r="C95">
        <v>84.72</v>
      </c>
      <c r="D95">
        <v>83.82</v>
      </c>
      <c r="E95">
        <v>84.72</v>
      </c>
      <c r="F95">
        <v>67.650000000000006</v>
      </c>
      <c r="G95">
        <v>76.39</v>
      </c>
      <c r="H95">
        <v>76.39</v>
      </c>
      <c r="I95" s="140">
        <v>76.39</v>
      </c>
    </row>
    <row r="96" spans="2:9" x14ac:dyDescent="0.3">
      <c r="B96" s="135">
        <v>88.24</v>
      </c>
      <c r="C96">
        <v>69.44</v>
      </c>
      <c r="D96">
        <v>80.88</v>
      </c>
      <c r="E96">
        <v>79.17</v>
      </c>
      <c r="F96">
        <v>79.41</v>
      </c>
      <c r="G96">
        <v>70.83</v>
      </c>
      <c r="H96">
        <v>75</v>
      </c>
      <c r="I96" s="140">
        <v>79.17</v>
      </c>
    </row>
    <row r="97" spans="1:9" x14ac:dyDescent="0.3">
      <c r="B97" s="135">
        <v>84.06</v>
      </c>
      <c r="C97">
        <v>79.45</v>
      </c>
      <c r="D97">
        <v>79.709999999999994</v>
      </c>
      <c r="E97">
        <v>82.19</v>
      </c>
      <c r="F97">
        <v>78.260000000000005</v>
      </c>
      <c r="G97">
        <v>79.45</v>
      </c>
      <c r="H97">
        <v>76.709999999999994</v>
      </c>
      <c r="I97" s="140">
        <v>65.75</v>
      </c>
    </row>
    <row r="98" spans="1:9" x14ac:dyDescent="0.3">
      <c r="B98" s="135">
        <v>92.75</v>
      </c>
      <c r="C98">
        <v>79.17</v>
      </c>
      <c r="D98">
        <v>76.81</v>
      </c>
      <c r="E98">
        <v>70.83</v>
      </c>
      <c r="F98">
        <v>73.91</v>
      </c>
      <c r="G98">
        <v>69.44</v>
      </c>
      <c r="H98">
        <v>79.17</v>
      </c>
      <c r="I98" s="140">
        <v>58.33</v>
      </c>
    </row>
    <row r="99" spans="1:9" x14ac:dyDescent="0.3">
      <c r="B99" s="135">
        <v>89.71</v>
      </c>
      <c r="C99">
        <v>80.56</v>
      </c>
      <c r="D99">
        <v>80.88</v>
      </c>
      <c r="E99">
        <v>80.56</v>
      </c>
      <c r="F99">
        <v>73.53</v>
      </c>
      <c r="G99">
        <v>73.33</v>
      </c>
      <c r="H99">
        <v>91.67</v>
      </c>
      <c r="I99" s="140">
        <v>75</v>
      </c>
    </row>
    <row r="100" spans="1:9" x14ac:dyDescent="0.3">
      <c r="B100" s="135">
        <v>91.18</v>
      </c>
      <c r="C100">
        <v>76.39</v>
      </c>
      <c r="D100">
        <v>75</v>
      </c>
      <c r="E100">
        <v>81.94</v>
      </c>
      <c r="F100">
        <v>69.12</v>
      </c>
      <c r="G100">
        <v>75</v>
      </c>
      <c r="H100">
        <v>83.33</v>
      </c>
      <c r="I100" s="140">
        <v>69.44</v>
      </c>
    </row>
    <row r="101" spans="1:9" ht="15" thickBot="1" x14ac:dyDescent="0.35">
      <c r="B101" s="135">
        <v>89.71</v>
      </c>
      <c r="C101">
        <v>81.94</v>
      </c>
      <c r="D101">
        <v>75</v>
      </c>
      <c r="E101">
        <v>81.94</v>
      </c>
      <c r="F101">
        <v>63.24</v>
      </c>
      <c r="G101">
        <v>69.44</v>
      </c>
      <c r="H101">
        <v>76.39</v>
      </c>
      <c r="I101" s="140">
        <v>68.06</v>
      </c>
    </row>
    <row r="102" spans="1:9" x14ac:dyDescent="0.3">
      <c r="A102" s="113" t="s">
        <v>157</v>
      </c>
      <c r="B102" s="11">
        <f>AVERAGE(B2:B101)</f>
        <v>88.022000000000006</v>
      </c>
      <c r="C102" s="12">
        <f>AVERAGE(C2:C101)</f>
        <v>76.426200000000009</v>
      </c>
      <c r="D102" s="132">
        <f>AVERAGE(D2:D101)</f>
        <v>79.664399999999986</v>
      </c>
      <c r="E102" s="132">
        <f t="shared" ref="E102:F102" si="0">AVERAGE(E2:E101)</f>
        <v>80.246700000000004</v>
      </c>
      <c r="F102" s="132">
        <f t="shared" si="0"/>
        <v>73.906899999999965</v>
      </c>
      <c r="G102" s="138">
        <f>AVERAGE(G2:G101)</f>
        <v>73.934200000000004</v>
      </c>
      <c r="H102" s="138">
        <f>AVERAGE(H2:H101)</f>
        <v>77.867699999999985</v>
      </c>
      <c r="I102" s="148">
        <f>AVERAGE(I2:I101)</f>
        <v>72.559699999999992</v>
      </c>
    </row>
    <row r="103" spans="1:9" ht="15" thickBot="1" x14ac:dyDescent="0.35">
      <c r="A103" s="134" t="s">
        <v>158</v>
      </c>
      <c r="B103" s="3">
        <f>STDEV(B2:B101)</f>
        <v>3.1256614653477102</v>
      </c>
      <c r="C103" s="4">
        <f>STDEV(C2:C101)</f>
        <v>5.4291727479674776</v>
      </c>
      <c r="D103" s="133">
        <f>STDEV(D2:D101)</f>
        <v>4.6364860257167448</v>
      </c>
      <c r="E103" s="133">
        <f t="shared" ref="E103:F103" si="1">STDEV(E2:E101)</f>
        <v>4.6302054091922464</v>
      </c>
      <c r="F103" s="133">
        <f t="shared" si="1"/>
        <v>6.3560210371145258</v>
      </c>
      <c r="G103" s="139">
        <f>STDEV(G2:G101)</f>
        <v>6.8903651337768501</v>
      </c>
      <c r="H103" s="139">
        <f>STDEV(H2:H101)</f>
        <v>5.2663204441243439</v>
      </c>
      <c r="I103" s="149">
        <f>STDEV(I2:I101)</f>
        <v>6.8913691379840891</v>
      </c>
    </row>
    <row r="104" spans="1:9" ht="15" thickBot="1" x14ac:dyDescent="0.35"/>
    <row r="105" spans="1:9" ht="14.4" customHeight="1" x14ac:dyDescent="0.3">
      <c r="A105" s="217" t="s">
        <v>169</v>
      </c>
      <c r="B105" s="208">
        <v>88.5</v>
      </c>
      <c r="C105" s="208">
        <v>73.11</v>
      </c>
      <c r="D105" s="208">
        <v>79.290000000000006</v>
      </c>
      <c r="E105" s="208">
        <v>80.61</v>
      </c>
      <c r="F105" s="208">
        <v>72.81</v>
      </c>
      <c r="G105" s="208">
        <v>67.59</v>
      </c>
      <c r="H105" s="214">
        <v>78.94</v>
      </c>
      <c r="I105" s="211">
        <v>69.64</v>
      </c>
    </row>
    <row r="106" spans="1:9" x14ac:dyDescent="0.3">
      <c r="A106" s="218"/>
      <c r="B106" s="209"/>
      <c r="C106" s="209"/>
      <c r="D106" s="209"/>
      <c r="E106" s="209"/>
      <c r="F106" s="209"/>
      <c r="G106" s="209"/>
      <c r="H106" s="215"/>
      <c r="I106" s="212"/>
    </row>
    <row r="107" spans="1:9" ht="15" thickBot="1" x14ac:dyDescent="0.35">
      <c r="A107" s="219"/>
      <c r="B107" s="210"/>
      <c r="C107" s="210"/>
      <c r="D107" s="210"/>
      <c r="E107" s="210"/>
      <c r="F107" s="210"/>
      <c r="G107" s="210"/>
      <c r="H107" s="216"/>
      <c r="I107" s="213"/>
    </row>
    <row r="108" spans="1:9" ht="15" thickBot="1" x14ac:dyDescent="0.35">
      <c r="A108" s="112" t="s">
        <v>170</v>
      </c>
      <c r="B108" s="108">
        <f>ABS(B105-B102)</f>
        <v>0.47799999999999443</v>
      </c>
      <c r="C108" s="10">
        <f t="shared" ref="C108:I108" si="2">ABS(C105-C102)</f>
        <v>3.3162000000000091</v>
      </c>
      <c r="D108" s="10">
        <f t="shared" si="2"/>
        <v>0.37439999999998008</v>
      </c>
      <c r="E108" s="10">
        <f t="shared" si="2"/>
        <v>0.36329999999999529</v>
      </c>
      <c r="F108" s="10">
        <f t="shared" si="2"/>
        <v>1.0968999999999625</v>
      </c>
      <c r="G108" s="10">
        <f t="shared" si="2"/>
        <v>6.3442000000000007</v>
      </c>
      <c r="H108" s="10">
        <f t="shared" si="2"/>
        <v>1.0723000000000127</v>
      </c>
      <c r="I108" s="109">
        <f t="shared" si="2"/>
        <v>2.9196999999999917</v>
      </c>
    </row>
    <row r="109" spans="1:9" x14ac:dyDescent="0.3">
      <c r="B109">
        <f>COUNTIF(B2:B101,"&lt; 88,5")</f>
        <v>68</v>
      </c>
      <c r="C109">
        <f>COUNTIF(C2:C101,"&lt; 73,11")</f>
        <v>23</v>
      </c>
      <c r="D109">
        <f>COUNTIF(D2:D101,"&lt; 79,29")</f>
        <v>38</v>
      </c>
      <c r="E109">
        <f>COUNTIF(E2:E101,"&lt; 80,61")</f>
        <v>56</v>
      </c>
      <c r="F109">
        <f>COUNTIF(F2:F101,"&lt; 72,81")</f>
        <v>48</v>
      </c>
      <c r="G109">
        <f>COUNTIF(G2:G101,"&lt; 67,59")</f>
        <v>16</v>
      </c>
      <c r="H109">
        <f>COUNTIF(H2:H101,"&lt; 78,94")</f>
        <v>58</v>
      </c>
      <c r="I109">
        <f>COUNTIF(I2:I101,"&lt; 69,64")</f>
        <v>36</v>
      </c>
    </row>
    <row r="111" spans="1:9" ht="15" thickBot="1" x14ac:dyDescent="0.35"/>
    <row r="112" spans="1:9" ht="15" thickBot="1" x14ac:dyDescent="0.35">
      <c r="A112" s="147" t="s">
        <v>129</v>
      </c>
      <c r="B112" s="122" t="s">
        <v>159</v>
      </c>
      <c r="C112" s="137" t="s">
        <v>160</v>
      </c>
      <c r="D112" s="136" t="s">
        <v>161</v>
      </c>
      <c r="E112" s="123" t="s">
        <v>162</v>
      </c>
      <c r="F112" s="123" t="s">
        <v>163</v>
      </c>
      <c r="G112" s="123" t="s">
        <v>164</v>
      </c>
      <c r="H112" s="123" t="s">
        <v>165</v>
      </c>
      <c r="I112" s="122" t="s">
        <v>137</v>
      </c>
    </row>
    <row r="113" spans="2:9" x14ac:dyDescent="0.3">
      <c r="B113">
        <v>70.31</v>
      </c>
      <c r="C113">
        <v>70.150000000000006</v>
      </c>
      <c r="D113">
        <v>57.81</v>
      </c>
      <c r="E113">
        <v>68.66</v>
      </c>
      <c r="F113">
        <v>76.56</v>
      </c>
      <c r="G113">
        <v>70.150000000000006</v>
      </c>
      <c r="H113">
        <v>65.67</v>
      </c>
      <c r="I113" s="132">
        <v>56.25</v>
      </c>
    </row>
    <row r="114" spans="2:9" x14ac:dyDescent="0.3">
      <c r="B114">
        <v>76.56</v>
      </c>
      <c r="C114">
        <v>65.67</v>
      </c>
      <c r="D114">
        <v>64.06</v>
      </c>
      <c r="E114">
        <v>65.67</v>
      </c>
      <c r="F114">
        <v>67.19</v>
      </c>
      <c r="G114">
        <v>68.66</v>
      </c>
      <c r="H114">
        <v>67.16</v>
      </c>
      <c r="I114" s="140">
        <v>57.81</v>
      </c>
    </row>
    <row r="115" spans="2:9" x14ac:dyDescent="0.3">
      <c r="B115">
        <v>73.44</v>
      </c>
      <c r="C115">
        <v>73.13</v>
      </c>
      <c r="D115">
        <v>64.06</v>
      </c>
      <c r="E115">
        <v>50.75</v>
      </c>
      <c r="F115">
        <v>72.5</v>
      </c>
      <c r="G115">
        <v>57.76</v>
      </c>
      <c r="H115">
        <v>74.63</v>
      </c>
      <c r="I115" s="140">
        <v>58.73</v>
      </c>
    </row>
    <row r="116" spans="2:9" x14ac:dyDescent="0.3">
      <c r="B116">
        <v>75</v>
      </c>
      <c r="C116">
        <v>70.150000000000006</v>
      </c>
      <c r="D116">
        <v>51.56</v>
      </c>
      <c r="E116">
        <v>64.180000000000007</v>
      </c>
      <c r="F116">
        <v>75</v>
      </c>
      <c r="G116">
        <v>70.150000000000006</v>
      </c>
      <c r="H116">
        <v>71.64</v>
      </c>
      <c r="I116" s="140">
        <v>61.9</v>
      </c>
    </row>
    <row r="117" spans="2:9" x14ac:dyDescent="0.3">
      <c r="B117">
        <v>75</v>
      </c>
      <c r="C117">
        <v>64.180000000000007</v>
      </c>
      <c r="D117">
        <v>73.44</v>
      </c>
      <c r="E117">
        <v>58.21</v>
      </c>
      <c r="F117">
        <v>73.44</v>
      </c>
      <c r="G117">
        <v>63.73</v>
      </c>
      <c r="H117">
        <v>74.63</v>
      </c>
      <c r="I117" s="140">
        <v>52.38</v>
      </c>
    </row>
    <row r="118" spans="2:9" x14ac:dyDescent="0.3">
      <c r="B118">
        <v>75</v>
      </c>
      <c r="C118">
        <v>70.150000000000006</v>
      </c>
      <c r="D118">
        <v>59.38</v>
      </c>
      <c r="E118">
        <v>56.72</v>
      </c>
      <c r="F118">
        <v>78.13</v>
      </c>
      <c r="G118">
        <v>67.16</v>
      </c>
      <c r="H118">
        <v>70.150000000000006</v>
      </c>
      <c r="I118" s="140">
        <v>64.06</v>
      </c>
    </row>
    <row r="119" spans="2:9" x14ac:dyDescent="0.3">
      <c r="B119">
        <v>87.5</v>
      </c>
      <c r="C119">
        <v>62.69</v>
      </c>
      <c r="D119">
        <v>54.69</v>
      </c>
      <c r="E119">
        <v>61.19</v>
      </c>
      <c r="F119">
        <v>68.75</v>
      </c>
      <c r="G119">
        <v>64.180000000000007</v>
      </c>
      <c r="H119">
        <v>77.61</v>
      </c>
      <c r="I119" s="140">
        <v>51.56</v>
      </c>
    </row>
    <row r="120" spans="2:9" x14ac:dyDescent="0.3">
      <c r="B120">
        <v>68.75</v>
      </c>
      <c r="C120">
        <v>77.61</v>
      </c>
      <c r="D120">
        <v>70.31</v>
      </c>
      <c r="E120">
        <v>64.180000000000007</v>
      </c>
      <c r="F120">
        <v>75</v>
      </c>
      <c r="G120">
        <v>66.72</v>
      </c>
      <c r="H120">
        <v>67.16</v>
      </c>
      <c r="I120" s="140">
        <v>68.25</v>
      </c>
    </row>
    <row r="121" spans="2:9" x14ac:dyDescent="0.3">
      <c r="B121">
        <v>71.88</v>
      </c>
      <c r="C121">
        <v>74.63</v>
      </c>
      <c r="D121">
        <v>56.25</v>
      </c>
      <c r="E121">
        <v>71.64</v>
      </c>
      <c r="F121">
        <v>71.88</v>
      </c>
      <c r="G121">
        <v>68.210000000000008</v>
      </c>
      <c r="H121">
        <v>80.599999999999994</v>
      </c>
      <c r="I121" s="140">
        <v>50.79</v>
      </c>
    </row>
    <row r="122" spans="2:9" x14ac:dyDescent="0.3">
      <c r="B122">
        <v>73.44</v>
      </c>
      <c r="C122">
        <v>67.16</v>
      </c>
      <c r="D122">
        <v>75</v>
      </c>
      <c r="E122">
        <v>62.69</v>
      </c>
      <c r="F122">
        <v>72.5</v>
      </c>
      <c r="G122">
        <v>69.7</v>
      </c>
      <c r="H122">
        <v>61.19</v>
      </c>
      <c r="I122" s="140">
        <v>68.25</v>
      </c>
    </row>
    <row r="123" spans="2:9" x14ac:dyDescent="0.3">
      <c r="B123">
        <v>75</v>
      </c>
      <c r="C123">
        <v>77.61</v>
      </c>
      <c r="D123">
        <v>67.19</v>
      </c>
      <c r="E123">
        <v>52.24</v>
      </c>
      <c r="F123">
        <v>59.38</v>
      </c>
      <c r="G123">
        <v>69.7</v>
      </c>
      <c r="H123">
        <v>73.13</v>
      </c>
      <c r="I123" s="140">
        <v>57.81</v>
      </c>
    </row>
    <row r="124" spans="2:9" x14ac:dyDescent="0.3">
      <c r="B124">
        <v>75</v>
      </c>
      <c r="C124">
        <v>59.7</v>
      </c>
      <c r="D124">
        <v>60.94</v>
      </c>
      <c r="E124">
        <v>64.180000000000007</v>
      </c>
      <c r="F124">
        <v>71.88</v>
      </c>
      <c r="G124">
        <v>64.180000000000007</v>
      </c>
      <c r="H124">
        <v>71.64</v>
      </c>
      <c r="I124" s="140">
        <v>75</v>
      </c>
    </row>
    <row r="125" spans="2:9" x14ac:dyDescent="0.3">
      <c r="B125">
        <v>79.69</v>
      </c>
      <c r="C125">
        <v>62.69</v>
      </c>
      <c r="D125">
        <v>73.44</v>
      </c>
      <c r="E125">
        <v>61.19</v>
      </c>
      <c r="F125">
        <v>67.19</v>
      </c>
      <c r="G125">
        <v>62.69</v>
      </c>
      <c r="H125">
        <v>64.180000000000007</v>
      </c>
      <c r="I125" s="140">
        <v>58.73</v>
      </c>
    </row>
    <row r="126" spans="2:9" x14ac:dyDescent="0.3">
      <c r="B126">
        <v>70.31</v>
      </c>
      <c r="C126">
        <v>71.64</v>
      </c>
      <c r="D126">
        <v>65.63</v>
      </c>
      <c r="E126">
        <v>67.16</v>
      </c>
      <c r="F126">
        <v>71.88</v>
      </c>
      <c r="G126">
        <v>74.63</v>
      </c>
      <c r="H126">
        <v>71.64</v>
      </c>
      <c r="I126" s="140">
        <v>53.97</v>
      </c>
    </row>
    <row r="127" spans="2:9" x14ac:dyDescent="0.3">
      <c r="B127">
        <v>73.44</v>
      </c>
      <c r="C127">
        <v>73.13</v>
      </c>
      <c r="D127">
        <v>59.38</v>
      </c>
      <c r="E127">
        <v>58.21</v>
      </c>
      <c r="F127">
        <v>71.88</v>
      </c>
      <c r="G127">
        <v>64.180000000000007</v>
      </c>
      <c r="H127">
        <v>68.66</v>
      </c>
      <c r="I127" s="140">
        <v>66.67</v>
      </c>
    </row>
    <row r="128" spans="2:9" x14ac:dyDescent="0.3">
      <c r="B128">
        <v>73.44</v>
      </c>
      <c r="C128">
        <v>73.13</v>
      </c>
      <c r="D128">
        <v>67.19</v>
      </c>
      <c r="E128">
        <v>62.69</v>
      </c>
      <c r="F128">
        <v>71.88</v>
      </c>
      <c r="G128">
        <v>63.73</v>
      </c>
      <c r="H128">
        <v>76.12</v>
      </c>
      <c r="I128" s="140">
        <v>64.06</v>
      </c>
    </row>
    <row r="129" spans="2:9" x14ac:dyDescent="0.3">
      <c r="B129">
        <v>73.44</v>
      </c>
      <c r="C129">
        <v>71.64</v>
      </c>
      <c r="D129">
        <v>57.81</v>
      </c>
      <c r="E129">
        <v>61.19</v>
      </c>
      <c r="F129">
        <v>70.31</v>
      </c>
      <c r="G129">
        <v>70.150000000000006</v>
      </c>
      <c r="H129">
        <v>70.150000000000006</v>
      </c>
      <c r="I129" s="140">
        <v>62.5</v>
      </c>
    </row>
    <row r="130" spans="2:9" x14ac:dyDescent="0.3">
      <c r="B130">
        <v>75</v>
      </c>
      <c r="C130">
        <v>67.16</v>
      </c>
      <c r="D130">
        <v>68.75</v>
      </c>
      <c r="E130">
        <v>62.69</v>
      </c>
      <c r="F130">
        <v>71.88</v>
      </c>
      <c r="G130">
        <v>68.66</v>
      </c>
      <c r="H130">
        <v>67.16</v>
      </c>
      <c r="I130" s="140">
        <v>47.62</v>
      </c>
    </row>
    <row r="131" spans="2:9" x14ac:dyDescent="0.3">
      <c r="B131">
        <v>67.19</v>
      </c>
      <c r="C131">
        <v>53.73</v>
      </c>
      <c r="D131">
        <v>57.81</v>
      </c>
      <c r="E131">
        <v>62.69</v>
      </c>
      <c r="F131">
        <v>70.31</v>
      </c>
      <c r="G131">
        <v>67.16</v>
      </c>
      <c r="H131">
        <v>58.21</v>
      </c>
      <c r="I131" s="140">
        <v>66.67</v>
      </c>
    </row>
    <row r="132" spans="2:9" x14ac:dyDescent="0.3">
      <c r="B132">
        <v>70.31</v>
      </c>
      <c r="C132">
        <v>80.599999999999994</v>
      </c>
      <c r="D132">
        <v>48.44</v>
      </c>
      <c r="E132">
        <v>61.19</v>
      </c>
      <c r="F132">
        <v>67.19</v>
      </c>
      <c r="G132">
        <v>64.180000000000007</v>
      </c>
      <c r="H132">
        <v>58.21</v>
      </c>
      <c r="I132" s="140">
        <v>68.25</v>
      </c>
    </row>
    <row r="133" spans="2:9" x14ac:dyDescent="0.3">
      <c r="B133">
        <v>76.56</v>
      </c>
      <c r="C133">
        <v>73.13</v>
      </c>
      <c r="D133">
        <v>75</v>
      </c>
      <c r="E133">
        <v>65.67</v>
      </c>
      <c r="F133">
        <v>70.31</v>
      </c>
      <c r="G133">
        <v>62.69</v>
      </c>
      <c r="H133">
        <v>65.67</v>
      </c>
      <c r="I133" s="140">
        <v>71.88</v>
      </c>
    </row>
    <row r="134" spans="2:9" x14ac:dyDescent="0.3">
      <c r="B134">
        <v>82.81</v>
      </c>
      <c r="C134">
        <v>65.67</v>
      </c>
      <c r="D134">
        <v>71.88</v>
      </c>
      <c r="E134">
        <v>67.16</v>
      </c>
      <c r="F134">
        <v>68.75</v>
      </c>
      <c r="G134">
        <v>70.150000000000006</v>
      </c>
      <c r="H134">
        <v>71.64</v>
      </c>
      <c r="I134" s="140">
        <v>60.94</v>
      </c>
    </row>
    <row r="135" spans="2:9" x14ac:dyDescent="0.3">
      <c r="B135">
        <v>84.38</v>
      </c>
      <c r="C135">
        <v>59.7</v>
      </c>
      <c r="D135">
        <v>54.69</v>
      </c>
      <c r="E135">
        <v>53.73</v>
      </c>
      <c r="F135">
        <v>67.19</v>
      </c>
      <c r="G135">
        <v>74.63</v>
      </c>
      <c r="H135">
        <v>80.599999999999994</v>
      </c>
      <c r="I135" s="140">
        <v>65.08</v>
      </c>
    </row>
    <row r="136" spans="2:9" x14ac:dyDescent="0.3">
      <c r="B136">
        <v>73.44</v>
      </c>
      <c r="C136">
        <v>59.7</v>
      </c>
      <c r="D136">
        <v>64.06</v>
      </c>
      <c r="E136">
        <v>53.73</v>
      </c>
      <c r="F136">
        <v>78.13</v>
      </c>
      <c r="G136">
        <v>65.67</v>
      </c>
      <c r="H136">
        <v>70.150000000000006</v>
      </c>
      <c r="I136" s="140">
        <v>68.25</v>
      </c>
    </row>
    <row r="137" spans="2:9" x14ac:dyDescent="0.3">
      <c r="B137">
        <v>72.5</v>
      </c>
      <c r="C137">
        <v>50.75</v>
      </c>
      <c r="D137">
        <v>59.38</v>
      </c>
      <c r="E137">
        <v>58.21</v>
      </c>
      <c r="F137">
        <v>65.63</v>
      </c>
      <c r="G137">
        <v>62.69</v>
      </c>
      <c r="H137">
        <v>68.66</v>
      </c>
      <c r="I137" s="140">
        <v>58.73</v>
      </c>
    </row>
    <row r="138" spans="2:9" x14ac:dyDescent="0.3">
      <c r="B138">
        <v>81.25</v>
      </c>
      <c r="C138">
        <v>70.150000000000006</v>
      </c>
      <c r="D138">
        <v>59.38</v>
      </c>
      <c r="E138">
        <v>70.150000000000006</v>
      </c>
      <c r="F138">
        <v>75</v>
      </c>
      <c r="G138">
        <v>62.69</v>
      </c>
      <c r="H138">
        <v>67.16</v>
      </c>
      <c r="I138" s="140">
        <v>67.19</v>
      </c>
    </row>
    <row r="139" spans="2:9" x14ac:dyDescent="0.3">
      <c r="B139">
        <v>76.56</v>
      </c>
      <c r="C139">
        <v>83.58</v>
      </c>
      <c r="D139">
        <v>67.19</v>
      </c>
      <c r="E139">
        <v>64.180000000000007</v>
      </c>
      <c r="F139">
        <v>71.88</v>
      </c>
      <c r="G139">
        <v>73.13</v>
      </c>
      <c r="H139">
        <v>67.16</v>
      </c>
      <c r="I139" s="140">
        <v>54.69</v>
      </c>
    </row>
    <row r="140" spans="2:9" x14ac:dyDescent="0.3">
      <c r="B140">
        <v>81.25</v>
      </c>
      <c r="C140">
        <v>58.21</v>
      </c>
      <c r="D140">
        <v>65.63</v>
      </c>
      <c r="E140">
        <v>50.75</v>
      </c>
      <c r="F140">
        <v>67.19</v>
      </c>
      <c r="G140">
        <v>65.67</v>
      </c>
      <c r="H140">
        <v>55.22</v>
      </c>
      <c r="I140" s="140">
        <v>61.9</v>
      </c>
    </row>
    <row r="141" spans="2:9" x14ac:dyDescent="0.3">
      <c r="B141">
        <v>68.75</v>
      </c>
      <c r="C141">
        <v>67.16</v>
      </c>
      <c r="D141">
        <v>59.38</v>
      </c>
      <c r="E141">
        <v>52.24</v>
      </c>
      <c r="F141">
        <v>71.88</v>
      </c>
      <c r="G141">
        <v>66.72</v>
      </c>
      <c r="H141">
        <v>67.16</v>
      </c>
      <c r="I141" s="140">
        <v>60.32</v>
      </c>
    </row>
    <row r="142" spans="2:9" x14ac:dyDescent="0.3">
      <c r="B142">
        <v>71.88</v>
      </c>
      <c r="C142">
        <v>65.67</v>
      </c>
      <c r="D142">
        <v>68.75</v>
      </c>
      <c r="E142">
        <v>58.21</v>
      </c>
      <c r="F142">
        <v>68.81</v>
      </c>
      <c r="G142">
        <v>65.67</v>
      </c>
      <c r="H142">
        <v>76.12</v>
      </c>
      <c r="I142" s="140">
        <v>65.08</v>
      </c>
    </row>
    <row r="143" spans="2:9" x14ac:dyDescent="0.3">
      <c r="B143">
        <v>76.56</v>
      </c>
      <c r="C143">
        <v>65.67</v>
      </c>
      <c r="D143">
        <v>64.06</v>
      </c>
      <c r="E143">
        <v>62.69</v>
      </c>
      <c r="F143">
        <v>73.44</v>
      </c>
      <c r="G143">
        <v>71.19</v>
      </c>
      <c r="H143">
        <v>70.150000000000006</v>
      </c>
      <c r="I143" s="140">
        <v>53.13</v>
      </c>
    </row>
    <row r="144" spans="2:9" x14ac:dyDescent="0.3">
      <c r="B144">
        <v>78.13</v>
      </c>
      <c r="C144">
        <v>70.150000000000006</v>
      </c>
      <c r="D144">
        <v>64.06</v>
      </c>
      <c r="E144">
        <v>65.67</v>
      </c>
      <c r="F144">
        <v>68.75</v>
      </c>
      <c r="G144">
        <v>62.69</v>
      </c>
      <c r="H144">
        <v>71.64</v>
      </c>
      <c r="I144" s="140">
        <v>56.25</v>
      </c>
    </row>
    <row r="145" spans="2:9" x14ac:dyDescent="0.3">
      <c r="B145">
        <v>90.63</v>
      </c>
      <c r="C145">
        <v>55.22</v>
      </c>
      <c r="D145">
        <v>60.94</v>
      </c>
      <c r="E145">
        <v>70.150000000000006</v>
      </c>
      <c r="F145">
        <v>59.38</v>
      </c>
      <c r="G145">
        <v>67.16</v>
      </c>
      <c r="H145">
        <v>73.13</v>
      </c>
      <c r="I145" s="140">
        <v>53.97</v>
      </c>
    </row>
    <row r="146" spans="2:9" x14ac:dyDescent="0.3">
      <c r="B146">
        <v>71.88</v>
      </c>
      <c r="C146">
        <v>55.22</v>
      </c>
      <c r="D146">
        <v>70.31</v>
      </c>
      <c r="E146">
        <v>61.19</v>
      </c>
      <c r="F146">
        <v>70.31</v>
      </c>
      <c r="G146">
        <v>70.150000000000006</v>
      </c>
      <c r="H146">
        <v>76.12</v>
      </c>
      <c r="I146" s="140">
        <v>61.9</v>
      </c>
    </row>
    <row r="147" spans="2:9" x14ac:dyDescent="0.3">
      <c r="B147">
        <v>75.63</v>
      </c>
      <c r="C147">
        <v>71.64</v>
      </c>
      <c r="D147">
        <v>67.19</v>
      </c>
      <c r="E147">
        <v>55.22</v>
      </c>
      <c r="F147">
        <v>60.94</v>
      </c>
      <c r="G147">
        <v>69.7</v>
      </c>
      <c r="H147">
        <v>70.150000000000006</v>
      </c>
      <c r="I147" s="140">
        <v>77.78</v>
      </c>
    </row>
    <row r="148" spans="2:9" x14ac:dyDescent="0.3">
      <c r="B148">
        <v>75</v>
      </c>
      <c r="C148">
        <v>65.67</v>
      </c>
      <c r="D148">
        <v>57.81</v>
      </c>
      <c r="E148">
        <v>58.21</v>
      </c>
      <c r="F148">
        <v>65.63</v>
      </c>
      <c r="G148">
        <v>67.16</v>
      </c>
      <c r="H148">
        <v>76.12</v>
      </c>
      <c r="I148" s="140">
        <v>59.38</v>
      </c>
    </row>
    <row r="149" spans="2:9" x14ac:dyDescent="0.3">
      <c r="B149">
        <v>78.13</v>
      </c>
      <c r="C149">
        <v>74.63</v>
      </c>
      <c r="D149">
        <v>65.63</v>
      </c>
      <c r="E149">
        <v>56.72</v>
      </c>
      <c r="F149">
        <v>73.44</v>
      </c>
      <c r="G149">
        <v>64.180000000000007</v>
      </c>
      <c r="H149">
        <v>70.150000000000006</v>
      </c>
      <c r="I149" s="140">
        <v>65.63</v>
      </c>
    </row>
    <row r="150" spans="2:9" x14ac:dyDescent="0.3">
      <c r="B150">
        <v>76.56</v>
      </c>
      <c r="C150">
        <v>55.22</v>
      </c>
      <c r="D150">
        <v>59.38</v>
      </c>
      <c r="E150">
        <v>79.099999999999994</v>
      </c>
      <c r="F150">
        <v>73.44</v>
      </c>
      <c r="G150">
        <v>65.67</v>
      </c>
      <c r="H150">
        <v>68.66</v>
      </c>
      <c r="I150" s="140">
        <v>69.84</v>
      </c>
    </row>
    <row r="151" spans="2:9" x14ac:dyDescent="0.3">
      <c r="B151">
        <v>64.06</v>
      </c>
      <c r="C151">
        <v>67.16</v>
      </c>
      <c r="D151">
        <v>62.5</v>
      </c>
      <c r="E151">
        <v>56.72</v>
      </c>
      <c r="F151">
        <v>71.88</v>
      </c>
      <c r="G151">
        <v>66.72</v>
      </c>
      <c r="H151">
        <v>67.16</v>
      </c>
      <c r="I151" s="140">
        <v>66.67</v>
      </c>
    </row>
    <row r="152" spans="2:9" x14ac:dyDescent="0.3">
      <c r="B152">
        <v>70.31</v>
      </c>
      <c r="C152">
        <v>70.150000000000006</v>
      </c>
      <c r="D152">
        <v>70.31</v>
      </c>
      <c r="E152">
        <v>52.24</v>
      </c>
      <c r="F152">
        <v>69.06</v>
      </c>
      <c r="G152">
        <v>63.73</v>
      </c>
      <c r="H152">
        <v>59.7</v>
      </c>
      <c r="I152" s="140">
        <v>68.25</v>
      </c>
    </row>
    <row r="153" spans="2:9" x14ac:dyDescent="0.3">
      <c r="B153">
        <v>71.88</v>
      </c>
      <c r="C153">
        <v>59.7</v>
      </c>
      <c r="D153">
        <v>56.25</v>
      </c>
      <c r="E153">
        <v>64.180000000000007</v>
      </c>
      <c r="F153">
        <v>68.75</v>
      </c>
      <c r="G153">
        <v>71.19</v>
      </c>
      <c r="H153">
        <v>68.66</v>
      </c>
      <c r="I153" s="140">
        <v>59.38</v>
      </c>
    </row>
    <row r="154" spans="2:9" x14ac:dyDescent="0.3">
      <c r="B154">
        <v>73.44</v>
      </c>
      <c r="C154">
        <v>64.180000000000007</v>
      </c>
      <c r="D154">
        <v>56.25</v>
      </c>
      <c r="E154">
        <v>62.69</v>
      </c>
      <c r="F154">
        <v>70.31</v>
      </c>
      <c r="G154">
        <v>68.66</v>
      </c>
      <c r="H154">
        <v>70.150000000000006</v>
      </c>
      <c r="I154" s="140">
        <v>48.44</v>
      </c>
    </row>
    <row r="155" spans="2:9" x14ac:dyDescent="0.3">
      <c r="B155">
        <v>75.63</v>
      </c>
      <c r="C155">
        <v>71.64</v>
      </c>
      <c r="D155">
        <v>60.94</v>
      </c>
      <c r="E155">
        <v>65.67</v>
      </c>
      <c r="F155">
        <v>70.31</v>
      </c>
      <c r="G155">
        <v>66.72</v>
      </c>
      <c r="H155">
        <v>70.150000000000006</v>
      </c>
      <c r="I155" s="140">
        <v>58.73</v>
      </c>
    </row>
    <row r="156" spans="2:9" x14ac:dyDescent="0.3">
      <c r="B156">
        <v>85.94</v>
      </c>
      <c r="C156">
        <v>71.64</v>
      </c>
      <c r="D156">
        <v>76.56</v>
      </c>
      <c r="E156">
        <v>64.180000000000007</v>
      </c>
      <c r="F156">
        <v>68.81</v>
      </c>
      <c r="G156">
        <v>69.7</v>
      </c>
      <c r="H156">
        <v>73.13</v>
      </c>
      <c r="I156" s="140">
        <v>63.49</v>
      </c>
    </row>
    <row r="157" spans="2:9" x14ac:dyDescent="0.3">
      <c r="B157">
        <v>68.75</v>
      </c>
      <c r="C157">
        <v>67.16</v>
      </c>
      <c r="D157">
        <v>65.63</v>
      </c>
      <c r="E157">
        <v>56.72</v>
      </c>
      <c r="F157">
        <v>70.31</v>
      </c>
      <c r="G157">
        <v>76.12</v>
      </c>
      <c r="H157">
        <v>61.19</v>
      </c>
      <c r="I157" s="140">
        <v>65.08</v>
      </c>
    </row>
    <row r="158" spans="2:9" x14ac:dyDescent="0.3">
      <c r="B158">
        <v>71.88</v>
      </c>
      <c r="C158">
        <v>62.69</v>
      </c>
      <c r="D158">
        <v>59.38</v>
      </c>
      <c r="E158">
        <v>77.61</v>
      </c>
      <c r="F158">
        <v>79.69</v>
      </c>
      <c r="G158">
        <v>68.210000000000008</v>
      </c>
      <c r="H158">
        <v>70.150000000000006</v>
      </c>
      <c r="I158" s="140">
        <v>62.5</v>
      </c>
    </row>
    <row r="159" spans="2:9" x14ac:dyDescent="0.3">
      <c r="B159">
        <v>76.56</v>
      </c>
      <c r="C159">
        <v>74.63</v>
      </c>
      <c r="D159">
        <v>67.19</v>
      </c>
      <c r="E159">
        <v>56.72</v>
      </c>
      <c r="F159">
        <v>75</v>
      </c>
      <c r="G159">
        <v>73.13</v>
      </c>
      <c r="H159">
        <v>68.66</v>
      </c>
      <c r="I159" s="140">
        <v>60.94</v>
      </c>
    </row>
    <row r="160" spans="2:9" x14ac:dyDescent="0.3">
      <c r="B160">
        <v>78.13</v>
      </c>
      <c r="C160">
        <v>70.150000000000006</v>
      </c>
      <c r="D160">
        <v>59.38</v>
      </c>
      <c r="E160">
        <v>65.67</v>
      </c>
      <c r="F160">
        <v>72.5</v>
      </c>
      <c r="G160">
        <v>66.72</v>
      </c>
      <c r="H160">
        <v>68.66</v>
      </c>
      <c r="I160" s="140">
        <v>68.25</v>
      </c>
    </row>
    <row r="161" spans="2:9" x14ac:dyDescent="0.3">
      <c r="B161">
        <v>75</v>
      </c>
      <c r="C161">
        <v>58.21</v>
      </c>
      <c r="D161">
        <v>70.31</v>
      </c>
      <c r="E161">
        <v>50.75</v>
      </c>
      <c r="F161">
        <v>70.31</v>
      </c>
      <c r="G161">
        <v>71.19</v>
      </c>
      <c r="H161">
        <v>55.22</v>
      </c>
      <c r="I161" s="140">
        <v>55.56</v>
      </c>
    </row>
    <row r="162" spans="2:9" x14ac:dyDescent="0.3">
      <c r="B162">
        <v>71.88</v>
      </c>
      <c r="C162">
        <v>62.69</v>
      </c>
      <c r="D162">
        <v>65.63</v>
      </c>
      <c r="E162">
        <v>56.72</v>
      </c>
      <c r="F162">
        <v>71.88</v>
      </c>
      <c r="G162">
        <v>63.73</v>
      </c>
      <c r="H162">
        <v>58.21</v>
      </c>
      <c r="I162" s="140">
        <v>66.67</v>
      </c>
    </row>
    <row r="163" spans="2:9" x14ac:dyDescent="0.3">
      <c r="B163">
        <v>73.44</v>
      </c>
      <c r="C163">
        <v>74.63</v>
      </c>
      <c r="D163">
        <v>62.5</v>
      </c>
      <c r="E163">
        <v>67.16</v>
      </c>
      <c r="F163">
        <v>70.31</v>
      </c>
      <c r="G163">
        <v>69.7</v>
      </c>
      <c r="H163">
        <v>64.180000000000007</v>
      </c>
      <c r="I163" s="140">
        <v>57.81</v>
      </c>
    </row>
    <row r="164" spans="2:9" x14ac:dyDescent="0.3">
      <c r="B164">
        <v>79.69</v>
      </c>
      <c r="C164">
        <v>53.73</v>
      </c>
      <c r="D164">
        <v>62.5</v>
      </c>
      <c r="E164">
        <v>53.73</v>
      </c>
      <c r="F164">
        <v>67.19</v>
      </c>
      <c r="G164">
        <v>67.16</v>
      </c>
      <c r="H164">
        <v>85.07</v>
      </c>
      <c r="I164" s="140">
        <v>64.06</v>
      </c>
    </row>
    <row r="165" spans="2:9" x14ac:dyDescent="0.3">
      <c r="B165">
        <v>70.31</v>
      </c>
      <c r="C165">
        <v>65.67</v>
      </c>
      <c r="D165">
        <v>68.75</v>
      </c>
      <c r="E165">
        <v>59.7</v>
      </c>
      <c r="F165">
        <v>75</v>
      </c>
      <c r="G165">
        <v>64.180000000000007</v>
      </c>
      <c r="H165">
        <v>70.150000000000006</v>
      </c>
      <c r="I165" s="140">
        <v>53.97</v>
      </c>
    </row>
    <row r="166" spans="2:9" x14ac:dyDescent="0.3">
      <c r="B166">
        <v>76.56</v>
      </c>
      <c r="C166">
        <v>55.22</v>
      </c>
      <c r="D166">
        <v>62.5</v>
      </c>
      <c r="E166">
        <v>65.67</v>
      </c>
      <c r="F166">
        <v>72.5</v>
      </c>
      <c r="G166">
        <v>62.69</v>
      </c>
      <c r="H166">
        <v>77.61</v>
      </c>
      <c r="I166" s="140">
        <v>66.67</v>
      </c>
    </row>
    <row r="167" spans="2:9" x14ac:dyDescent="0.3">
      <c r="B167">
        <v>75</v>
      </c>
      <c r="C167">
        <v>67.16</v>
      </c>
      <c r="D167">
        <v>64.06</v>
      </c>
      <c r="E167">
        <v>58.21</v>
      </c>
      <c r="F167">
        <v>71.88</v>
      </c>
      <c r="G167">
        <v>65.67</v>
      </c>
      <c r="H167">
        <v>62.69</v>
      </c>
      <c r="I167" s="140">
        <v>55.56</v>
      </c>
    </row>
    <row r="168" spans="2:9" x14ac:dyDescent="0.3">
      <c r="B168">
        <v>75</v>
      </c>
      <c r="C168">
        <v>65.67</v>
      </c>
      <c r="D168">
        <v>62.5</v>
      </c>
      <c r="E168">
        <v>62.69</v>
      </c>
      <c r="F168">
        <v>70.31</v>
      </c>
      <c r="G168">
        <v>68.210000000000008</v>
      </c>
      <c r="H168">
        <v>67.16</v>
      </c>
      <c r="I168" s="140">
        <v>65.63</v>
      </c>
    </row>
    <row r="169" spans="2:9" x14ac:dyDescent="0.3">
      <c r="B169">
        <v>71.88</v>
      </c>
      <c r="C169">
        <v>68.66</v>
      </c>
      <c r="D169">
        <v>64.06</v>
      </c>
      <c r="E169">
        <v>61.19</v>
      </c>
      <c r="F169">
        <v>67.19</v>
      </c>
      <c r="G169">
        <v>67.16</v>
      </c>
      <c r="H169">
        <v>76.12</v>
      </c>
      <c r="I169" s="140">
        <v>57.81</v>
      </c>
    </row>
    <row r="170" spans="2:9" x14ac:dyDescent="0.3">
      <c r="B170">
        <v>78.13</v>
      </c>
      <c r="C170">
        <v>74.63</v>
      </c>
      <c r="D170">
        <v>60.94</v>
      </c>
      <c r="E170">
        <v>55.22</v>
      </c>
      <c r="F170">
        <v>67.19</v>
      </c>
      <c r="G170">
        <v>67.16</v>
      </c>
      <c r="H170">
        <v>76.12</v>
      </c>
      <c r="I170" s="140">
        <v>63.49</v>
      </c>
    </row>
    <row r="171" spans="2:9" x14ac:dyDescent="0.3">
      <c r="B171">
        <v>82.81</v>
      </c>
      <c r="C171">
        <v>70.150000000000006</v>
      </c>
      <c r="D171">
        <v>65.63</v>
      </c>
      <c r="E171">
        <v>65.67</v>
      </c>
      <c r="F171">
        <v>78.13</v>
      </c>
      <c r="G171">
        <v>64.180000000000007</v>
      </c>
      <c r="H171">
        <v>53.73</v>
      </c>
      <c r="I171" s="140">
        <v>66.67</v>
      </c>
    </row>
    <row r="172" spans="2:9" x14ac:dyDescent="0.3">
      <c r="B172">
        <v>68.75</v>
      </c>
      <c r="C172">
        <v>71.64</v>
      </c>
      <c r="D172">
        <v>67.19</v>
      </c>
      <c r="E172">
        <v>58.21</v>
      </c>
      <c r="F172">
        <v>68.75</v>
      </c>
      <c r="G172">
        <v>71.64</v>
      </c>
      <c r="H172">
        <v>74.63</v>
      </c>
      <c r="I172" s="140">
        <v>53.97</v>
      </c>
    </row>
    <row r="173" spans="2:9" x14ac:dyDescent="0.3">
      <c r="B173">
        <v>75</v>
      </c>
      <c r="C173">
        <v>73.13</v>
      </c>
      <c r="D173">
        <v>60.94</v>
      </c>
      <c r="E173">
        <v>61.19</v>
      </c>
      <c r="F173">
        <v>65.63</v>
      </c>
      <c r="G173">
        <v>69.7</v>
      </c>
      <c r="H173">
        <v>74.63</v>
      </c>
      <c r="I173" s="140">
        <v>54.69</v>
      </c>
    </row>
    <row r="174" spans="2:9" x14ac:dyDescent="0.3">
      <c r="B174">
        <v>70.31</v>
      </c>
      <c r="C174">
        <v>64.180000000000007</v>
      </c>
      <c r="D174">
        <v>51.56</v>
      </c>
      <c r="E174">
        <v>50.75</v>
      </c>
      <c r="F174">
        <v>69.13</v>
      </c>
      <c r="G174">
        <v>71.19</v>
      </c>
      <c r="H174">
        <v>73.13</v>
      </c>
      <c r="I174" s="140">
        <v>68.75</v>
      </c>
    </row>
    <row r="175" spans="2:9" x14ac:dyDescent="0.3">
      <c r="B175">
        <v>71.88</v>
      </c>
      <c r="C175">
        <v>58.21</v>
      </c>
      <c r="D175">
        <v>64.06</v>
      </c>
      <c r="E175">
        <v>70.150000000000006</v>
      </c>
      <c r="F175">
        <v>75</v>
      </c>
      <c r="G175">
        <v>76.12</v>
      </c>
      <c r="H175">
        <v>65.67</v>
      </c>
      <c r="I175" s="140">
        <v>61.9</v>
      </c>
    </row>
    <row r="176" spans="2:9" x14ac:dyDescent="0.3">
      <c r="B176">
        <v>79.69</v>
      </c>
      <c r="C176">
        <v>58.21</v>
      </c>
      <c r="D176">
        <v>70.31</v>
      </c>
      <c r="E176">
        <v>56.72</v>
      </c>
      <c r="F176">
        <v>71.88</v>
      </c>
      <c r="G176">
        <v>65.22</v>
      </c>
      <c r="H176">
        <v>68.66</v>
      </c>
      <c r="I176" s="140">
        <v>60.32</v>
      </c>
    </row>
    <row r="177" spans="2:9" x14ac:dyDescent="0.3">
      <c r="B177">
        <v>68.75</v>
      </c>
      <c r="C177">
        <v>70.150000000000006</v>
      </c>
      <c r="D177">
        <v>64.06</v>
      </c>
      <c r="E177">
        <v>64.180000000000007</v>
      </c>
      <c r="F177">
        <v>59.38</v>
      </c>
      <c r="G177">
        <v>65.67</v>
      </c>
      <c r="H177">
        <v>61.19</v>
      </c>
      <c r="I177" s="140">
        <v>68.25</v>
      </c>
    </row>
    <row r="178" spans="2:9" x14ac:dyDescent="0.3">
      <c r="B178">
        <v>73.44</v>
      </c>
      <c r="C178">
        <v>73.13</v>
      </c>
      <c r="D178">
        <v>68.75</v>
      </c>
      <c r="E178">
        <v>62.69</v>
      </c>
      <c r="F178">
        <v>72.06</v>
      </c>
      <c r="G178">
        <v>71.19</v>
      </c>
      <c r="H178">
        <v>65.67</v>
      </c>
      <c r="I178" s="140">
        <v>70.31</v>
      </c>
    </row>
    <row r="179" spans="2:9" x14ac:dyDescent="0.3">
      <c r="B179">
        <v>85.94</v>
      </c>
      <c r="C179">
        <v>76.12</v>
      </c>
      <c r="D179">
        <v>60.94</v>
      </c>
      <c r="E179">
        <v>62.69</v>
      </c>
      <c r="F179">
        <v>59.38</v>
      </c>
      <c r="G179">
        <v>68.210000000000008</v>
      </c>
      <c r="H179">
        <v>64.180000000000007</v>
      </c>
      <c r="I179" s="140">
        <v>67.19</v>
      </c>
    </row>
    <row r="180" spans="2:9" x14ac:dyDescent="0.3">
      <c r="B180">
        <v>75</v>
      </c>
      <c r="C180">
        <v>68.66</v>
      </c>
      <c r="D180">
        <v>60.94</v>
      </c>
      <c r="E180">
        <v>65.67</v>
      </c>
      <c r="F180">
        <v>69.13</v>
      </c>
      <c r="G180">
        <v>62.24</v>
      </c>
      <c r="H180">
        <v>70.150000000000006</v>
      </c>
      <c r="I180" s="140">
        <v>57.14</v>
      </c>
    </row>
    <row r="181" spans="2:9" x14ac:dyDescent="0.3">
      <c r="B181">
        <v>75</v>
      </c>
      <c r="C181">
        <v>58.21</v>
      </c>
      <c r="D181">
        <v>65.63</v>
      </c>
      <c r="E181">
        <v>67.16</v>
      </c>
      <c r="F181">
        <v>81.25</v>
      </c>
      <c r="G181">
        <v>79.099999999999994</v>
      </c>
      <c r="H181">
        <v>68.66</v>
      </c>
      <c r="I181" s="140">
        <v>52.38</v>
      </c>
    </row>
    <row r="182" spans="2:9" x14ac:dyDescent="0.3">
      <c r="B182">
        <v>78.13</v>
      </c>
      <c r="C182">
        <v>58.21</v>
      </c>
      <c r="D182">
        <v>65.63</v>
      </c>
      <c r="E182">
        <v>49.25</v>
      </c>
      <c r="F182">
        <v>75</v>
      </c>
      <c r="G182">
        <v>70.150000000000006</v>
      </c>
      <c r="H182">
        <v>58.21</v>
      </c>
      <c r="I182" s="140">
        <v>63.49</v>
      </c>
    </row>
    <row r="183" spans="2:9" x14ac:dyDescent="0.3">
      <c r="B183">
        <v>76.56</v>
      </c>
      <c r="C183">
        <v>61.19</v>
      </c>
      <c r="D183">
        <v>71.88</v>
      </c>
      <c r="E183">
        <v>68.66</v>
      </c>
      <c r="F183">
        <v>68.69</v>
      </c>
      <c r="G183">
        <v>65.67</v>
      </c>
      <c r="H183">
        <v>64.180000000000007</v>
      </c>
      <c r="I183" s="140">
        <v>68.75</v>
      </c>
    </row>
    <row r="184" spans="2:9" x14ac:dyDescent="0.3">
      <c r="B184">
        <v>76.56</v>
      </c>
      <c r="C184">
        <v>67.16</v>
      </c>
      <c r="D184">
        <v>59.38</v>
      </c>
      <c r="E184">
        <v>61.19</v>
      </c>
      <c r="F184">
        <v>70.31</v>
      </c>
      <c r="G184">
        <v>62.69</v>
      </c>
      <c r="H184">
        <v>71.64</v>
      </c>
      <c r="I184" s="140">
        <v>64.06</v>
      </c>
    </row>
    <row r="185" spans="2:9" x14ac:dyDescent="0.3">
      <c r="B185">
        <v>75.63</v>
      </c>
      <c r="C185">
        <v>65.67</v>
      </c>
      <c r="D185">
        <v>65.63</v>
      </c>
      <c r="E185">
        <v>62.69</v>
      </c>
      <c r="F185">
        <v>70.31</v>
      </c>
      <c r="G185">
        <v>68.66</v>
      </c>
      <c r="H185">
        <v>65.67</v>
      </c>
      <c r="I185" s="140">
        <v>63.49</v>
      </c>
    </row>
    <row r="186" spans="2:9" x14ac:dyDescent="0.3">
      <c r="B186">
        <v>81.25</v>
      </c>
      <c r="C186">
        <v>70.150000000000006</v>
      </c>
      <c r="D186">
        <v>60.94</v>
      </c>
      <c r="E186">
        <v>56.72</v>
      </c>
      <c r="F186">
        <v>76.56</v>
      </c>
      <c r="G186">
        <v>64.180000000000007</v>
      </c>
      <c r="H186">
        <v>67.16</v>
      </c>
      <c r="I186" s="140">
        <v>68.25</v>
      </c>
    </row>
    <row r="187" spans="2:9" x14ac:dyDescent="0.3">
      <c r="B187">
        <v>70.31</v>
      </c>
      <c r="C187">
        <v>73.13</v>
      </c>
      <c r="D187">
        <v>64.06</v>
      </c>
      <c r="E187">
        <v>58.21</v>
      </c>
      <c r="F187">
        <v>76.56</v>
      </c>
      <c r="G187">
        <v>69.7</v>
      </c>
      <c r="H187">
        <v>71.64</v>
      </c>
      <c r="I187" s="140">
        <v>65.08</v>
      </c>
    </row>
    <row r="188" spans="2:9" x14ac:dyDescent="0.3">
      <c r="B188">
        <v>71.88</v>
      </c>
      <c r="C188">
        <v>67.16</v>
      </c>
      <c r="D188">
        <v>59.38</v>
      </c>
      <c r="E188">
        <v>71.64</v>
      </c>
      <c r="F188">
        <v>67.19</v>
      </c>
      <c r="G188">
        <v>68.210000000000008</v>
      </c>
      <c r="H188">
        <v>65.67</v>
      </c>
      <c r="I188" s="140">
        <v>62.5</v>
      </c>
    </row>
    <row r="189" spans="2:9" x14ac:dyDescent="0.3">
      <c r="B189">
        <v>79.69</v>
      </c>
      <c r="C189">
        <v>73.13</v>
      </c>
      <c r="D189">
        <v>76.56</v>
      </c>
      <c r="E189">
        <v>64.180000000000007</v>
      </c>
      <c r="F189">
        <v>68.75</v>
      </c>
      <c r="G189">
        <v>73.13</v>
      </c>
      <c r="H189">
        <v>73.13</v>
      </c>
      <c r="I189" s="140">
        <v>60.94</v>
      </c>
    </row>
    <row r="190" spans="2:9" x14ac:dyDescent="0.3">
      <c r="B190">
        <v>79.69</v>
      </c>
      <c r="C190">
        <v>68.66</v>
      </c>
      <c r="D190">
        <v>59.38</v>
      </c>
      <c r="E190">
        <v>70.150000000000006</v>
      </c>
      <c r="F190">
        <v>68.75</v>
      </c>
      <c r="G190">
        <v>69.7</v>
      </c>
      <c r="H190">
        <v>64.180000000000007</v>
      </c>
      <c r="I190" s="140">
        <v>63.49</v>
      </c>
    </row>
    <row r="191" spans="2:9" x14ac:dyDescent="0.3">
      <c r="B191">
        <v>73.44</v>
      </c>
      <c r="C191">
        <v>62.69</v>
      </c>
      <c r="D191">
        <v>56.25</v>
      </c>
      <c r="E191">
        <v>47.76</v>
      </c>
      <c r="F191">
        <v>67.19</v>
      </c>
      <c r="G191">
        <v>62.24</v>
      </c>
      <c r="H191">
        <v>73.13</v>
      </c>
      <c r="I191" s="140">
        <v>57.14</v>
      </c>
    </row>
    <row r="192" spans="2:9" x14ac:dyDescent="0.3">
      <c r="B192">
        <v>68.75</v>
      </c>
      <c r="C192">
        <v>74.63</v>
      </c>
      <c r="D192">
        <v>53.13</v>
      </c>
      <c r="E192">
        <v>53.73</v>
      </c>
      <c r="F192">
        <v>65.63</v>
      </c>
      <c r="G192">
        <v>74.63</v>
      </c>
      <c r="H192">
        <v>73.13</v>
      </c>
      <c r="I192" s="140">
        <v>55.56</v>
      </c>
    </row>
    <row r="193" spans="2:9" x14ac:dyDescent="0.3">
      <c r="B193">
        <v>79.69</v>
      </c>
      <c r="C193">
        <v>65.67</v>
      </c>
      <c r="D193">
        <v>60.94</v>
      </c>
      <c r="E193">
        <v>67.16</v>
      </c>
      <c r="F193">
        <v>75.31</v>
      </c>
      <c r="G193">
        <v>65.67</v>
      </c>
      <c r="H193">
        <v>68.66</v>
      </c>
      <c r="I193" s="140">
        <v>62.5</v>
      </c>
    </row>
    <row r="194" spans="2:9" x14ac:dyDescent="0.3">
      <c r="B194">
        <v>75</v>
      </c>
      <c r="C194">
        <v>68.66</v>
      </c>
      <c r="D194">
        <v>57.81</v>
      </c>
      <c r="E194">
        <v>56.72</v>
      </c>
      <c r="F194">
        <v>70.31</v>
      </c>
      <c r="G194">
        <v>65.22</v>
      </c>
      <c r="H194">
        <v>76.12</v>
      </c>
      <c r="I194" s="140">
        <v>64.06</v>
      </c>
    </row>
    <row r="195" spans="2:9" x14ac:dyDescent="0.3">
      <c r="B195">
        <v>60.94</v>
      </c>
      <c r="C195">
        <v>73.13</v>
      </c>
      <c r="D195">
        <v>60.94</v>
      </c>
      <c r="E195">
        <v>53.73</v>
      </c>
      <c r="F195">
        <v>73.44</v>
      </c>
      <c r="G195">
        <v>70.150000000000006</v>
      </c>
      <c r="H195">
        <v>70.150000000000006</v>
      </c>
      <c r="I195" s="140">
        <v>53.97</v>
      </c>
    </row>
    <row r="196" spans="2:9" x14ac:dyDescent="0.3">
      <c r="B196">
        <v>78.13</v>
      </c>
      <c r="C196">
        <v>76.12</v>
      </c>
      <c r="D196">
        <v>70.31</v>
      </c>
      <c r="E196">
        <v>64.180000000000007</v>
      </c>
      <c r="F196">
        <v>71.88</v>
      </c>
      <c r="G196">
        <v>73.13</v>
      </c>
      <c r="H196">
        <v>70.150000000000006</v>
      </c>
      <c r="I196" s="140">
        <v>65.08</v>
      </c>
    </row>
    <row r="197" spans="2:9" x14ac:dyDescent="0.3">
      <c r="B197">
        <v>76.56</v>
      </c>
      <c r="C197">
        <v>71.64</v>
      </c>
      <c r="D197">
        <v>64.06</v>
      </c>
      <c r="E197">
        <v>61.19</v>
      </c>
      <c r="F197">
        <v>68.75</v>
      </c>
      <c r="G197">
        <v>65.67</v>
      </c>
      <c r="H197">
        <v>70.150000000000006</v>
      </c>
      <c r="I197" s="140">
        <v>66.67</v>
      </c>
    </row>
    <row r="198" spans="2:9" x14ac:dyDescent="0.3">
      <c r="B198">
        <v>76.56</v>
      </c>
      <c r="C198">
        <v>65.67</v>
      </c>
      <c r="D198">
        <v>68.75</v>
      </c>
      <c r="E198">
        <v>56.72</v>
      </c>
      <c r="F198">
        <v>76.56</v>
      </c>
      <c r="G198">
        <v>65.22</v>
      </c>
      <c r="H198">
        <v>61.19</v>
      </c>
      <c r="I198" s="140">
        <v>60.94</v>
      </c>
    </row>
    <row r="199" spans="2:9" x14ac:dyDescent="0.3">
      <c r="B199">
        <v>81.25</v>
      </c>
      <c r="C199">
        <v>65.67</v>
      </c>
      <c r="D199">
        <v>68.75</v>
      </c>
      <c r="E199">
        <v>71.64</v>
      </c>
      <c r="F199">
        <v>70.31</v>
      </c>
      <c r="G199">
        <v>65.67</v>
      </c>
      <c r="H199">
        <v>70.150000000000006</v>
      </c>
      <c r="I199" s="140">
        <v>62.5</v>
      </c>
    </row>
    <row r="200" spans="2:9" x14ac:dyDescent="0.3">
      <c r="B200">
        <v>67.19</v>
      </c>
      <c r="C200">
        <v>76.12</v>
      </c>
      <c r="D200">
        <v>71.88</v>
      </c>
      <c r="E200">
        <v>61.19</v>
      </c>
      <c r="F200">
        <v>73.44</v>
      </c>
      <c r="G200">
        <v>71.64</v>
      </c>
      <c r="H200">
        <v>70.150000000000006</v>
      </c>
      <c r="I200" s="140">
        <v>57.14</v>
      </c>
    </row>
    <row r="201" spans="2:9" x14ac:dyDescent="0.3">
      <c r="B201">
        <v>72.5</v>
      </c>
      <c r="C201">
        <v>68.66</v>
      </c>
      <c r="D201">
        <v>68.75</v>
      </c>
      <c r="E201">
        <v>59.7</v>
      </c>
      <c r="F201">
        <v>68.75</v>
      </c>
      <c r="G201">
        <v>65.67</v>
      </c>
      <c r="H201">
        <v>68.66</v>
      </c>
      <c r="I201" s="140">
        <v>66.67</v>
      </c>
    </row>
    <row r="202" spans="2:9" x14ac:dyDescent="0.3">
      <c r="B202">
        <v>76.56</v>
      </c>
      <c r="C202">
        <v>53.73</v>
      </c>
      <c r="D202">
        <v>59.38</v>
      </c>
      <c r="E202">
        <v>55.22</v>
      </c>
      <c r="F202">
        <v>75.06</v>
      </c>
      <c r="G202">
        <v>64.180000000000007</v>
      </c>
      <c r="H202">
        <v>64.180000000000007</v>
      </c>
      <c r="I202" s="140">
        <v>77.78</v>
      </c>
    </row>
    <row r="203" spans="2:9" x14ac:dyDescent="0.3">
      <c r="B203">
        <v>78.13</v>
      </c>
      <c r="C203">
        <v>65.67</v>
      </c>
      <c r="D203">
        <v>53.13</v>
      </c>
      <c r="E203">
        <v>73.13</v>
      </c>
      <c r="F203">
        <v>68.75</v>
      </c>
      <c r="G203">
        <v>70.150000000000006</v>
      </c>
      <c r="H203">
        <v>77.61</v>
      </c>
      <c r="I203" s="140">
        <v>68.75</v>
      </c>
    </row>
    <row r="204" spans="2:9" x14ac:dyDescent="0.3">
      <c r="B204">
        <v>78.13</v>
      </c>
      <c r="C204">
        <v>59.7</v>
      </c>
      <c r="D204">
        <v>67.19</v>
      </c>
      <c r="E204">
        <v>70.150000000000006</v>
      </c>
      <c r="F204">
        <v>76.56</v>
      </c>
      <c r="G204">
        <v>65.67</v>
      </c>
      <c r="H204">
        <v>70.150000000000006</v>
      </c>
      <c r="I204" s="140">
        <v>57.81</v>
      </c>
    </row>
    <row r="205" spans="2:9" x14ac:dyDescent="0.3">
      <c r="B205">
        <v>75.63</v>
      </c>
      <c r="C205">
        <v>61.19</v>
      </c>
      <c r="D205">
        <v>71.88</v>
      </c>
      <c r="E205">
        <v>61.19</v>
      </c>
      <c r="F205">
        <v>72.06</v>
      </c>
      <c r="G205">
        <v>71.64</v>
      </c>
      <c r="H205">
        <v>70.150000000000006</v>
      </c>
      <c r="I205" s="140">
        <v>61.9</v>
      </c>
    </row>
    <row r="206" spans="2:9" x14ac:dyDescent="0.3">
      <c r="B206">
        <v>70.31</v>
      </c>
      <c r="C206">
        <v>73.13</v>
      </c>
      <c r="D206">
        <v>48.44</v>
      </c>
      <c r="E206">
        <v>53.73</v>
      </c>
      <c r="F206">
        <v>73.44</v>
      </c>
      <c r="G206">
        <v>62.69</v>
      </c>
      <c r="H206">
        <v>68.66</v>
      </c>
      <c r="I206" s="140">
        <v>60.32</v>
      </c>
    </row>
    <row r="207" spans="2:9" x14ac:dyDescent="0.3">
      <c r="B207">
        <v>76.56</v>
      </c>
      <c r="C207">
        <v>61.19</v>
      </c>
      <c r="D207">
        <v>60.94</v>
      </c>
      <c r="E207">
        <v>56.72</v>
      </c>
      <c r="F207">
        <v>70.31</v>
      </c>
      <c r="G207">
        <v>69.7</v>
      </c>
      <c r="H207">
        <v>70.150000000000006</v>
      </c>
      <c r="I207" s="140">
        <v>50.79</v>
      </c>
    </row>
    <row r="208" spans="2:9" x14ac:dyDescent="0.3">
      <c r="B208">
        <v>78.13</v>
      </c>
      <c r="C208">
        <v>70.150000000000006</v>
      </c>
      <c r="D208">
        <v>75</v>
      </c>
      <c r="E208">
        <v>61.19</v>
      </c>
      <c r="F208">
        <v>75</v>
      </c>
      <c r="G208">
        <v>69.7</v>
      </c>
      <c r="H208">
        <v>71.64</v>
      </c>
      <c r="I208" s="140">
        <v>65.63</v>
      </c>
    </row>
    <row r="209" spans="1:9" x14ac:dyDescent="0.3">
      <c r="B209">
        <v>70.31</v>
      </c>
      <c r="C209">
        <v>71.64</v>
      </c>
      <c r="D209">
        <v>67.19</v>
      </c>
      <c r="E209">
        <v>62.69</v>
      </c>
      <c r="F209">
        <v>67.19</v>
      </c>
      <c r="G209">
        <v>64.180000000000007</v>
      </c>
      <c r="H209">
        <v>77.61</v>
      </c>
      <c r="I209" s="140">
        <v>56.25</v>
      </c>
    </row>
    <row r="210" spans="1:9" x14ac:dyDescent="0.3">
      <c r="B210">
        <v>76.56</v>
      </c>
      <c r="C210">
        <v>62.69</v>
      </c>
      <c r="D210">
        <v>60.94</v>
      </c>
      <c r="E210">
        <v>59.7</v>
      </c>
      <c r="F210">
        <v>71.88</v>
      </c>
      <c r="G210">
        <v>64.180000000000007</v>
      </c>
      <c r="H210">
        <v>61.19</v>
      </c>
      <c r="I210" s="140">
        <v>58.73</v>
      </c>
    </row>
    <row r="211" spans="1:9" x14ac:dyDescent="0.3">
      <c r="B211">
        <v>78.13</v>
      </c>
      <c r="C211">
        <v>61.19</v>
      </c>
      <c r="D211">
        <v>57.81</v>
      </c>
      <c r="E211">
        <v>59.7</v>
      </c>
      <c r="F211">
        <v>67.19</v>
      </c>
      <c r="G211">
        <v>67.16</v>
      </c>
      <c r="H211">
        <v>70.150000000000006</v>
      </c>
      <c r="I211" s="140">
        <v>49.21</v>
      </c>
    </row>
    <row r="212" spans="1:9" ht="15" thickBot="1" x14ac:dyDescent="0.35">
      <c r="B212">
        <v>75</v>
      </c>
      <c r="C212">
        <v>55.22</v>
      </c>
      <c r="D212">
        <v>56.25</v>
      </c>
      <c r="E212">
        <v>67.16</v>
      </c>
      <c r="F212">
        <v>72.5</v>
      </c>
      <c r="G212">
        <v>71.64</v>
      </c>
      <c r="H212">
        <v>73.13</v>
      </c>
      <c r="I212" s="133">
        <v>66.67</v>
      </c>
    </row>
    <row r="213" spans="1:9" x14ac:dyDescent="0.3">
      <c r="A213" s="113" t="s">
        <v>157</v>
      </c>
      <c r="B213" s="148">
        <f t="shared" ref="B213:C213" si="3">AVERAGE(B113:B212)</f>
        <v>75.148000000000039</v>
      </c>
      <c r="C213" s="148">
        <f t="shared" si="3"/>
        <v>66.894699999999972</v>
      </c>
      <c r="D213" s="148">
        <f t="shared" ref="D213" si="4">AVERAGE(D113:D212)</f>
        <v>63.485700000000008</v>
      </c>
      <c r="E213" s="148">
        <f t="shared" ref="E213" si="5">AVERAGE(E113:E212)</f>
        <v>61.358099999999958</v>
      </c>
      <c r="F213" s="148">
        <f t="shared" ref="F213" si="6">AVERAGE(F113:F212)</f>
        <v>70.785600000000045</v>
      </c>
      <c r="G213" s="148">
        <f t="shared" ref="G213:H213" si="7">AVERAGE(G113:G212)</f>
        <v>67.633899999999983</v>
      </c>
      <c r="H213" s="148">
        <f t="shared" si="7"/>
        <v>69.133799999999965</v>
      </c>
      <c r="I213" s="148">
        <f>AVERAGE(I113:I212)</f>
        <v>61.798500000000004</v>
      </c>
    </row>
    <row r="214" spans="1:9" ht="15" thickBot="1" x14ac:dyDescent="0.35">
      <c r="A214" s="134" t="s">
        <v>158</v>
      </c>
      <c r="B214" s="149">
        <f t="shared" ref="B214:C214" si="8">STDEV(B113:B212)</f>
        <v>4.783915390623716</v>
      </c>
      <c r="C214" s="149">
        <f t="shared" si="8"/>
        <v>6.7131976837729255</v>
      </c>
      <c r="D214" s="149">
        <f t="shared" ref="D214" si="9">STDEV(D113:D212)</f>
        <v>6.108622529017504</v>
      </c>
      <c r="E214" s="149">
        <f t="shared" ref="E214" si="10">STDEV(E113:E212)</f>
        <v>6.1874060254061503</v>
      </c>
      <c r="F214" s="149">
        <f t="shared" ref="F214" si="11">STDEV(F113:F212)</f>
        <v>4.1759635239708857</v>
      </c>
      <c r="G214" s="149">
        <f t="shared" ref="G214:H214" si="12">STDEV(G113:G212)</f>
        <v>3.7375171078288232</v>
      </c>
      <c r="H214" s="149">
        <f t="shared" si="12"/>
        <v>5.7472136033055365</v>
      </c>
      <c r="I214" s="149">
        <f>STDEV(I113:I212)</f>
        <v>6.179979466965988</v>
      </c>
    </row>
  </sheetData>
  <mergeCells count="13">
    <mergeCell ref="A105:A107"/>
    <mergeCell ref="B105:B107"/>
    <mergeCell ref="C105:C107"/>
    <mergeCell ref="D105:D107"/>
    <mergeCell ref="E105:E107"/>
    <mergeCell ref="O55:O56"/>
    <mergeCell ref="M46:O46"/>
    <mergeCell ref="M47:O48"/>
    <mergeCell ref="O51:O52"/>
    <mergeCell ref="F105:F107"/>
    <mergeCell ref="G105:G107"/>
    <mergeCell ref="I105:I107"/>
    <mergeCell ref="H105:H107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5350-8552-4980-B067-646E36F9F386}">
  <dimension ref="A1:I6"/>
  <sheetViews>
    <sheetView zoomScale="75" zoomScaleNormal="75" workbookViewId="0">
      <selection activeCell="D21" sqref="D21"/>
    </sheetView>
  </sheetViews>
  <sheetFormatPr baseColWidth="10" defaultRowHeight="14.4" x14ac:dyDescent="0.3"/>
  <cols>
    <col min="1" max="1" width="15.6640625" bestFit="1" customWidth="1"/>
  </cols>
  <sheetData>
    <row r="1" spans="1:9" ht="15" thickBot="1" x14ac:dyDescent="0.35"/>
    <row r="2" spans="1:9" ht="15" thickBot="1" x14ac:dyDescent="0.35">
      <c r="A2" s="112" t="s">
        <v>210</v>
      </c>
      <c r="B2" s="6" t="s">
        <v>166</v>
      </c>
      <c r="C2" s="6" t="s">
        <v>167</v>
      </c>
      <c r="D2" s="6" t="s">
        <v>131</v>
      </c>
      <c r="E2" s="6" t="s">
        <v>135</v>
      </c>
      <c r="F2" s="6" t="s">
        <v>132</v>
      </c>
      <c r="G2" s="6" t="s">
        <v>136</v>
      </c>
      <c r="H2" s="6" t="s">
        <v>134</v>
      </c>
      <c r="I2" s="121" t="s">
        <v>137</v>
      </c>
    </row>
    <row r="3" spans="1:9" ht="15" thickBot="1" x14ac:dyDescent="0.35">
      <c r="A3" s="112" t="s">
        <v>155</v>
      </c>
      <c r="B3" s="141">
        <v>0</v>
      </c>
      <c r="C3" s="142">
        <v>0.38800000000000001</v>
      </c>
      <c r="D3" s="142">
        <v>0.04</v>
      </c>
      <c r="E3" s="142">
        <v>0</v>
      </c>
      <c r="F3" s="142">
        <v>0.71599999999999997</v>
      </c>
      <c r="G3" s="142">
        <v>0.49</v>
      </c>
      <c r="H3" s="142">
        <v>0.13</v>
      </c>
      <c r="I3" s="109">
        <v>0.28000000000000003</v>
      </c>
    </row>
    <row r="4" spans="1:9" ht="15" thickBot="1" x14ac:dyDescent="0.35"/>
    <row r="5" spans="1:9" ht="15" thickBot="1" x14ac:dyDescent="0.35">
      <c r="A5" s="112" t="s">
        <v>129</v>
      </c>
      <c r="B5" s="6" t="s">
        <v>166</v>
      </c>
      <c r="C5" s="6" t="s">
        <v>167</v>
      </c>
      <c r="D5" s="6" t="s">
        <v>131</v>
      </c>
      <c r="E5" s="6" t="s">
        <v>135</v>
      </c>
      <c r="F5" s="6" t="s">
        <v>132</v>
      </c>
      <c r="G5" s="6" t="s">
        <v>136</v>
      </c>
      <c r="H5" s="6" t="s">
        <v>134</v>
      </c>
      <c r="I5" s="121" t="s">
        <v>137</v>
      </c>
    </row>
    <row r="6" spans="1:9" ht="15" thickBot="1" x14ac:dyDescent="0.35">
      <c r="A6" s="112" t="s">
        <v>155</v>
      </c>
      <c r="B6" s="141">
        <v>0</v>
      </c>
      <c r="C6" s="142">
        <v>0</v>
      </c>
      <c r="D6" s="142">
        <v>0</v>
      </c>
      <c r="E6" s="142">
        <v>0.13</v>
      </c>
      <c r="F6" s="142">
        <v>0</v>
      </c>
      <c r="G6" s="142">
        <v>0</v>
      </c>
      <c r="H6" s="142">
        <v>0</v>
      </c>
      <c r="I6" s="109">
        <v>0.08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E0BDA-5B22-4D01-ADD4-DE86249FFD84}">
  <dimension ref="A1:M362"/>
  <sheetViews>
    <sheetView workbookViewId="0">
      <selection activeCell="O8" sqref="O8"/>
    </sheetView>
  </sheetViews>
  <sheetFormatPr baseColWidth="10" defaultRowHeight="14.4" x14ac:dyDescent="0.3"/>
  <cols>
    <col min="1" max="1" width="16.77734375" bestFit="1" customWidth="1"/>
    <col min="2" max="2" width="5.5546875" bestFit="1" customWidth="1"/>
    <col min="3" max="3" width="4.5546875" bestFit="1" customWidth="1"/>
    <col min="4" max="4" width="3.109375" bestFit="1" customWidth="1"/>
    <col min="5" max="5" width="4.77734375" bestFit="1" customWidth="1"/>
    <col min="6" max="6" width="3.109375" bestFit="1" customWidth="1"/>
    <col min="7" max="7" width="12.109375" bestFit="1" customWidth="1"/>
    <col min="8" max="8" width="11" bestFit="1" customWidth="1"/>
    <col min="9" max="9" width="9.6640625" bestFit="1" customWidth="1"/>
    <col min="10" max="10" width="7.88671875" bestFit="1" customWidth="1"/>
    <col min="11" max="11" width="8.5546875" bestFit="1" customWidth="1"/>
    <col min="12" max="13" width="13" bestFit="1" customWidth="1"/>
  </cols>
  <sheetData>
    <row r="1" spans="1:13" ht="15" thickBot="1" x14ac:dyDescent="0.35">
      <c r="A1" s="6" t="s">
        <v>94</v>
      </c>
      <c r="B1" s="7" t="s">
        <v>95</v>
      </c>
      <c r="C1" s="8" t="s">
        <v>96</v>
      </c>
      <c r="D1" s="16" t="s">
        <v>211</v>
      </c>
      <c r="E1" s="17" t="s">
        <v>215</v>
      </c>
      <c r="F1" s="17" t="s">
        <v>212</v>
      </c>
      <c r="G1" s="17" t="s">
        <v>213</v>
      </c>
      <c r="H1" s="17" t="s">
        <v>145</v>
      </c>
      <c r="I1" s="7" t="s">
        <v>97</v>
      </c>
      <c r="J1" s="17" t="s">
        <v>138</v>
      </c>
      <c r="K1" s="17" t="s">
        <v>139</v>
      </c>
      <c r="L1" s="17" t="s">
        <v>214</v>
      </c>
      <c r="M1" s="229" t="s">
        <v>141</v>
      </c>
    </row>
    <row r="2" spans="1:13" x14ac:dyDescent="0.3">
      <c r="A2" s="1" t="s">
        <v>55</v>
      </c>
      <c r="B2" s="221">
        <v>0</v>
      </c>
      <c r="C2" s="2">
        <v>0</v>
      </c>
      <c r="D2" s="1">
        <v>2</v>
      </c>
      <c r="E2" s="221">
        <v>9</v>
      </c>
      <c r="F2" s="221">
        <v>2</v>
      </c>
      <c r="G2" s="221">
        <v>43.77</v>
      </c>
      <c r="H2" s="221">
        <v>0.44</v>
      </c>
      <c r="I2" s="221">
        <v>5</v>
      </c>
      <c r="J2" s="221">
        <v>2.62</v>
      </c>
      <c r="K2" s="221">
        <v>0.5</v>
      </c>
      <c r="L2" s="221">
        <v>17</v>
      </c>
      <c r="M2" s="2">
        <v>0</v>
      </c>
    </row>
    <row r="3" spans="1:13" x14ac:dyDescent="0.3">
      <c r="A3" s="1" t="s">
        <v>45</v>
      </c>
      <c r="B3" s="221">
        <v>0</v>
      </c>
      <c r="C3" s="2">
        <v>0</v>
      </c>
      <c r="D3" s="1">
        <v>4</v>
      </c>
      <c r="E3" s="221">
        <v>11</v>
      </c>
      <c r="F3" s="221">
        <v>5</v>
      </c>
      <c r="G3" s="221">
        <v>41.68</v>
      </c>
      <c r="H3" s="221">
        <v>1.75</v>
      </c>
      <c r="I3" s="221">
        <v>7</v>
      </c>
      <c r="J3" s="221">
        <v>1.5</v>
      </c>
      <c r="K3" s="221">
        <v>0.5</v>
      </c>
      <c r="L3" s="221">
        <v>18</v>
      </c>
      <c r="M3" s="2">
        <v>0.17857142857142858</v>
      </c>
    </row>
    <row r="4" spans="1:13" x14ac:dyDescent="0.3">
      <c r="A4" s="1" t="s">
        <v>71</v>
      </c>
      <c r="B4" s="221">
        <v>0</v>
      </c>
      <c r="C4" s="2">
        <v>0</v>
      </c>
      <c r="D4" s="1">
        <v>4</v>
      </c>
      <c r="E4" s="221">
        <v>8</v>
      </c>
      <c r="F4" s="221">
        <v>3</v>
      </c>
      <c r="G4" s="221">
        <v>40.93</v>
      </c>
      <c r="H4" s="221">
        <v>1.88</v>
      </c>
      <c r="I4" s="221">
        <v>5</v>
      </c>
      <c r="J4" s="221">
        <v>4</v>
      </c>
      <c r="K4" s="221">
        <v>2.87</v>
      </c>
      <c r="L4" s="221">
        <v>13</v>
      </c>
      <c r="M4" s="2">
        <v>0.13400000000000001</v>
      </c>
    </row>
    <row r="5" spans="1:13" x14ac:dyDescent="0.3">
      <c r="A5" s="1" t="s">
        <v>42</v>
      </c>
      <c r="B5" s="221">
        <v>0</v>
      </c>
      <c r="C5" s="2">
        <v>0</v>
      </c>
      <c r="D5" s="1">
        <v>3</v>
      </c>
      <c r="E5" s="221">
        <v>9</v>
      </c>
      <c r="F5" s="221">
        <v>4</v>
      </c>
      <c r="G5" s="221">
        <v>46.24</v>
      </c>
      <c r="H5" s="221">
        <v>2.2200000000000002</v>
      </c>
      <c r="I5" s="221">
        <v>5</v>
      </c>
      <c r="J5" s="221">
        <v>3</v>
      </c>
      <c r="K5" s="221">
        <v>1</v>
      </c>
      <c r="L5" s="221">
        <v>16</v>
      </c>
      <c r="M5" s="2">
        <v>6.6000000000000003E-2</v>
      </c>
    </row>
    <row r="6" spans="1:13" x14ac:dyDescent="0.3">
      <c r="A6" s="1" t="s">
        <v>7</v>
      </c>
      <c r="B6" s="221">
        <v>0</v>
      </c>
      <c r="C6" s="2">
        <v>0</v>
      </c>
      <c r="D6" s="1">
        <v>4</v>
      </c>
      <c r="E6" s="221">
        <v>9</v>
      </c>
      <c r="F6" s="221">
        <v>5</v>
      </c>
      <c r="G6" s="221">
        <v>42.25</v>
      </c>
      <c r="H6" s="221">
        <v>0.91</v>
      </c>
      <c r="I6" s="221">
        <v>5</v>
      </c>
      <c r="J6" s="221">
        <v>0.5</v>
      </c>
      <c r="K6" s="221">
        <v>1.5</v>
      </c>
      <c r="L6" s="221">
        <v>14</v>
      </c>
      <c r="M6" s="2">
        <v>6.6000000000000003E-2</v>
      </c>
    </row>
    <row r="7" spans="1:13" x14ac:dyDescent="0.3">
      <c r="A7" s="1" t="s">
        <v>100</v>
      </c>
      <c r="B7" s="221">
        <v>0</v>
      </c>
      <c r="C7" s="2">
        <v>0</v>
      </c>
      <c r="D7" s="1">
        <v>5</v>
      </c>
      <c r="E7" s="221">
        <v>9</v>
      </c>
      <c r="F7" s="221">
        <v>3</v>
      </c>
      <c r="G7" s="221">
        <v>43.06</v>
      </c>
      <c r="H7" s="221">
        <v>1.67</v>
      </c>
      <c r="I7" s="221">
        <v>5</v>
      </c>
      <c r="J7" s="221">
        <v>1.5</v>
      </c>
      <c r="K7" s="221">
        <v>10</v>
      </c>
      <c r="L7" s="221">
        <v>16</v>
      </c>
      <c r="M7" s="2">
        <v>0.26600000000000001</v>
      </c>
    </row>
    <row r="8" spans="1:13" x14ac:dyDescent="0.3">
      <c r="A8" s="1" t="s">
        <v>68</v>
      </c>
      <c r="B8" s="221">
        <v>0</v>
      </c>
      <c r="C8" s="2">
        <v>0</v>
      </c>
      <c r="D8" s="1">
        <v>3</v>
      </c>
      <c r="E8" s="221">
        <v>10</v>
      </c>
      <c r="F8" s="221">
        <v>3</v>
      </c>
      <c r="G8" s="221">
        <v>38.61</v>
      </c>
      <c r="H8" s="221">
        <v>2</v>
      </c>
      <c r="I8" s="221">
        <v>6</v>
      </c>
      <c r="J8" s="221">
        <v>2.16</v>
      </c>
      <c r="K8" s="221">
        <v>1</v>
      </c>
      <c r="L8" s="221">
        <v>15</v>
      </c>
      <c r="M8" s="2">
        <v>0.27833333333333332</v>
      </c>
    </row>
    <row r="9" spans="1:13" x14ac:dyDescent="0.3">
      <c r="A9" s="1" t="s">
        <v>99</v>
      </c>
      <c r="B9" s="221">
        <v>0</v>
      </c>
      <c r="C9" s="2">
        <v>0</v>
      </c>
      <c r="D9" s="1">
        <v>3</v>
      </c>
      <c r="E9" s="221">
        <v>11</v>
      </c>
      <c r="F9" s="221">
        <v>4</v>
      </c>
      <c r="G9" s="221">
        <v>47.72</v>
      </c>
      <c r="H9" s="221">
        <v>1.33</v>
      </c>
      <c r="I9" s="221">
        <v>6</v>
      </c>
      <c r="J9" s="221">
        <v>5.91</v>
      </c>
      <c r="K9" s="221">
        <v>0.5</v>
      </c>
      <c r="L9" s="221">
        <v>18</v>
      </c>
      <c r="M9" s="2">
        <v>0.11166666666666668</v>
      </c>
    </row>
    <row r="10" spans="1:13" x14ac:dyDescent="0.3">
      <c r="A10" s="1" t="s">
        <v>98</v>
      </c>
      <c r="B10" s="221">
        <v>0</v>
      </c>
      <c r="C10" s="2">
        <v>0</v>
      </c>
      <c r="D10" s="1">
        <v>2</v>
      </c>
      <c r="E10" s="221">
        <v>8</v>
      </c>
      <c r="F10" s="221">
        <v>2</v>
      </c>
      <c r="G10" s="221">
        <v>37.44</v>
      </c>
      <c r="H10" s="221">
        <v>100</v>
      </c>
      <c r="I10" s="221">
        <v>7</v>
      </c>
      <c r="J10" s="221">
        <v>0.5</v>
      </c>
      <c r="K10" s="221">
        <v>5</v>
      </c>
      <c r="L10" s="221">
        <v>12</v>
      </c>
      <c r="M10" s="2">
        <v>0.42857142857142855</v>
      </c>
    </row>
    <row r="11" spans="1:13" x14ac:dyDescent="0.3">
      <c r="A11" s="1" t="s">
        <v>77</v>
      </c>
      <c r="B11" s="221">
        <v>0</v>
      </c>
      <c r="C11" s="2">
        <v>1</v>
      </c>
      <c r="D11" s="1">
        <v>3</v>
      </c>
      <c r="E11" s="221">
        <v>10</v>
      </c>
      <c r="F11" s="221">
        <v>3</v>
      </c>
      <c r="G11" s="221">
        <v>53.03</v>
      </c>
      <c r="H11" s="221">
        <v>1.75</v>
      </c>
      <c r="I11" s="221">
        <v>7</v>
      </c>
      <c r="J11" s="221">
        <v>0.47</v>
      </c>
      <c r="K11" s="221">
        <v>0</v>
      </c>
      <c r="L11" s="221">
        <v>18</v>
      </c>
      <c r="M11" s="2">
        <v>0.2857142857142857</v>
      </c>
    </row>
    <row r="12" spans="1:13" x14ac:dyDescent="0.3">
      <c r="A12" s="1" t="s">
        <v>77</v>
      </c>
      <c r="B12" s="221">
        <v>0</v>
      </c>
      <c r="C12" s="2">
        <v>1</v>
      </c>
      <c r="D12" s="1">
        <v>2</v>
      </c>
      <c r="E12" s="221">
        <v>8</v>
      </c>
      <c r="F12" s="221">
        <v>2</v>
      </c>
      <c r="G12" s="221">
        <v>49.99</v>
      </c>
      <c r="H12" s="221">
        <v>0.33</v>
      </c>
      <c r="I12" s="221">
        <v>5</v>
      </c>
      <c r="J12" s="221">
        <v>0.47</v>
      </c>
      <c r="K12" s="221">
        <v>0.47</v>
      </c>
      <c r="L12" s="221">
        <v>15</v>
      </c>
      <c r="M12" s="2">
        <v>6.6000000000000003E-2</v>
      </c>
    </row>
    <row r="13" spans="1:13" x14ac:dyDescent="0.3">
      <c r="A13" s="1" t="s">
        <v>77</v>
      </c>
      <c r="B13" s="221">
        <v>0</v>
      </c>
      <c r="C13" s="2">
        <v>1</v>
      </c>
      <c r="D13" s="1">
        <v>3</v>
      </c>
      <c r="E13" s="221">
        <v>8</v>
      </c>
      <c r="F13" s="221">
        <v>2</v>
      </c>
      <c r="G13" s="221">
        <v>48.25</v>
      </c>
      <c r="H13" s="221">
        <v>1.02</v>
      </c>
      <c r="I13" s="221">
        <v>5</v>
      </c>
      <c r="J13" s="221">
        <v>0.5</v>
      </c>
      <c r="K13" s="221">
        <v>0.47</v>
      </c>
      <c r="L13" s="221">
        <v>13</v>
      </c>
      <c r="M13" s="2">
        <v>6.6000000000000003E-2</v>
      </c>
    </row>
    <row r="14" spans="1:13" x14ac:dyDescent="0.3">
      <c r="A14" s="1" t="s">
        <v>78</v>
      </c>
      <c r="B14" s="221">
        <v>1</v>
      </c>
      <c r="C14" s="2">
        <v>1</v>
      </c>
      <c r="D14" s="1">
        <v>4</v>
      </c>
      <c r="E14" s="221">
        <v>13</v>
      </c>
      <c r="F14" s="221">
        <v>4</v>
      </c>
      <c r="G14" s="221">
        <v>93.13</v>
      </c>
      <c r="H14" s="221">
        <v>4.0199999999999996</v>
      </c>
      <c r="I14" s="221">
        <v>9</v>
      </c>
      <c r="J14" s="221">
        <v>6</v>
      </c>
      <c r="K14" s="221">
        <v>5.5</v>
      </c>
      <c r="L14" s="221">
        <v>25</v>
      </c>
      <c r="M14" s="2">
        <v>0.22222222222222221</v>
      </c>
    </row>
    <row r="15" spans="1:13" x14ac:dyDescent="0.3">
      <c r="A15" s="1" t="s">
        <v>30</v>
      </c>
      <c r="B15" s="221">
        <v>1</v>
      </c>
      <c r="C15" s="2">
        <v>3</v>
      </c>
      <c r="D15" s="1">
        <v>3</v>
      </c>
      <c r="E15" s="221">
        <v>9</v>
      </c>
      <c r="F15" s="221">
        <v>3</v>
      </c>
      <c r="G15" s="221">
        <v>53.88</v>
      </c>
      <c r="H15" s="221">
        <v>1.4</v>
      </c>
      <c r="I15" s="221">
        <v>7</v>
      </c>
      <c r="J15" s="221">
        <v>0.5</v>
      </c>
      <c r="K15" s="221">
        <v>1.41</v>
      </c>
      <c r="L15" s="221">
        <v>19</v>
      </c>
      <c r="M15" s="2">
        <v>9.5714285714285724E-2</v>
      </c>
    </row>
    <row r="16" spans="1:13" x14ac:dyDescent="0.3">
      <c r="A16" s="1" t="s">
        <v>30</v>
      </c>
      <c r="B16" s="221">
        <v>1</v>
      </c>
      <c r="C16" s="2">
        <v>3</v>
      </c>
      <c r="D16" s="1">
        <v>4</v>
      </c>
      <c r="E16" s="221">
        <v>10</v>
      </c>
      <c r="F16" s="221">
        <v>3</v>
      </c>
      <c r="G16" s="221">
        <v>54.75</v>
      </c>
      <c r="H16" s="221">
        <v>1.07</v>
      </c>
      <c r="I16" s="221">
        <v>6</v>
      </c>
      <c r="J16" s="221">
        <v>0.82</v>
      </c>
      <c r="K16" s="221">
        <v>0.94</v>
      </c>
      <c r="L16" s="221">
        <v>18</v>
      </c>
      <c r="M16" s="2">
        <v>5.5E-2</v>
      </c>
    </row>
    <row r="17" spans="1:13" x14ac:dyDescent="0.3">
      <c r="A17" s="1" t="s">
        <v>30</v>
      </c>
      <c r="B17" s="221">
        <v>1</v>
      </c>
      <c r="C17" s="2">
        <v>3</v>
      </c>
      <c r="D17" s="1">
        <v>4</v>
      </c>
      <c r="E17" s="221">
        <v>11</v>
      </c>
      <c r="F17" s="221">
        <v>3</v>
      </c>
      <c r="G17" s="221">
        <v>53</v>
      </c>
      <c r="H17" s="221">
        <v>1.29</v>
      </c>
      <c r="I17" s="221">
        <v>7</v>
      </c>
      <c r="J17" s="221">
        <v>0.47</v>
      </c>
      <c r="K17" s="221">
        <v>1.25</v>
      </c>
      <c r="L17" s="221">
        <v>18</v>
      </c>
      <c r="M17" s="2">
        <v>9.5714285714285724E-2</v>
      </c>
    </row>
    <row r="18" spans="1:13" x14ac:dyDescent="0.3">
      <c r="A18" s="1" t="s">
        <v>30</v>
      </c>
      <c r="B18" s="221">
        <v>1</v>
      </c>
      <c r="C18" s="2">
        <v>3</v>
      </c>
      <c r="D18" s="1">
        <v>4</v>
      </c>
      <c r="E18" s="221">
        <v>12</v>
      </c>
      <c r="F18" s="221">
        <v>4</v>
      </c>
      <c r="G18" s="221">
        <v>52.13</v>
      </c>
      <c r="H18" s="221">
        <v>1.25</v>
      </c>
      <c r="I18" s="221">
        <v>7</v>
      </c>
      <c r="J18" s="221">
        <v>0.47</v>
      </c>
      <c r="K18" s="221">
        <v>0.47</v>
      </c>
      <c r="L18" s="221">
        <v>22</v>
      </c>
      <c r="M18" s="2">
        <v>4.7142857142857146E-2</v>
      </c>
    </row>
    <row r="19" spans="1:13" x14ac:dyDescent="0.3">
      <c r="A19" s="1" t="s">
        <v>30</v>
      </c>
      <c r="B19" s="221">
        <v>1</v>
      </c>
      <c r="C19" s="2">
        <v>3</v>
      </c>
      <c r="D19" s="1">
        <v>3</v>
      </c>
      <c r="E19" s="221">
        <v>11</v>
      </c>
      <c r="F19" s="221">
        <v>4</v>
      </c>
      <c r="G19" s="221">
        <v>53</v>
      </c>
      <c r="H19" s="221">
        <v>1.07</v>
      </c>
      <c r="I19" s="221">
        <v>6</v>
      </c>
      <c r="J19" s="221">
        <v>0.47</v>
      </c>
      <c r="K19" s="221">
        <v>0.47</v>
      </c>
      <c r="L19" s="221">
        <v>22</v>
      </c>
      <c r="M19" s="2">
        <v>5.5E-2</v>
      </c>
    </row>
    <row r="20" spans="1:13" x14ac:dyDescent="0.3">
      <c r="A20" s="1" t="s">
        <v>49</v>
      </c>
      <c r="B20" s="221">
        <v>1</v>
      </c>
      <c r="C20" s="2">
        <v>3</v>
      </c>
      <c r="D20" s="1">
        <v>3</v>
      </c>
      <c r="E20" s="221">
        <v>9</v>
      </c>
      <c r="F20" s="221">
        <v>3</v>
      </c>
      <c r="G20" s="221">
        <v>54.09</v>
      </c>
      <c r="H20" s="221">
        <v>0.08</v>
      </c>
      <c r="I20" s="221">
        <v>6</v>
      </c>
      <c r="J20" s="221">
        <v>5</v>
      </c>
      <c r="K20" s="221">
        <v>3.68</v>
      </c>
      <c r="L20" s="221">
        <v>12</v>
      </c>
      <c r="M20" s="2">
        <v>0.16666666666666666</v>
      </c>
    </row>
    <row r="21" spans="1:13" x14ac:dyDescent="0.3">
      <c r="A21" s="1" t="s">
        <v>49</v>
      </c>
      <c r="B21" s="221">
        <v>1</v>
      </c>
      <c r="C21" s="2">
        <v>3</v>
      </c>
      <c r="D21" s="1">
        <v>5</v>
      </c>
      <c r="E21" s="221">
        <v>13</v>
      </c>
      <c r="F21" s="221">
        <v>4</v>
      </c>
      <c r="G21" s="221">
        <v>57.58</v>
      </c>
      <c r="H21" s="221">
        <v>1.6</v>
      </c>
      <c r="I21" s="221">
        <v>8</v>
      </c>
      <c r="J21" s="221">
        <v>4.5</v>
      </c>
      <c r="K21" s="221">
        <v>3.74</v>
      </c>
      <c r="L21" s="221">
        <v>21</v>
      </c>
      <c r="M21" s="2">
        <v>0.16625000000000001</v>
      </c>
    </row>
    <row r="22" spans="1:13" x14ac:dyDescent="0.3">
      <c r="A22" s="1" t="s">
        <v>49</v>
      </c>
      <c r="B22" s="221">
        <v>1</v>
      </c>
      <c r="C22" s="2">
        <v>3</v>
      </c>
      <c r="D22" s="1">
        <v>4</v>
      </c>
      <c r="E22" s="221">
        <v>12</v>
      </c>
      <c r="F22" s="221">
        <v>4</v>
      </c>
      <c r="G22" s="221">
        <v>55.84</v>
      </c>
      <c r="H22" s="221">
        <v>1.42</v>
      </c>
      <c r="I22" s="221">
        <v>7</v>
      </c>
      <c r="J22" s="221">
        <v>0.82</v>
      </c>
      <c r="K22" s="221">
        <v>2.62</v>
      </c>
      <c r="L22" s="221">
        <v>18</v>
      </c>
      <c r="M22" s="2">
        <v>0.13142857142857142</v>
      </c>
    </row>
    <row r="23" spans="1:13" x14ac:dyDescent="0.3">
      <c r="A23" s="1" t="s">
        <v>49</v>
      </c>
      <c r="B23" s="221">
        <v>1</v>
      </c>
      <c r="C23" s="2">
        <v>3</v>
      </c>
      <c r="D23" s="1">
        <v>4</v>
      </c>
      <c r="E23" s="221">
        <v>13</v>
      </c>
      <c r="F23" s="221">
        <v>3</v>
      </c>
      <c r="G23" s="221">
        <v>53.65</v>
      </c>
      <c r="H23" s="221">
        <v>1.83</v>
      </c>
      <c r="I23" s="221">
        <v>8</v>
      </c>
      <c r="J23" s="221">
        <v>0.47</v>
      </c>
      <c r="K23" s="221">
        <v>0.47</v>
      </c>
      <c r="L23" s="221">
        <v>22</v>
      </c>
      <c r="M23" s="2">
        <v>0</v>
      </c>
    </row>
    <row r="24" spans="1:13" x14ac:dyDescent="0.3">
      <c r="A24" s="1" t="s">
        <v>49</v>
      </c>
      <c r="B24" s="221">
        <v>1</v>
      </c>
      <c r="C24" s="2">
        <v>3</v>
      </c>
      <c r="D24" s="1">
        <v>3</v>
      </c>
      <c r="E24" s="221">
        <v>9</v>
      </c>
      <c r="F24" s="221">
        <v>3</v>
      </c>
      <c r="G24" s="221">
        <v>56.71</v>
      </c>
      <c r="H24" s="221">
        <v>1.08</v>
      </c>
      <c r="I24" s="221">
        <v>5</v>
      </c>
      <c r="J24" s="221">
        <v>0.82</v>
      </c>
      <c r="K24" s="221">
        <v>2.16</v>
      </c>
      <c r="L24" s="221">
        <v>16</v>
      </c>
      <c r="M24" s="2">
        <v>0</v>
      </c>
    </row>
    <row r="25" spans="1:13" x14ac:dyDescent="0.3">
      <c r="A25" s="1" t="s">
        <v>49</v>
      </c>
      <c r="B25" s="221">
        <v>1</v>
      </c>
      <c r="C25" s="2">
        <v>3</v>
      </c>
      <c r="D25" s="1">
        <v>3</v>
      </c>
      <c r="E25" s="221">
        <v>7</v>
      </c>
      <c r="F25" s="221">
        <v>2</v>
      </c>
      <c r="G25" s="221">
        <v>54.09</v>
      </c>
      <c r="H25" s="221">
        <v>1.75</v>
      </c>
      <c r="I25" s="221">
        <v>4</v>
      </c>
      <c r="J25" s="221">
        <v>2.0499999999999998</v>
      </c>
      <c r="K25" s="221">
        <v>2.62</v>
      </c>
      <c r="L25" s="221">
        <v>14</v>
      </c>
      <c r="M25" s="2">
        <v>0</v>
      </c>
    </row>
    <row r="26" spans="1:13" x14ac:dyDescent="0.3">
      <c r="A26" s="1" t="s">
        <v>49</v>
      </c>
      <c r="B26" s="221">
        <v>1</v>
      </c>
      <c r="C26" s="2">
        <v>3</v>
      </c>
      <c r="D26" s="1">
        <v>3</v>
      </c>
      <c r="E26" s="221">
        <v>8</v>
      </c>
      <c r="F26" s="221">
        <v>3</v>
      </c>
      <c r="G26" s="221">
        <v>49.29</v>
      </c>
      <c r="H26" s="221">
        <v>2.77</v>
      </c>
      <c r="I26" s="221">
        <v>4</v>
      </c>
      <c r="J26" s="221">
        <v>2.62</v>
      </c>
      <c r="K26" s="221">
        <v>4.9000000000000004</v>
      </c>
      <c r="L26" s="221">
        <v>14</v>
      </c>
      <c r="M26" s="2">
        <v>0</v>
      </c>
    </row>
    <row r="27" spans="1:13" x14ac:dyDescent="0.3">
      <c r="A27" s="1" t="s">
        <v>49</v>
      </c>
      <c r="B27" s="221">
        <v>1</v>
      </c>
      <c r="C27" s="2">
        <v>3</v>
      </c>
      <c r="D27" s="1">
        <v>4</v>
      </c>
      <c r="E27" s="221">
        <v>8</v>
      </c>
      <c r="F27" s="221">
        <v>5</v>
      </c>
      <c r="G27" s="221">
        <v>44.06</v>
      </c>
      <c r="H27" s="221">
        <v>1.25</v>
      </c>
      <c r="I27" s="221">
        <v>5</v>
      </c>
      <c r="J27" s="221">
        <v>3.56</v>
      </c>
      <c r="K27" s="221">
        <v>3.4</v>
      </c>
      <c r="L27" s="221">
        <v>15</v>
      </c>
      <c r="M27" s="2">
        <v>0.13400000000000001</v>
      </c>
    </row>
    <row r="28" spans="1:13" x14ac:dyDescent="0.3">
      <c r="A28" s="1" t="s">
        <v>49</v>
      </c>
      <c r="B28" s="221">
        <v>1</v>
      </c>
      <c r="C28" s="2">
        <v>3</v>
      </c>
      <c r="D28" s="1">
        <v>6</v>
      </c>
      <c r="E28" s="221">
        <v>11</v>
      </c>
      <c r="F28" s="221">
        <v>6</v>
      </c>
      <c r="G28" s="221">
        <v>49.29</v>
      </c>
      <c r="H28" s="221">
        <v>0.25</v>
      </c>
      <c r="I28" s="221">
        <v>6</v>
      </c>
      <c r="J28" s="221">
        <v>4.32</v>
      </c>
      <c r="K28" s="221">
        <v>4.78</v>
      </c>
      <c r="L28" s="221">
        <v>18</v>
      </c>
      <c r="M28" s="2">
        <v>0.27833333333333332</v>
      </c>
    </row>
    <row r="29" spans="1:13" x14ac:dyDescent="0.3">
      <c r="A29" s="1" t="s">
        <v>49</v>
      </c>
      <c r="B29" s="221">
        <v>1</v>
      </c>
      <c r="C29" s="2">
        <v>3</v>
      </c>
      <c r="D29" s="1">
        <v>6</v>
      </c>
      <c r="E29" s="221">
        <v>11</v>
      </c>
      <c r="F29" s="221">
        <v>6</v>
      </c>
      <c r="G29" s="221">
        <v>48.86</v>
      </c>
      <c r="H29" s="221">
        <v>0.5</v>
      </c>
      <c r="I29" s="221">
        <v>6</v>
      </c>
      <c r="J29" s="221">
        <v>1.63</v>
      </c>
      <c r="K29" s="221">
        <v>5.5</v>
      </c>
      <c r="L29" s="221">
        <v>19</v>
      </c>
      <c r="M29" s="2">
        <v>0.22166666666666668</v>
      </c>
    </row>
    <row r="30" spans="1:13" x14ac:dyDescent="0.3">
      <c r="A30" s="1" t="s">
        <v>57</v>
      </c>
      <c r="B30" s="221">
        <v>1</v>
      </c>
      <c r="C30" s="2">
        <v>3</v>
      </c>
      <c r="D30" s="1">
        <v>4</v>
      </c>
      <c r="E30" s="221">
        <v>10</v>
      </c>
      <c r="F30" s="221">
        <v>3</v>
      </c>
      <c r="G30" s="221">
        <v>50.52</v>
      </c>
      <c r="H30" s="221">
        <v>0.6</v>
      </c>
      <c r="I30" s="221">
        <v>6</v>
      </c>
      <c r="J30" s="221">
        <v>1.25</v>
      </c>
      <c r="K30" s="221">
        <v>1</v>
      </c>
      <c r="L30" s="221">
        <v>17</v>
      </c>
      <c r="M30" s="2">
        <v>0.16666666666666666</v>
      </c>
    </row>
    <row r="31" spans="1:13" x14ac:dyDescent="0.3">
      <c r="A31" s="1" t="s">
        <v>57</v>
      </c>
      <c r="B31" s="221">
        <v>1</v>
      </c>
      <c r="C31" s="2">
        <v>3</v>
      </c>
      <c r="D31" s="1">
        <v>4</v>
      </c>
      <c r="E31" s="221">
        <v>11</v>
      </c>
      <c r="F31" s="221">
        <v>3</v>
      </c>
      <c r="G31" s="221">
        <v>50.95</v>
      </c>
      <c r="H31" s="221">
        <v>1.72</v>
      </c>
      <c r="I31" s="221">
        <v>6</v>
      </c>
      <c r="J31" s="221">
        <v>0.82</v>
      </c>
      <c r="K31" s="221">
        <v>0.94</v>
      </c>
      <c r="L31" s="221">
        <v>18</v>
      </c>
      <c r="M31" s="2">
        <v>0.11166666666666668</v>
      </c>
    </row>
    <row r="32" spans="1:13" x14ac:dyDescent="0.3">
      <c r="A32" s="1" t="s">
        <v>57</v>
      </c>
      <c r="B32" s="221">
        <v>1</v>
      </c>
      <c r="C32" s="2">
        <v>3</v>
      </c>
      <c r="D32" s="1">
        <v>4</v>
      </c>
      <c r="E32" s="221">
        <v>14</v>
      </c>
      <c r="F32" s="221">
        <v>4</v>
      </c>
      <c r="G32" s="221">
        <v>49.21</v>
      </c>
      <c r="H32" s="221">
        <v>1.6</v>
      </c>
      <c r="I32" s="221">
        <v>8</v>
      </c>
      <c r="J32" s="221">
        <v>1.25</v>
      </c>
      <c r="K32" s="221">
        <v>0.47</v>
      </c>
      <c r="L32" s="221">
        <v>21</v>
      </c>
      <c r="M32" s="2">
        <v>8.3750000000000005E-2</v>
      </c>
    </row>
    <row r="33" spans="1:13" x14ac:dyDescent="0.3">
      <c r="A33" s="1" t="s">
        <v>91</v>
      </c>
      <c r="B33" s="221">
        <v>1</v>
      </c>
      <c r="C33" s="2">
        <v>3</v>
      </c>
      <c r="D33" s="1">
        <v>2</v>
      </c>
      <c r="E33" s="221">
        <v>11</v>
      </c>
      <c r="F33" s="221">
        <v>2</v>
      </c>
      <c r="G33" s="221">
        <v>52.38</v>
      </c>
      <c r="H33" s="221">
        <v>1.33</v>
      </c>
      <c r="I33" s="221">
        <v>7</v>
      </c>
      <c r="J33" s="221">
        <v>0</v>
      </c>
      <c r="K33" s="221">
        <v>2.62</v>
      </c>
      <c r="L33" s="221">
        <v>17</v>
      </c>
      <c r="M33" s="2">
        <v>9.5714285714285724E-2</v>
      </c>
    </row>
    <row r="34" spans="1:13" x14ac:dyDescent="0.3">
      <c r="A34" s="1" t="s">
        <v>91</v>
      </c>
      <c r="B34" s="221">
        <v>1</v>
      </c>
      <c r="C34" s="2">
        <v>3</v>
      </c>
      <c r="D34" s="1">
        <v>3</v>
      </c>
      <c r="E34" s="221">
        <v>10</v>
      </c>
      <c r="F34" s="221">
        <v>3</v>
      </c>
      <c r="G34" s="221">
        <v>51.95</v>
      </c>
      <c r="H34" s="221">
        <v>3.25</v>
      </c>
      <c r="I34" s="221">
        <v>7</v>
      </c>
      <c r="J34" s="221">
        <v>1.89</v>
      </c>
      <c r="K34" s="221">
        <v>0.47</v>
      </c>
      <c r="L34" s="221">
        <v>16</v>
      </c>
      <c r="M34" s="2">
        <v>0.23857142857142857</v>
      </c>
    </row>
    <row r="35" spans="1:13" x14ac:dyDescent="0.3">
      <c r="A35" s="1" t="s">
        <v>91</v>
      </c>
      <c r="B35" s="221">
        <v>1</v>
      </c>
      <c r="C35" s="2">
        <v>3</v>
      </c>
      <c r="D35" s="1">
        <v>4</v>
      </c>
      <c r="E35" s="221">
        <v>10</v>
      </c>
      <c r="F35" s="221">
        <v>3</v>
      </c>
      <c r="G35" s="221">
        <v>50.64</v>
      </c>
      <c r="H35" s="221">
        <v>1</v>
      </c>
      <c r="I35" s="221">
        <v>6</v>
      </c>
      <c r="J35" s="221">
        <v>1.7</v>
      </c>
      <c r="K35" s="221">
        <v>0.82</v>
      </c>
      <c r="L35" s="221">
        <v>16</v>
      </c>
      <c r="M35" s="2">
        <v>0.11166666666666668</v>
      </c>
    </row>
    <row r="36" spans="1:13" x14ac:dyDescent="0.3">
      <c r="A36" s="1" t="s">
        <v>91</v>
      </c>
      <c r="B36" s="221">
        <v>1</v>
      </c>
      <c r="C36" s="2">
        <v>3</v>
      </c>
      <c r="D36" s="1">
        <v>4</v>
      </c>
      <c r="E36" s="221">
        <v>11</v>
      </c>
      <c r="F36" s="221">
        <v>3</v>
      </c>
      <c r="G36" s="221">
        <v>50.2</v>
      </c>
      <c r="H36" s="221">
        <v>0.67</v>
      </c>
      <c r="I36" s="221">
        <v>7</v>
      </c>
      <c r="J36" s="221">
        <v>1.25</v>
      </c>
      <c r="K36" s="221">
        <v>0.94</v>
      </c>
      <c r="L36" s="221">
        <v>18</v>
      </c>
      <c r="M36" s="2">
        <v>0</v>
      </c>
    </row>
    <row r="37" spans="1:13" x14ac:dyDescent="0.3">
      <c r="A37" s="1" t="s">
        <v>91</v>
      </c>
      <c r="B37" s="221">
        <v>1</v>
      </c>
      <c r="C37" s="2">
        <v>3</v>
      </c>
      <c r="D37" s="1">
        <v>2</v>
      </c>
      <c r="E37" s="221">
        <v>9</v>
      </c>
      <c r="F37" s="221">
        <v>1</v>
      </c>
      <c r="G37" s="221">
        <v>51.07</v>
      </c>
      <c r="H37" s="221">
        <v>1.05</v>
      </c>
      <c r="I37" s="221">
        <v>7</v>
      </c>
      <c r="J37" s="221">
        <v>0.82</v>
      </c>
      <c r="K37" s="221">
        <v>0.94</v>
      </c>
      <c r="L37" s="221">
        <v>20</v>
      </c>
      <c r="M37" s="2">
        <v>4.7142857142857146E-2</v>
      </c>
    </row>
    <row r="38" spans="1:13" x14ac:dyDescent="0.3">
      <c r="A38" s="1" t="s">
        <v>91</v>
      </c>
      <c r="B38" s="221">
        <v>1</v>
      </c>
      <c r="C38" s="2">
        <v>3</v>
      </c>
      <c r="D38" s="1">
        <v>3</v>
      </c>
      <c r="E38" s="221">
        <v>9</v>
      </c>
      <c r="F38" s="221">
        <v>2</v>
      </c>
      <c r="G38" s="221">
        <v>50.64</v>
      </c>
      <c r="H38" s="221">
        <v>1.49</v>
      </c>
      <c r="I38" s="221">
        <v>6</v>
      </c>
      <c r="J38" s="221">
        <v>0.94</v>
      </c>
      <c r="K38" s="221">
        <v>0.94</v>
      </c>
      <c r="L38" s="221">
        <v>19</v>
      </c>
      <c r="M38" s="2">
        <v>0.11166666666666668</v>
      </c>
    </row>
    <row r="39" spans="1:13" x14ac:dyDescent="0.3">
      <c r="A39" s="1" t="s">
        <v>91</v>
      </c>
      <c r="B39" s="221">
        <v>1</v>
      </c>
      <c r="C39" s="2">
        <v>3</v>
      </c>
      <c r="D39" s="1">
        <v>3</v>
      </c>
      <c r="E39" s="221">
        <v>11</v>
      </c>
      <c r="F39" s="221">
        <v>4</v>
      </c>
      <c r="G39" s="221">
        <v>50.2</v>
      </c>
      <c r="H39" s="221">
        <v>0.38</v>
      </c>
      <c r="I39" s="221">
        <v>7</v>
      </c>
      <c r="J39" s="221">
        <v>1.25</v>
      </c>
      <c r="K39" s="221">
        <v>0.94</v>
      </c>
      <c r="L39" s="221">
        <v>16</v>
      </c>
      <c r="M39" s="2">
        <v>0.19</v>
      </c>
    </row>
    <row r="40" spans="1:13" x14ac:dyDescent="0.3">
      <c r="A40" s="1" t="s">
        <v>91</v>
      </c>
      <c r="B40" s="221">
        <v>1</v>
      </c>
      <c r="C40" s="2">
        <v>3</v>
      </c>
      <c r="D40" s="1">
        <v>2</v>
      </c>
      <c r="E40" s="221">
        <v>10</v>
      </c>
      <c r="F40" s="221">
        <v>2</v>
      </c>
      <c r="G40" s="221">
        <v>49.77</v>
      </c>
      <c r="H40" s="221">
        <v>0.5</v>
      </c>
      <c r="I40" s="221">
        <v>7</v>
      </c>
      <c r="J40" s="221">
        <v>0.47</v>
      </c>
      <c r="K40" s="221">
        <v>0.82</v>
      </c>
      <c r="L40" s="221">
        <v>21</v>
      </c>
      <c r="M40" s="2">
        <v>9.5714285714285724E-2</v>
      </c>
    </row>
    <row r="41" spans="1:13" x14ac:dyDescent="0.3">
      <c r="A41" s="1" t="s">
        <v>91</v>
      </c>
      <c r="B41" s="221">
        <v>1</v>
      </c>
      <c r="C41" s="2">
        <v>3</v>
      </c>
      <c r="D41" s="1">
        <v>3</v>
      </c>
      <c r="E41" s="221">
        <v>10</v>
      </c>
      <c r="F41" s="221">
        <v>3</v>
      </c>
      <c r="G41" s="221">
        <v>50.2</v>
      </c>
      <c r="H41" s="221">
        <v>0.5</v>
      </c>
      <c r="I41" s="221">
        <v>6</v>
      </c>
      <c r="J41" s="221">
        <v>0.82</v>
      </c>
      <c r="K41" s="221">
        <v>0.82</v>
      </c>
      <c r="L41" s="221">
        <v>16</v>
      </c>
      <c r="M41" s="2">
        <v>0.11166666666666668</v>
      </c>
    </row>
    <row r="42" spans="1:13" x14ac:dyDescent="0.3">
      <c r="A42" s="1" t="s">
        <v>67</v>
      </c>
      <c r="B42" s="221">
        <v>3</v>
      </c>
      <c r="C42" s="2">
        <v>3</v>
      </c>
      <c r="D42" s="1">
        <v>4</v>
      </c>
      <c r="E42" s="221">
        <v>10</v>
      </c>
      <c r="F42" s="221">
        <v>4</v>
      </c>
      <c r="G42" s="221">
        <v>63.05</v>
      </c>
      <c r="H42" s="221">
        <v>3.56</v>
      </c>
      <c r="I42" s="221">
        <v>7</v>
      </c>
      <c r="J42" s="221">
        <v>3.56</v>
      </c>
      <c r="K42" s="221">
        <v>1</v>
      </c>
      <c r="L42" s="221">
        <v>20</v>
      </c>
      <c r="M42" s="2">
        <v>0.19</v>
      </c>
    </row>
    <row r="43" spans="1:13" x14ac:dyDescent="0.3">
      <c r="A43" s="1" t="s">
        <v>67</v>
      </c>
      <c r="B43" s="221">
        <v>3</v>
      </c>
      <c r="C43" s="2">
        <v>3</v>
      </c>
      <c r="D43" s="1">
        <v>4</v>
      </c>
      <c r="E43" s="221">
        <v>15</v>
      </c>
      <c r="F43" s="221">
        <v>5</v>
      </c>
      <c r="G43" s="221">
        <v>58.24</v>
      </c>
      <c r="H43" s="221">
        <v>3.01</v>
      </c>
      <c r="I43" s="221">
        <v>10</v>
      </c>
      <c r="J43" s="221">
        <v>3.56</v>
      </c>
      <c r="K43" s="221">
        <v>2.94</v>
      </c>
      <c r="L43" s="221">
        <v>26</v>
      </c>
      <c r="M43" s="2">
        <v>0.33300000000000002</v>
      </c>
    </row>
    <row r="44" spans="1:13" x14ac:dyDescent="0.3">
      <c r="A44" s="1" t="s">
        <v>67</v>
      </c>
      <c r="B44" s="221">
        <v>3</v>
      </c>
      <c r="C44" s="2">
        <v>3</v>
      </c>
      <c r="D44" s="1">
        <v>4</v>
      </c>
      <c r="E44" s="221">
        <v>12</v>
      </c>
      <c r="F44" s="221">
        <v>4</v>
      </c>
      <c r="G44" s="221">
        <v>64.37</v>
      </c>
      <c r="H44" s="221">
        <v>2.67</v>
      </c>
      <c r="I44" s="221">
        <v>8</v>
      </c>
      <c r="J44" s="221">
        <v>7.41</v>
      </c>
      <c r="K44" s="221">
        <v>2.0499999999999998</v>
      </c>
      <c r="L44" s="221">
        <v>23</v>
      </c>
      <c r="M44" s="2">
        <v>0.33374999999999999</v>
      </c>
    </row>
    <row r="45" spans="1:13" x14ac:dyDescent="0.3">
      <c r="A45" s="1" t="s">
        <v>67</v>
      </c>
      <c r="B45" s="221">
        <v>3</v>
      </c>
      <c r="C45" s="2">
        <v>3</v>
      </c>
      <c r="D45" s="1">
        <v>4</v>
      </c>
      <c r="E45" s="221">
        <v>11</v>
      </c>
      <c r="F45" s="221">
        <v>4</v>
      </c>
      <c r="G45" s="221">
        <v>60.86</v>
      </c>
      <c r="H45" s="221">
        <v>4.0999999999999996</v>
      </c>
      <c r="I45" s="221">
        <v>7</v>
      </c>
      <c r="J45" s="221">
        <v>8.26</v>
      </c>
      <c r="K45" s="221">
        <v>2.87</v>
      </c>
      <c r="L45" s="221">
        <v>18</v>
      </c>
      <c r="M45" s="2">
        <v>0.2857142857142857</v>
      </c>
    </row>
    <row r="46" spans="1:13" x14ac:dyDescent="0.3">
      <c r="A46" s="1" t="s">
        <v>67</v>
      </c>
      <c r="B46" s="221">
        <v>3</v>
      </c>
      <c r="C46" s="2">
        <v>3</v>
      </c>
      <c r="D46" s="1">
        <v>5</v>
      </c>
      <c r="E46" s="221">
        <v>15</v>
      </c>
      <c r="F46" s="221">
        <v>5</v>
      </c>
      <c r="G46" s="221">
        <v>65.680000000000007</v>
      </c>
      <c r="H46" s="221">
        <v>4.09</v>
      </c>
      <c r="I46" s="221">
        <v>9</v>
      </c>
      <c r="J46" s="221">
        <v>6.98</v>
      </c>
      <c r="K46" s="221">
        <v>4.1100000000000003</v>
      </c>
      <c r="L46" s="221">
        <v>25</v>
      </c>
      <c r="M46" s="2">
        <v>0.22222222222222221</v>
      </c>
    </row>
    <row r="47" spans="1:13" x14ac:dyDescent="0.3">
      <c r="A47" s="1" t="s">
        <v>67</v>
      </c>
      <c r="B47" s="221">
        <v>3</v>
      </c>
      <c r="C47" s="2">
        <v>3</v>
      </c>
      <c r="D47" s="1">
        <v>5</v>
      </c>
      <c r="E47" s="221">
        <v>11</v>
      </c>
      <c r="F47" s="221">
        <v>6</v>
      </c>
      <c r="G47" s="221">
        <v>62.62</v>
      </c>
      <c r="H47" s="221">
        <v>6.5</v>
      </c>
      <c r="I47" s="221">
        <v>7</v>
      </c>
      <c r="J47" s="221">
        <v>3.56</v>
      </c>
      <c r="K47" s="221">
        <v>6.24</v>
      </c>
      <c r="L47" s="221">
        <v>22</v>
      </c>
      <c r="M47" s="2">
        <v>0.21428571428571427</v>
      </c>
    </row>
    <row r="48" spans="1:13" x14ac:dyDescent="0.3">
      <c r="A48" s="1" t="s">
        <v>67</v>
      </c>
      <c r="B48" s="221">
        <v>3</v>
      </c>
      <c r="C48" s="2">
        <v>3</v>
      </c>
      <c r="D48" s="1">
        <v>4</v>
      </c>
      <c r="E48" s="221">
        <v>11</v>
      </c>
      <c r="F48" s="221">
        <v>4</v>
      </c>
      <c r="G48" s="221">
        <v>63.05</v>
      </c>
      <c r="H48" s="221">
        <v>100</v>
      </c>
      <c r="I48" s="221">
        <v>6</v>
      </c>
      <c r="J48" s="221">
        <v>4.03</v>
      </c>
      <c r="K48" s="221">
        <v>4.92</v>
      </c>
      <c r="L48" s="221">
        <v>20</v>
      </c>
      <c r="M48" s="2">
        <v>0.22166666666666668</v>
      </c>
    </row>
    <row r="49" spans="1:13" x14ac:dyDescent="0.3">
      <c r="A49" s="1" t="s">
        <v>8</v>
      </c>
      <c r="B49" s="221">
        <v>3</v>
      </c>
      <c r="C49" s="2">
        <v>3</v>
      </c>
      <c r="D49" s="1">
        <v>4</v>
      </c>
      <c r="E49" s="221">
        <v>7</v>
      </c>
      <c r="F49" s="221">
        <v>3</v>
      </c>
      <c r="G49" s="221">
        <v>57.43</v>
      </c>
      <c r="H49" s="221">
        <v>4.01</v>
      </c>
      <c r="I49" s="221">
        <v>4</v>
      </c>
      <c r="J49" s="221">
        <v>1</v>
      </c>
      <c r="K49" s="221">
        <v>7.79</v>
      </c>
      <c r="L49" s="221">
        <v>15</v>
      </c>
      <c r="M49" s="2">
        <v>8.2500000000000004E-2</v>
      </c>
    </row>
    <row r="50" spans="1:13" x14ac:dyDescent="0.3">
      <c r="A50" s="1" t="s">
        <v>8</v>
      </c>
      <c r="B50" s="221">
        <v>3</v>
      </c>
      <c r="C50" s="2">
        <v>3</v>
      </c>
      <c r="D50" s="1">
        <v>4</v>
      </c>
      <c r="E50" s="221">
        <v>12</v>
      </c>
      <c r="F50" s="221">
        <v>5</v>
      </c>
      <c r="G50" s="221">
        <v>57.86</v>
      </c>
      <c r="H50" s="221">
        <v>5.94</v>
      </c>
      <c r="I50" s="221">
        <v>6</v>
      </c>
      <c r="J50" s="221">
        <v>1.63</v>
      </c>
      <c r="K50" s="221">
        <v>7.79</v>
      </c>
      <c r="L50" s="221">
        <v>17</v>
      </c>
      <c r="M50" s="2">
        <v>0</v>
      </c>
    </row>
    <row r="51" spans="1:13" x14ac:dyDescent="0.3">
      <c r="A51" s="1" t="s">
        <v>8</v>
      </c>
      <c r="B51" s="221">
        <v>3</v>
      </c>
      <c r="C51" s="2">
        <v>3</v>
      </c>
      <c r="D51" s="1">
        <v>4</v>
      </c>
      <c r="E51" s="221">
        <v>7</v>
      </c>
      <c r="F51" s="221">
        <v>4</v>
      </c>
      <c r="G51" s="221">
        <v>49.6</v>
      </c>
      <c r="H51" s="221">
        <v>3.44</v>
      </c>
      <c r="I51" s="221">
        <v>4</v>
      </c>
      <c r="J51" s="221">
        <v>3.27</v>
      </c>
      <c r="K51" s="221">
        <v>4.5</v>
      </c>
      <c r="L51" s="221">
        <v>18</v>
      </c>
      <c r="M51" s="2">
        <v>8.2500000000000004E-2</v>
      </c>
    </row>
    <row r="52" spans="1:13" x14ac:dyDescent="0.3">
      <c r="A52" s="1" t="s">
        <v>8</v>
      </c>
      <c r="B52" s="221">
        <v>3</v>
      </c>
      <c r="C52" s="2">
        <v>3</v>
      </c>
      <c r="D52" s="1">
        <v>3</v>
      </c>
      <c r="E52" s="221">
        <v>6</v>
      </c>
      <c r="F52" s="221">
        <v>2</v>
      </c>
      <c r="G52" s="221">
        <v>50.9</v>
      </c>
      <c r="H52" s="221">
        <v>3</v>
      </c>
      <c r="I52" s="221">
        <v>4</v>
      </c>
      <c r="J52" s="221">
        <v>1.89</v>
      </c>
      <c r="K52" s="221">
        <v>2.36</v>
      </c>
      <c r="L52" s="221">
        <v>11</v>
      </c>
      <c r="M52" s="2">
        <v>0.25</v>
      </c>
    </row>
    <row r="53" spans="1:13" x14ac:dyDescent="0.3">
      <c r="A53" s="1" t="s">
        <v>8</v>
      </c>
      <c r="B53" s="221">
        <v>3</v>
      </c>
      <c r="C53" s="2">
        <v>3</v>
      </c>
      <c r="D53" s="1">
        <v>3</v>
      </c>
      <c r="E53" s="221">
        <v>9</v>
      </c>
      <c r="F53" s="221">
        <v>3</v>
      </c>
      <c r="G53" s="221">
        <v>49.16</v>
      </c>
      <c r="H53" s="221">
        <v>7.25</v>
      </c>
      <c r="I53" s="221">
        <v>5</v>
      </c>
      <c r="J53" s="221">
        <v>1.89</v>
      </c>
      <c r="K53" s="221">
        <v>2.16</v>
      </c>
      <c r="L53" s="221">
        <v>14</v>
      </c>
      <c r="M53" s="2">
        <v>0.2</v>
      </c>
    </row>
    <row r="54" spans="1:13" x14ac:dyDescent="0.3">
      <c r="A54" s="1" t="s">
        <v>8</v>
      </c>
      <c r="B54" s="221">
        <v>3</v>
      </c>
      <c r="C54" s="2">
        <v>3</v>
      </c>
      <c r="D54" s="1">
        <v>3</v>
      </c>
      <c r="E54" s="221">
        <v>11</v>
      </c>
      <c r="F54" s="221">
        <v>3</v>
      </c>
      <c r="G54" s="221">
        <v>57.86</v>
      </c>
      <c r="H54" s="221">
        <v>100</v>
      </c>
      <c r="I54" s="221">
        <v>9</v>
      </c>
      <c r="J54" s="221">
        <v>4.55</v>
      </c>
      <c r="K54" s="221">
        <v>3.27</v>
      </c>
      <c r="L54" s="221">
        <v>16</v>
      </c>
      <c r="M54" s="2">
        <v>0.4811111111111111</v>
      </c>
    </row>
    <row r="55" spans="1:13" x14ac:dyDescent="0.3">
      <c r="A55" s="1" t="s">
        <v>8</v>
      </c>
      <c r="B55" s="221">
        <v>3</v>
      </c>
      <c r="C55" s="2">
        <v>3</v>
      </c>
      <c r="D55" s="1">
        <v>3</v>
      </c>
      <c r="E55" s="221">
        <v>7</v>
      </c>
      <c r="F55" s="221">
        <v>3</v>
      </c>
      <c r="G55" s="221">
        <v>60.48</v>
      </c>
      <c r="H55" s="221">
        <v>1</v>
      </c>
      <c r="I55" s="221">
        <v>6</v>
      </c>
      <c r="J55" s="221">
        <v>2.87</v>
      </c>
      <c r="K55" s="221">
        <v>3.3</v>
      </c>
      <c r="L55" s="221">
        <v>12</v>
      </c>
      <c r="M55" s="2">
        <v>0.33333333333333331</v>
      </c>
    </row>
    <row r="56" spans="1:13" x14ac:dyDescent="0.3">
      <c r="A56" s="1" t="s">
        <v>8</v>
      </c>
      <c r="B56" s="221">
        <v>3</v>
      </c>
      <c r="C56" s="2">
        <v>3</v>
      </c>
      <c r="D56" s="1">
        <v>2</v>
      </c>
      <c r="E56" s="221">
        <v>9</v>
      </c>
      <c r="F56" s="221">
        <v>3</v>
      </c>
      <c r="G56" s="221">
        <v>62.22</v>
      </c>
      <c r="H56" s="221">
        <v>100</v>
      </c>
      <c r="I56" s="221">
        <v>8</v>
      </c>
      <c r="J56" s="221">
        <v>1.7</v>
      </c>
      <c r="K56" s="221">
        <v>3.3</v>
      </c>
      <c r="L56" s="221">
        <v>17</v>
      </c>
      <c r="M56" s="2">
        <v>0.45874999999999999</v>
      </c>
    </row>
    <row r="57" spans="1:13" x14ac:dyDescent="0.3">
      <c r="A57" s="1" t="s">
        <v>8</v>
      </c>
      <c r="B57" s="221">
        <v>3</v>
      </c>
      <c r="C57" s="2">
        <v>3</v>
      </c>
      <c r="D57" s="1">
        <v>2</v>
      </c>
      <c r="E57" s="221">
        <v>9</v>
      </c>
      <c r="F57" s="221">
        <v>2</v>
      </c>
      <c r="G57" s="221">
        <v>52.64</v>
      </c>
      <c r="H57" s="221">
        <v>100</v>
      </c>
      <c r="I57" s="221">
        <v>8</v>
      </c>
      <c r="J57" s="221">
        <v>1.7</v>
      </c>
      <c r="K57" s="221">
        <v>4.1900000000000004</v>
      </c>
      <c r="L57" s="221">
        <v>16</v>
      </c>
      <c r="M57" s="2">
        <v>0.45874999999999999</v>
      </c>
    </row>
    <row r="58" spans="1:13" x14ac:dyDescent="0.3">
      <c r="A58" s="1" t="s">
        <v>8</v>
      </c>
      <c r="B58" s="221">
        <v>3</v>
      </c>
      <c r="C58" s="2">
        <v>3</v>
      </c>
      <c r="D58" s="1">
        <v>3</v>
      </c>
      <c r="E58" s="221">
        <v>8</v>
      </c>
      <c r="F58" s="221">
        <v>3</v>
      </c>
      <c r="G58" s="221">
        <v>43.51</v>
      </c>
      <c r="H58" s="221">
        <v>0</v>
      </c>
      <c r="I58" s="221">
        <v>6</v>
      </c>
      <c r="J58" s="221">
        <v>4.99</v>
      </c>
      <c r="K58" s="221">
        <v>3.3</v>
      </c>
      <c r="L58" s="221">
        <v>13</v>
      </c>
      <c r="M58" s="2">
        <v>0.44500000000000001</v>
      </c>
    </row>
    <row r="59" spans="1:13" x14ac:dyDescent="0.3">
      <c r="A59" s="1" t="s">
        <v>8</v>
      </c>
      <c r="B59" s="221">
        <v>3</v>
      </c>
      <c r="C59" s="2">
        <v>3</v>
      </c>
      <c r="D59" s="1">
        <v>2</v>
      </c>
      <c r="E59" s="221">
        <v>5</v>
      </c>
      <c r="F59" s="221">
        <v>2</v>
      </c>
      <c r="G59" s="221">
        <v>37.85</v>
      </c>
      <c r="H59" s="221">
        <v>5.25</v>
      </c>
      <c r="I59" s="221">
        <v>4</v>
      </c>
      <c r="J59" s="221">
        <v>3.4</v>
      </c>
      <c r="K59" s="221">
        <v>0</v>
      </c>
      <c r="L59" s="221">
        <v>9</v>
      </c>
      <c r="M59" s="2">
        <v>0.25</v>
      </c>
    </row>
    <row r="60" spans="1:13" x14ac:dyDescent="0.3">
      <c r="A60" s="1" t="s">
        <v>8</v>
      </c>
      <c r="B60" s="221">
        <v>3</v>
      </c>
      <c r="C60" s="2">
        <v>3</v>
      </c>
      <c r="D60" s="1">
        <v>3</v>
      </c>
      <c r="E60" s="221">
        <v>6</v>
      </c>
      <c r="F60" s="221">
        <v>2</v>
      </c>
      <c r="G60" s="221">
        <v>39.590000000000003</v>
      </c>
      <c r="H60" s="221">
        <v>4.75</v>
      </c>
      <c r="I60" s="221">
        <v>4</v>
      </c>
      <c r="J60" s="221">
        <v>3.74</v>
      </c>
      <c r="K60" s="221">
        <v>1.41</v>
      </c>
      <c r="L60" s="221">
        <v>10</v>
      </c>
      <c r="M60" s="2">
        <v>0.25</v>
      </c>
    </row>
    <row r="61" spans="1:13" x14ac:dyDescent="0.3">
      <c r="A61" s="1" t="s">
        <v>8</v>
      </c>
      <c r="B61" s="221">
        <v>3</v>
      </c>
      <c r="C61" s="2">
        <v>3</v>
      </c>
      <c r="D61" s="1">
        <v>3</v>
      </c>
      <c r="E61" s="221">
        <v>8</v>
      </c>
      <c r="F61" s="221">
        <v>3</v>
      </c>
      <c r="G61" s="221">
        <v>41.77</v>
      </c>
      <c r="H61" s="221">
        <v>3.25</v>
      </c>
      <c r="I61" s="221">
        <v>7</v>
      </c>
      <c r="J61" s="221">
        <v>2.0499999999999998</v>
      </c>
      <c r="K61" s="221">
        <v>1.25</v>
      </c>
      <c r="L61" s="221">
        <v>13</v>
      </c>
      <c r="M61" s="2">
        <v>0.4757142857142857</v>
      </c>
    </row>
    <row r="62" spans="1:13" x14ac:dyDescent="0.3">
      <c r="A62" s="1" t="s">
        <v>8</v>
      </c>
      <c r="B62" s="221">
        <v>3</v>
      </c>
      <c r="C62" s="2">
        <v>3</v>
      </c>
      <c r="D62" s="1">
        <v>2</v>
      </c>
      <c r="E62" s="221">
        <v>7</v>
      </c>
      <c r="F62" s="221">
        <v>2</v>
      </c>
      <c r="G62" s="221">
        <v>43.07</v>
      </c>
      <c r="H62" s="221">
        <v>100</v>
      </c>
      <c r="I62" s="221">
        <v>6</v>
      </c>
      <c r="J62" s="221">
        <v>2.16</v>
      </c>
      <c r="K62" s="221">
        <v>1.25</v>
      </c>
      <c r="L62" s="221">
        <v>13</v>
      </c>
      <c r="M62" s="2">
        <v>0.38833333333333336</v>
      </c>
    </row>
    <row r="63" spans="1:13" x14ac:dyDescent="0.3">
      <c r="A63" s="1" t="s">
        <v>8</v>
      </c>
      <c r="B63" s="221">
        <v>3</v>
      </c>
      <c r="C63" s="2">
        <v>3</v>
      </c>
      <c r="D63" s="1">
        <v>4</v>
      </c>
      <c r="E63" s="221">
        <v>10</v>
      </c>
      <c r="F63" s="221">
        <v>4</v>
      </c>
      <c r="G63" s="221">
        <v>53.51</v>
      </c>
      <c r="H63" s="221">
        <v>100</v>
      </c>
      <c r="I63" s="221">
        <v>6</v>
      </c>
      <c r="J63" s="221">
        <v>1.7</v>
      </c>
      <c r="K63" s="221">
        <v>1.5</v>
      </c>
      <c r="L63" s="221">
        <v>18</v>
      </c>
      <c r="M63" s="2">
        <v>0.27833333333333332</v>
      </c>
    </row>
    <row r="64" spans="1:13" x14ac:dyDescent="0.3">
      <c r="A64" s="1" t="s">
        <v>23</v>
      </c>
      <c r="B64" s="221">
        <v>3</v>
      </c>
      <c r="C64" s="2">
        <v>3</v>
      </c>
      <c r="D64" s="1">
        <v>5</v>
      </c>
      <c r="E64" s="221">
        <v>10</v>
      </c>
      <c r="F64" s="221">
        <v>5</v>
      </c>
      <c r="G64" s="221">
        <v>54.1</v>
      </c>
      <c r="H64" s="221">
        <v>100</v>
      </c>
      <c r="I64" s="221">
        <v>6</v>
      </c>
      <c r="J64" s="221">
        <v>1.5</v>
      </c>
      <c r="K64" s="221">
        <v>9.4600000000000009</v>
      </c>
      <c r="L64" s="221">
        <v>19</v>
      </c>
      <c r="M64" s="2">
        <v>0.25</v>
      </c>
    </row>
    <row r="65" spans="1:13" x14ac:dyDescent="0.3">
      <c r="A65" s="1" t="s">
        <v>23</v>
      </c>
      <c r="B65" s="221">
        <v>3</v>
      </c>
      <c r="C65" s="2">
        <v>3</v>
      </c>
      <c r="D65" s="1">
        <v>6</v>
      </c>
      <c r="E65" s="221">
        <v>19</v>
      </c>
      <c r="F65" s="221">
        <v>7</v>
      </c>
      <c r="G65" s="221">
        <v>59.34</v>
      </c>
      <c r="H65" s="221">
        <v>2.33</v>
      </c>
      <c r="I65" s="221">
        <v>10</v>
      </c>
      <c r="J65" s="221">
        <v>2.4500000000000002</v>
      </c>
      <c r="K65" s="221">
        <v>1.63</v>
      </c>
      <c r="L65" s="221">
        <v>26</v>
      </c>
      <c r="M65" s="2">
        <v>0.16699999999999998</v>
      </c>
    </row>
    <row r="66" spans="1:13" x14ac:dyDescent="0.3">
      <c r="A66" s="1" t="s">
        <v>23</v>
      </c>
      <c r="B66" s="221">
        <v>3</v>
      </c>
      <c r="C66" s="2">
        <v>3</v>
      </c>
      <c r="D66" s="1">
        <v>6</v>
      </c>
      <c r="E66" s="221">
        <v>14</v>
      </c>
      <c r="F66" s="221">
        <v>4</v>
      </c>
      <c r="G66" s="221">
        <v>54.97</v>
      </c>
      <c r="H66" s="221">
        <v>3.25</v>
      </c>
      <c r="I66" s="221">
        <v>8</v>
      </c>
      <c r="J66" s="221">
        <v>1.41</v>
      </c>
      <c r="K66" s="221">
        <v>6.18</v>
      </c>
      <c r="L66" s="221">
        <v>20</v>
      </c>
      <c r="M66" s="2">
        <v>0.25</v>
      </c>
    </row>
    <row r="67" spans="1:13" x14ac:dyDescent="0.3">
      <c r="A67" s="1" t="s">
        <v>23</v>
      </c>
      <c r="B67" s="221">
        <v>3</v>
      </c>
      <c r="C67" s="2">
        <v>3</v>
      </c>
      <c r="D67" s="1">
        <v>5</v>
      </c>
      <c r="E67" s="221">
        <v>12</v>
      </c>
      <c r="F67" s="221">
        <v>4</v>
      </c>
      <c r="G67" s="221">
        <v>51.48</v>
      </c>
      <c r="H67" s="221">
        <v>3.83</v>
      </c>
      <c r="I67" s="221">
        <v>6</v>
      </c>
      <c r="J67" s="221">
        <v>1.89</v>
      </c>
      <c r="K67" s="221">
        <v>4.92</v>
      </c>
      <c r="L67" s="221">
        <v>17</v>
      </c>
      <c r="M67" s="2">
        <v>0.22166666666666668</v>
      </c>
    </row>
    <row r="68" spans="1:13" x14ac:dyDescent="0.3">
      <c r="A68" s="1" t="s">
        <v>23</v>
      </c>
      <c r="B68" s="221">
        <v>3</v>
      </c>
      <c r="C68" s="2">
        <v>3</v>
      </c>
      <c r="D68" s="1">
        <v>6</v>
      </c>
      <c r="E68" s="221">
        <v>18</v>
      </c>
      <c r="F68" s="221">
        <v>8</v>
      </c>
      <c r="G68" s="221">
        <v>61.08</v>
      </c>
      <c r="H68" s="221">
        <v>13.92</v>
      </c>
      <c r="I68" s="221">
        <v>8</v>
      </c>
      <c r="J68" s="221">
        <v>9.1</v>
      </c>
      <c r="K68" s="221">
        <v>6.98</v>
      </c>
      <c r="L68" s="221">
        <v>20</v>
      </c>
      <c r="M68" s="2">
        <v>0.4375</v>
      </c>
    </row>
    <row r="69" spans="1:13" x14ac:dyDescent="0.3">
      <c r="A69" s="1" t="s">
        <v>23</v>
      </c>
      <c r="B69" s="221">
        <v>3</v>
      </c>
      <c r="C69" s="2">
        <v>3</v>
      </c>
      <c r="D69" s="1">
        <v>7</v>
      </c>
      <c r="E69" s="221">
        <v>15</v>
      </c>
      <c r="F69" s="221">
        <v>7</v>
      </c>
      <c r="G69" s="221">
        <v>64.14</v>
      </c>
      <c r="H69" s="221">
        <v>4.08</v>
      </c>
      <c r="I69" s="221">
        <v>7</v>
      </c>
      <c r="J69" s="221">
        <v>9.4600000000000009</v>
      </c>
      <c r="K69" s="221">
        <v>4.32</v>
      </c>
      <c r="L69" s="221">
        <v>22</v>
      </c>
      <c r="M69" s="2">
        <v>0.36857142857142861</v>
      </c>
    </row>
    <row r="70" spans="1:13" x14ac:dyDescent="0.3">
      <c r="A70" s="1" t="s">
        <v>23</v>
      </c>
      <c r="B70" s="221">
        <v>3</v>
      </c>
      <c r="C70" s="2">
        <v>3</v>
      </c>
      <c r="D70" s="1">
        <v>6</v>
      </c>
      <c r="E70" s="221">
        <v>18</v>
      </c>
      <c r="F70" s="221">
        <v>9</v>
      </c>
      <c r="G70" s="221">
        <v>66.75</v>
      </c>
      <c r="H70" s="221">
        <v>3.08</v>
      </c>
      <c r="I70" s="221">
        <v>10</v>
      </c>
      <c r="J70" s="221">
        <v>8.73</v>
      </c>
      <c r="K70" s="221">
        <v>4</v>
      </c>
      <c r="L70" s="221">
        <v>26</v>
      </c>
      <c r="M70" s="2">
        <v>0.3</v>
      </c>
    </row>
    <row r="71" spans="1:13" x14ac:dyDescent="0.3">
      <c r="A71" s="1" t="s">
        <v>41</v>
      </c>
      <c r="B71" s="221">
        <v>3</v>
      </c>
      <c r="C71" s="2">
        <v>3</v>
      </c>
      <c r="D71" s="1">
        <v>5</v>
      </c>
      <c r="E71" s="221">
        <v>13</v>
      </c>
      <c r="F71" s="221">
        <v>5</v>
      </c>
      <c r="G71" s="221">
        <v>64.06</v>
      </c>
      <c r="H71" s="221">
        <v>0.5</v>
      </c>
      <c r="I71" s="221">
        <v>8</v>
      </c>
      <c r="J71" s="221">
        <v>2.16</v>
      </c>
      <c r="K71" s="221">
        <v>0.5</v>
      </c>
      <c r="L71" s="221">
        <v>24</v>
      </c>
      <c r="M71" s="2">
        <v>0.24</v>
      </c>
    </row>
    <row r="72" spans="1:13" x14ac:dyDescent="0.3">
      <c r="A72" s="1" t="s">
        <v>41</v>
      </c>
      <c r="B72" s="221">
        <v>3</v>
      </c>
      <c r="C72" s="2">
        <v>3</v>
      </c>
      <c r="D72" s="1">
        <v>3</v>
      </c>
      <c r="E72" s="221">
        <v>11</v>
      </c>
      <c r="F72" s="221">
        <v>4</v>
      </c>
      <c r="G72" s="221">
        <v>62.32</v>
      </c>
      <c r="H72" s="221">
        <v>0.75</v>
      </c>
      <c r="I72" s="221">
        <v>6</v>
      </c>
      <c r="J72" s="221">
        <v>0.82</v>
      </c>
      <c r="K72" s="221">
        <v>0.47</v>
      </c>
      <c r="L72" s="221">
        <v>17</v>
      </c>
      <c r="M72" s="2">
        <v>0.11166666666666668</v>
      </c>
    </row>
    <row r="73" spans="1:13" x14ac:dyDescent="0.3">
      <c r="A73" s="1" t="s">
        <v>41</v>
      </c>
      <c r="B73" s="221">
        <v>3</v>
      </c>
      <c r="C73" s="2">
        <v>3</v>
      </c>
      <c r="D73" s="1">
        <v>4</v>
      </c>
      <c r="E73" s="221">
        <v>12</v>
      </c>
      <c r="F73" s="221">
        <v>3</v>
      </c>
      <c r="G73" s="221">
        <v>61.01</v>
      </c>
      <c r="H73" s="221">
        <v>1.75</v>
      </c>
      <c r="I73" s="221">
        <v>6</v>
      </c>
      <c r="J73" s="221">
        <v>1.25</v>
      </c>
      <c r="K73" s="221">
        <v>0</v>
      </c>
      <c r="L73" s="221">
        <v>16</v>
      </c>
      <c r="M73" s="2">
        <v>0.16666666666666666</v>
      </c>
    </row>
    <row r="74" spans="1:13" x14ac:dyDescent="0.3">
      <c r="A74" s="1" t="s">
        <v>41</v>
      </c>
      <c r="B74" s="221">
        <v>3</v>
      </c>
      <c r="C74" s="2">
        <v>3</v>
      </c>
      <c r="D74" s="1">
        <v>3</v>
      </c>
      <c r="E74" s="221">
        <v>9</v>
      </c>
      <c r="F74" s="221">
        <v>3</v>
      </c>
      <c r="G74" s="221">
        <v>57.52</v>
      </c>
      <c r="H74" s="221">
        <v>100</v>
      </c>
      <c r="I74" s="221">
        <v>5</v>
      </c>
      <c r="J74" s="221">
        <v>3.09</v>
      </c>
      <c r="K74" s="221">
        <v>0.47</v>
      </c>
      <c r="L74" s="221">
        <v>16</v>
      </c>
      <c r="M74" s="2">
        <v>0.2</v>
      </c>
    </row>
    <row r="75" spans="1:13" x14ac:dyDescent="0.3">
      <c r="A75" s="1" t="s">
        <v>41</v>
      </c>
      <c r="B75" s="221">
        <v>3</v>
      </c>
      <c r="C75" s="2">
        <v>3</v>
      </c>
      <c r="D75" s="1">
        <v>3</v>
      </c>
      <c r="E75" s="221">
        <v>10</v>
      </c>
      <c r="F75" s="221">
        <v>2</v>
      </c>
      <c r="G75" s="221">
        <v>59.27</v>
      </c>
      <c r="H75" s="221">
        <v>2.25</v>
      </c>
      <c r="I75" s="221">
        <v>6</v>
      </c>
      <c r="J75" s="221">
        <v>4.9000000000000004</v>
      </c>
      <c r="K75" s="221">
        <v>0.82</v>
      </c>
      <c r="L75" s="221">
        <v>15</v>
      </c>
      <c r="M75" s="2">
        <v>0.27833333333333332</v>
      </c>
    </row>
    <row r="76" spans="1:13" x14ac:dyDescent="0.3">
      <c r="A76" s="1" t="s">
        <v>41</v>
      </c>
      <c r="B76" s="221">
        <v>3</v>
      </c>
      <c r="C76" s="2">
        <v>3</v>
      </c>
      <c r="D76" s="1">
        <v>4</v>
      </c>
      <c r="E76" s="221">
        <v>9</v>
      </c>
      <c r="F76" s="221">
        <v>6</v>
      </c>
      <c r="G76" s="221">
        <v>60.57</v>
      </c>
      <c r="H76" s="221">
        <v>0.62</v>
      </c>
      <c r="I76" s="221">
        <v>6</v>
      </c>
      <c r="J76" s="221">
        <v>5.25</v>
      </c>
      <c r="K76" s="221">
        <v>0.94</v>
      </c>
      <c r="L76" s="221">
        <v>16</v>
      </c>
      <c r="M76" s="2">
        <v>0.30499999999999999</v>
      </c>
    </row>
    <row r="77" spans="1:13" x14ac:dyDescent="0.3">
      <c r="A77" s="1" t="s">
        <v>41</v>
      </c>
      <c r="B77" s="221">
        <v>3</v>
      </c>
      <c r="C77" s="2">
        <v>3</v>
      </c>
      <c r="D77" s="1">
        <v>4</v>
      </c>
      <c r="E77" s="221">
        <v>9</v>
      </c>
      <c r="F77" s="221">
        <v>4</v>
      </c>
      <c r="G77" s="221">
        <v>62.32</v>
      </c>
      <c r="H77" s="221">
        <v>2.42</v>
      </c>
      <c r="I77" s="221">
        <v>5</v>
      </c>
      <c r="J77" s="221">
        <v>2.4900000000000002</v>
      </c>
      <c r="K77" s="221">
        <v>0</v>
      </c>
      <c r="L77" s="221">
        <v>16</v>
      </c>
      <c r="M77" s="2">
        <v>0.13400000000000001</v>
      </c>
    </row>
    <row r="78" spans="1:13" x14ac:dyDescent="0.3">
      <c r="A78" s="1" t="s">
        <v>41</v>
      </c>
      <c r="B78" s="221">
        <v>3</v>
      </c>
      <c r="C78" s="2">
        <v>3</v>
      </c>
      <c r="D78" s="1">
        <v>3</v>
      </c>
      <c r="E78" s="221">
        <v>10</v>
      </c>
      <c r="F78" s="221">
        <v>3</v>
      </c>
      <c r="G78" s="221">
        <v>62.32</v>
      </c>
      <c r="H78" s="221">
        <v>4.2300000000000004</v>
      </c>
      <c r="I78" s="221">
        <v>7</v>
      </c>
      <c r="J78" s="221">
        <v>2.16</v>
      </c>
      <c r="K78" s="221">
        <v>0.47</v>
      </c>
      <c r="L78" s="221">
        <v>19</v>
      </c>
      <c r="M78" s="2">
        <v>0.2857142857142857</v>
      </c>
    </row>
    <row r="79" spans="1:13" x14ac:dyDescent="0.3">
      <c r="A79" s="1" t="s">
        <v>41</v>
      </c>
      <c r="B79" s="221">
        <v>3</v>
      </c>
      <c r="C79" s="2">
        <v>3</v>
      </c>
      <c r="D79" s="1">
        <v>4</v>
      </c>
      <c r="E79" s="221">
        <v>12</v>
      </c>
      <c r="F79" s="221">
        <v>4</v>
      </c>
      <c r="G79" s="221">
        <v>60.57</v>
      </c>
      <c r="H79" s="221">
        <v>1.36</v>
      </c>
      <c r="I79" s="221">
        <v>8</v>
      </c>
      <c r="J79" s="221">
        <v>2.62</v>
      </c>
      <c r="K79" s="221">
        <v>0.47</v>
      </c>
      <c r="L79" s="221">
        <v>21</v>
      </c>
      <c r="M79" s="2">
        <v>0.25</v>
      </c>
    </row>
    <row r="80" spans="1:13" x14ac:dyDescent="0.3">
      <c r="A80" s="1" t="s">
        <v>41</v>
      </c>
      <c r="B80" s="221">
        <v>3</v>
      </c>
      <c r="C80" s="2">
        <v>3</v>
      </c>
      <c r="D80" s="1">
        <v>3</v>
      </c>
      <c r="E80" s="221">
        <v>12</v>
      </c>
      <c r="F80" s="221">
        <v>3</v>
      </c>
      <c r="G80" s="221">
        <v>61.01</v>
      </c>
      <c r="H80" s="221">
        <v>3.88</v>
      </c>
      <c r="I80" s="221">
        <v>8</v>
      </c>
      <c r="J80" s="221">
        <v>2.4500000000000002</v>
      </c>
      <c r="K80" s="221">
        <v>0.94</v>
      </c>
      <c r="L80" s="221">
        <v>23</v>
      </c>
      <c r="M80" s="2">
        <v>8.3750000000000005E-2</v>
      </c>
    </row>
    <row r="81" spans="1:13" x14ac:dyDescent="0.3">
      <c r="A81" s="1" t="s">
        <v>41</v>
      </c>
      <c r="B81" s="221">
        <v>3</v>
      </c>
      <c r="C81" s="2">
        <v>3</v>
      </c>
      <c r="D81" s="1">
        <v>3</v>
      </c>
      <c r="E81" s="221">
        <v>16</v>
      </c>
      <c r="F81" s="221">
        <v>4</v>
      </c>
      <c r="G81" s="221">
        <v>57.09</v>
      </c>
      <c r="H81" s="221">
        <v>3.94</v>
      </c>
      <c r="I81" s="221">
        <v>11</v>
      </c>
      <c r="J81" s="221">
        <v>3.3</v>
      </c>
      <c r="K81" s="221">
        <v>1.63</v>
      </c>
      <c r="L81" s="221">
        <v>23</v>
      </c>
      <c r="M81" s="2">
        <v>0.33363636363636362</v>
      </c>
    </row>
    <row r="82" spans="1:13" x14ac:dyDescent="0.3">
      <c r="A82" s="1" t="s">
        <v>41</v>
      </c>
      <c r="B82" s="221">
        <v>3</v>
      </c>
      <c r="C82" s="2">
        <v>3</v>
      </c>
      <c r="D82" s="1">
        <v>3</v>
      </c>
      <c r="E82" s="221">
        <v>8</v>
      </c>
      <c r="F82" s="221">
        <v>3</v>
      </c>
      <c r="G82" s="221">
        <v>57.52</v>
      </c>
      <c r="H82" s="221">
        <v>0.5</v>
      </c>
      <c r="I82" s="221">
        <v>8</v>
      </c>
      <c r="J82" s="221">
        <v>4</v>
      </c>
      <c r="K82" s="221">
        <v>2.87</v>
      </c>
      <c r="L82" s="221">
        <v>16</v>
      </c>
      <c r="M82" s="2">
        <v>0.33374999999999999</v>
      </c>
    </row>
    <row r="83" spans="1:13" x14ac:dyDescent="0.3">
      <c r="A83" s="1" t="s">
        <v>39</v>
      </c>
      <c r="B83" s="221">
        <v>1</v>
      </c>
      <c r="C83" s="2">
        <v>2</v>
      </c>
      <c r="D83" s="1">
        <v>6</v>
      </c>
      <c r="E83" s="221">
        <v>14</v>
      </c>
      <c r="F83" s="221">
        <v>6</v>
      </c>
      <c r="G83" s="221">
        <v>69.47</v>
      </c>
      <c r="H83" s="221">
        <v>2.25</v>
      </c>
      <c r="I83" s="221">
        <v>7</v>
      </c>
      <c r="J83" s="221">
        <v>4</v>
      </c>
      <c r="K83" s="221">
        <v>2.0499999999999998</v>
      </c>
      <c r="L83" s="221">
        <v>24</v>
      </c>
      <c r="M83" s="2">
        <v>4.7142857142857146E-2</v>
      </c>
    </row>
    <row r="84" spans="1:13" x14ac:dyDescent="0.3">
      <c r="A84" s="1" t="s">
        <v>39</v>
      </c>
      <c r="B84" s="221">
        <v>1</v>
      </c>
      <c r="C84" s="2">
        <v>2</v>
      </c>
      <c r="D84" s="1">
        <v>7</v>
      </c>
      <c r="E84" s="221">
        <v>18</v>
      </c>
      <c r="F84" s="221">
        <v>5</v>
      </c>
      <c r="G84" s="221">
        <v>73.41</v>
      </c>
      <c r="H84" s="221">
        <v>9.1199999999999992</v>
      </c>
      <c r="I84" s="221">
        <v>8</v>
      </c>
      <c r="J84" s="221">
        <v>8.65</v>
      </c>
      <c r="K84" s="221">
        <v>4.32</v>
      </c>
      <c r="L84" s="221">
        <v>26</v>
      </c>
      <c r="M84" s="2">
        <v>0.19750000000000001</v>
      </c>
    </row>
    <row r="85" spans="1:13" x14ac:dyDescent="0.3">
      <c r="A85" s="1" t="s">
        <v>39</v>
      </c>
      <c r="B85" s="221">
        <v>1</v>
      </c>
      <c r="C85" s="2">
        <v>2</v>
      </c>
      <c r="D85" s="1">
        <v>7</v>
      </c>
      <c r="E85" s="221">
        <v>13</v>
      </c>
      <c r="F85" s="221">
        <v>6</v>
      </c>
      <c r="G85" s="221">
        <v>70.349999999999994</v>
      </c>
      <c r="H85" s="221">
        <v>100</v>
      </c>
      <c r="I85" s="221">
        <v>8</v>
      </c>
      <c r="J85" s="221">
        <v>8.9600000000000009</v>
      </c>
      <c r="K85" s="221">
        <v>4.1100000000000003</v>
      </c>
      <c r="L85" s="221">
        <v>23</v>
      </c>
      <c r="M85" s="2">
        <v>0.3125</v>
      </c>
    </row>
    <row r="86" spans="1:13" x14ac:dyDescent="0.3">
      <c r="A86" s="1" t="s">
        <v>19</v>
      </c>
      <c r="B86" s="221">
        <v>1</v>
      </c>
      <c r="C86" s="2">
        <v>2</v>
      </c>
      <c r="D86" s="1">
        <v>4</v>
      </c>
      <c r="E86" s="221">
        <v>9</v>
      </c>
      <c r="F86" s="221">
        <v>4</v>
      </c>
      <c r="G86" s="221">
        <v>69.84</v>
      </c>
      <c r="H86" s="221">
        <v>1.1299999999999999</v>
      </c>
      <c r="I86" s="221">
        <v>6</v>
      </c>
      <c r="J86" s="221">
        <v>2.5</v>
      </c>
      <c r="K86" s="221">
        <v>4.5</v>
      </c>
      <c r="L86" s="221">
        <v>18</v>
      </c>
      <c r="M86" s="2">
        <v>0.22166666666666668</v>
      </c>
    </row>
    <row r="87" spans="1:13" x14ac:dyDescent="0.3">
      <c r="A87" s="1" t="s">
        <v>19</v>
      </c>
      <c r="B87" s="221">
        <v>1</v>
      </c>
      <c r="C87" s="2">
        <v>2</v>
      </c>
      <c r="D87" s="1">
        <v>3</v>
      </c>
      <c r="E87" s="221">
        <v>13</v>
      </c>
      <c r="F87" s="221">
        <v>4</v>
      </c>
      <c r="G87" s="221">
        <v>68.53</v>
      </c>
      <c r="H87" s="221">
        <v>1</v>
      </c>
      <c r="I87" s="221">
        <v>9</v>
      </c>
      <c r="J87" s="221">
        <v>2.94</v>
      </c>
      <c r="K87" s="221">
        <v>4.78</v>
      </c>
      <c r="L87" s="221">
        <v>24</v>
      </c>
      <c r="M87" s="2">
        <v>0.22222222222222221</v>
      </c>
    </row>
    <row r="88" spans="1:13" x14ac:dyDescent="0.3">
      <c r="A88" s="1" t="s">
        <v>19</v>
      </c>
      <c r="B88" s="221">
        <v>1</v>
      </c>
      <c r="C88" s="2">
        <v>2</v>
      </c>
      <c r="D88" s="1">
        <v>6</v>
      </c>
      <c r="E88" s="221">
        <v>17</v>
      </c>
      <c r="F88" s="221">
        <v>5</v>
      </c>
      <c r="G88" s="221">
        <v>71.569999999999993</v>
      </c>
      <c r="H88" s="221">
        <v>3.55</v>
      </c>
      <c r="I88" s="221">
        <v>11</v>
      </c>
      <c r="J88" s="221">
        <v>1.63</v>
      </c>
      <c r="K88" s="221">
        <v>5.79</v>
      </c>
      <c r="L88" s="221">
        <v>28</v>
      </c>
      <c r="M88" s="2">
        <v>0.33363636363636362</v>
      </c>
    </row>
    <row r="89" spans="1:13" x14ac:dyDescent="0.3">
      <c r="A89" s="1" t="s">
        <v>19</v>
      </c>
      <c r="B89" s="221">
        <v>1</v>
      </c>
      <c r="C89" s="2">
        <v>2</v>
      </c>
      <c r="D89" s="1">
        <v>3</v>
      </c>
      <c r="E89" s="221">
        <v>10</v>
      </c>
      <c r="F89" s="221">
        <v>3</v>
      </c>
      <c r="G89" s="221">
        <v>66.8</v>
      </c>
      <c r="H89" s="221">
        <v>4.5</v>
      </c>
      <c r="I89" s="221">
        <v>7</v>
      </c>
      <c r="J89" s="221">
        <v>2.4900000000000002</v>
      </c>
      <c r="K89" s="221">
        <v>5.73</v>
      </c>
      <c r="L89" s="221">
        <v>18</v>
      </c>
      <c r="M89" s="2">
        <v>0.33285714285714285</v>
      </c>
    </row>
    <row r="90" spans="1:13" x14ac:dyDescent="0.3">
      <c r="A90" s="1" t="s">
        <v>37</v>
      </c>
      <c r="B90" s="221">
        <v>1</v>
      </c>
      <c r="C90" s="2">
        <v>2</v>
      </c>
      <c r="D90" s="1">
        <v>4</v>
      </c>
      <c r="E90" s="221">
        <v>11</v>
      </c>
      <c r="F90" s="221">
        <v>3</v>
      </c>
      <c r="G90" s="221">
        <v>62.47</v>
      </c>
      <c r="H90" s="221">
        <v>0.25</v>
      </c>
      <c r="I90" s="221">
        <v>9</v>
      </c>
      <c r="J90" s="221">
        <v>2.16</v>
      </c>
      <c r="K90" s="221">
        <v>1</v>
      </c>
      <c r="L90" s="221">
        <v>22</v>
      </c>
      <c r="M90" s="2">
        <v>0.22222222222222221</v>
      </c>
    </row>
    <row r="91" spans="1:13" x14ac:dyDescent="0.3">
      <c r="A91" s="1" t="s">
        <v>37</v>
      </c>
      <c r="B91" s="221">
        <v>1</v>
      </c>
      <c r="C91" s="2">
        <v>2</v>
      </c>
      <c r="D91" s="1">
        <v>5</v>
      </c>
      <c r="E91" s="221">
        <v>10</v>
      </c>
      <c r="F91" s="221">
        <v>5</v>
      </c>
      <c r="G91" s="221">
        <v>62.47</v>
      </c>
      <c r="H91" s="221">
        <v>1.25</v>
      </c>
      <c r="I91" s="221">
        <v>7</v>
      </c>
      <c r="J91" s="221">
        <v>1.89</v>
      </c>
      <c r="K91" s="221">
        <v>1.25</v>
      </c>
      <c r="L91" s="221">
        <v>24</v>
      </c>
      <c r="M91" s="2">
        <v>0.14285714285714285</v>
      </c>
    </row>
    <row r="92" spans="1:13" x14ac:dyDescent="0.3">
      <c r="A92" s="1" t="s">
        <v>37</v>
      </c>
      <c r="B92" s="221">
        <v>1</v>
      </c>
      <c r="C92" s="2">
        <v>2</v>
      </c>
      <c r="D92" s="1">
        <v>3</v>
      </c>
      <c r="E92" s="221">
        <v>11</v>
      </c>
      <c r="F92" s="221">
        <v>2</v>
      </c>
      <c r="G92" s="221">
        <v>64.650000000000006</v>
      </c>
      <c r="H92" s="221">
        <v>1.49</v>
      </c>
      <c r="I92" s="221">
        <v>7</v>
      </c>
      <c r="J92" s="221">
        <v>0</v>
      </c>
      <c r="K92" s="221">
        <v>1.25</v>
      </c>
      <c r="L92" s="221">
        <v>21</v>
      </c>
      <c r="M92" s="2">
        <v>9.5714285714285724E-2</v>
      </c>
    </row>
    <row r="93" spans="1:13" x14ac:dyDescent="0.3">
      <c r="A93" s="1" t="s">
        <v>36</v>
      </c>
      <c r="B93" s="221">
        <v>1</v>
      </c>
      <c r="C93" s="2">
        <v>2</v>
      </c>
      <c r="D93" s="1">
        <v>5</v>
      </c>
      <c r="E93" s="221">
        <v>12</v>
      </c>
      <c r="F93" s="221">
        <v>4</v>
      </c>
      <c r="G93" s="221">
        <v>67.61</v>
      </c>
      <c r="H93" s="221">
        <v>2.0099999999999998</v>
      </c>
      <c r="I93" s="221">
        <v>7</v>
      </c>
      <c r="J93" s="221">
        <v>2</v>
      </c>
      <c r="K93" s="221">
        <v>2.16</v>
      </c>
      <c r="L93" s="221">
        <v>23</v>
      </c>
      <c r="M93" s="2">
        <v>4.7142857142857146E-2</v>
      </c>
    </row>
    <row r="94" spans="1:13" x14ac:dyDescent="0.3">
      <c r="A94" s="1" t="s">
        <v>36</v>
      </c>
      <c r="B94" s="221">
        <v>1</v>
      </c>
      <c r="C94" s="2">
        <v>2</v>
      </c>
      <c r="D94" s="1">
        <v>4</v>
      </c>
      <c r="E94" s="221">
        <v>12</v>
      </c>
      <c r="F94" s="221">
        <v>3</v>
      </c>
      <c r="G94" s="221">
        <v>58.89</v>
      </c>
      <c r="H94" s="221">
        <v>5.6</v>
      </c>
      <c r="I94" s="221">
        <v>9</v>
      </c>
      <c r="J94" s="221">
        <v>4.55</v>
      </c>
      <c r="K94" s="221">
        <v>1.25</v>
      </c>
      <c r="L94" s="221">
        <v>22</v>
      </c>
      <c r="M94" s="2">
        <v>0.1111111111111111</v>
      </c>
    </row>
    <row r="95" spans="1:13" x14ac:dyDescent="0.3">
      <c r="A95" s="1" t="s">
        <v>36</v>
      </c>
      <c r="B95" s="221">
        <v>1</v>
      </c>
      <c r="C95" s="2">
        <v>2</v>
      </c>
      <c r="D95" s="1">
        <v>4</v>
      </c>
      <c r="E95" s="221">
        <v>11</v>
      </c>
      <c r="F95" s="221">
        <v>3</v>
      </c>
      <c r="G95" s="221">
        <v>59.76</v>
      </c>
      <c r="H95" s="221">
        <v>4.4000000000000004</v>
      </c>
      <c r="I95" s="221">
        <v>7</v>
      </c>
      <c r="J95" s="221">
        <v>5.19</v>
      </c>
      <c r="K95" s="221">
        <v>0.82</v>
      </c>
      <c r="L95" s="221">
        <v>20</v>
      </c>
      <c r="M95" s="2">
        <v>4.7142857142857146E-2</v>
      </c>
    </row>
    <row r="96" spans="1:13" x14ac:dyDescent="0.3">
      <c r="A96" s="1" t="s">
        <v>36</v>
      </c>
      <c r="B96" s="221">
        <v>1</v>
      </c>
      <c r="C96" s="2">
        <v>2</v>
      </c>
      <c r="D96" s="1">
        <v>3</v>
      </c>
      <c r="E96" s="221">
        <v>12</v>
      </c>
      <c r="F96" s="221">
        <v>3</v>
      </c>
      <c r="G96" s="221">
        <v>60.2</v>
      </c>
      <c r="H96" s="221">
        <v>2.25</v>
      </c>
      <c r="I96" s="221">
        <v>8</v>
      </c>
      <c r="J96" s="221">
        <v>4.6399999999999997</v>
      </c>
      <c r="K96" s="221">
        <v>2.62</v>
      </c>
      <c r="L96" s="221">
        <v>21</v>
      </c>
      <c r="M96" s="2">
        <v>0.25</v>
      </c>
    </row>
    <row r="97" spans="1:13" x14ac:dyDescent="0.3">
      <c r="A97" s="1" t="s">
        <v>36</v>
      </c>
      <c r="B97" s="221">
        <v>1</v>
      </c>
      <c r="C97" s="2">
        <v>2</v>
      </c>
      <c r="D97" s="1">
        <v>4</v>
      </c>
      <c r="E97" s="221">
        <v>13</v>
      </c>
      <c r="F97" s="221">
        <v>4</v>
      </c>
      <c r="G97" s="221">
        <v>61.5</v>
      </c>
      <c r="H97" s="221">
        <v>2.77</v>
      </c>
      <c r="I97" s="221">
        <v>9</v>
      </c>
      <c r="J97" s="221">
        <v>4.1900000000000004</v>
      </c>
      <c r="K97" s="221">
        <v>2.16</v>
      </c>
      <c r="L97" s="221">
        <v>21</v>
      </c>
      <c r="M97" s="2">
        <v>0.25888888888888889</v>
      </c>
    </row>
    <row r="98" spans="1:13" x14ac:dyDescent="0.3">
      <c r="A98" s="1" t="s">
        <v>36</v>
      </c>
      <c r="B98" s="221">
        <v>1</v>
      </c>
      <c r="C98" s="2">
        <v>2</v>
      </c>
      <c r="D98" s="1">
        <v>4</v>
      </c>
      <c r="E98" s="221">
        <v>13</v>
      </c>
      <c r="F98" s="221">
        <v>3</v>
      </c>
      <c r="G98" s="221">
        <v>60.2</v>
      </c>
      <c r="H98" s="221">
        <v>3.5</v>
      </c>
      <c r="I98" s="221">
        <v>9</v>
      </c>
      <c r="J98" s="221">
        <v>4.55</v>
      </c>
      <c r="K98" s="221">
        <v>2</v>
      </c>
      <c r="L98" s="221">
        <v>20</v>
      </c>
      <c r="M98" s="2">
        <v>0.37</v>
      </c>
    </row>
    <row r="99" spans="1:13" x14ac:dyDescent="0.3">
      <c r="A99" s="1" t="s">
        <v>16</v>
      </c>
      <c r="B99" s="221">
        <v>0</v>
      </c>
      <c r="C99" s="2">
        <v>1</v>
      </c>
      <c r="D99" s="1">
        <v>4</v>
      </c>
      <c r="E99" s="221">
        <v>12</v>
      </c>
      <c r="F99" s="221">
        <v>4</v>
      </c>
      <c r="G99" s="221">
        <v>58.3</v>
      </c>
      <c r="H99" s="221">
        <v>0.16</v>
      </c>
      <c r="I99" s="221">
        <v>9</v>
      </c>
      <c r="J99" s="221">
        <v>1</v>
      </c>
      <c r="K99" s="221">
        <v>1.7</v>
      </c>
      <c r="L99" s="221">
        <v>18</v>
      </c>
      <c r="M99" s="2">
        <v>0.25888888888888889</v>
      </c>
    </row>
    <row r="100" spans="1:13" x14ac:dyDescent="0.3">
      <c r="A100" s="1" t="s">
        <v>16</v>
      </c>
      <c r="B100" s="221">
        <v>0</v>
      </c>
      <c r="C100" s="2">
        <v>1</v>
      </c>
      <c r="D100" s="1">
        <v>3</v>
      </c>
      <c r="E100" s="221">
        <v>11</v>
      </c>
      <c r="F100" s="221">
        <v>3</v>
      </c>
      <c r="G100" s="221">
        <v>56.56</v>
      </c>
      <c r="H100" s="221">
        <v>0.81</v>
      </c>
      <c r="I100" s="221">
        <v>7</v>
      </c>
      <c r="J100" s="221">
        <v>1.25</v>
      </c>
      <c r="K100" s="221">
        <v>0.47</v>
      </c>
      <c r="L100" s="221">
        <v>19</v>
      </c>
      <c r="M100" s="2">
        <v>4.7142857142857146E-2</v>
      </c>
    </row>
    <row r="101" spans="1:13" x14ac:dyDescent="0.3">
      <c r="A101" s="1" t="s">
        <v>16</v>
      </c>
      <c r="B101" s="221">
        <v>0</v>
      </c>
      <c r="C101" s="2">
        <v>1</v>
      </c>
      <c r="D101" s="1">
        <v>4</v>
      </c>
      <c r="E101" s="221">
        <v>10</v>
      </c>
      <c r="F101" s="221">
        <v>3</v>
      </c>
      <c r="G101" s="221">
        <v>57.43</v>
      </c>
      <c r="H101" s="221">
        <v>1.02</v>
      </c>
      <c r="I101" s="221">
        <v>7</v>
      </c>
      <c r="J101" s="221">
        <v>1.25</v>
      </c>
      <c r="K101" s="221">
        <v>0.82</v>
      </c>
      <c r="L101" s="221">
        <v>20</v>
      </c>
      <c r="M101" s="2">
        <v>4.7142857142857146E-2</v>
      </c>
    </row>
    <row r="102" spans="1:13" x14ac:dyDescent="0.3">
      <c r="A102" s="1" t="s">
        <v>16</v>
      </c>
      <c r="B102" s="221">
        <v>0</v>
      </c>
      <c r="C102" s="2">
        <v>1</v>
      </c>
      <c r="D102" s="1">
        <v>3</v>
      </c>
      <c r="E102" s="221">
        <v>13</v>
      </c>
      <c r="F102" s="221">
        <v>4</v>
      </c>
      <c r="G102" s="221">
        <v>64.83</v>
      </c>
      <c r="H102" s="221">
        <v>0.75</v>
      </c>
      <c r="I102" s="221">
        <v>7</v>
      </c>
      <c r="J102" s="221">
        <v>0.94</v>
      </c>
      <c r="K102" s="221">
        <v>0.5</v>
      </c>
      <c r="L102" s="221">
        <v>19</v>
      </c>
      <c r="M102" s="2">
        <v>9.5714285714285724E-2</v>
      </c>
    </row>
    <row r="103" spans="1:13" x14ac:dyDescent="0.3">
      <c r="A103" s="1" t="s">
        <v>60</v>
      </c>
      <c r="B103" s="221">
        <v>1</v>
      </c>
      <c r="C103" s="2">
        <v>1</v>
      </c>
      <c r="D103" s="1">
        <v>4</v>
      </c>
      <c r="E103" s="221">
        <v>8</v>
      </c>
      <c r="F103" s="221">
        <v>3</v>
      </c>
      <c r="G103" s="221">
        <v>47.15</v>
      </c>
      <c r="H103" s="221">
        <v>3.25</v>
      </c>
      <c r="I103" s="221">
        <v>5</v>
      </c>
      <c r="J103" s="221">
        <v>4.55</v>
      </c>
      <c r="K103" s="221">
        <v>2.5</v>
      </c>
      <c r="L103" s="221">
        <v>14</v>
      </c>
      <c r="M103" s="2">
        <v>0.2</v>
      </c>
    </row>
    <row r="104" spans="1:13" x14ac:dyDescent="0.3">
      <c r="A104" s="1" t="s">
        <v>60</v>
      </c>
      <c r="B104" s="221">
        <v>1</v>
      </c>
      <c r="C104" s="2">
        <v>1</v>
      </c>
      <c r="D104" s="1">
        <v>3</v>
      </c>
      <c r="E104" s="221">
        <v>9</v>
      </c>
      <c r="F104" s="221">
        <v>3</v>
      </c>
      <c r="G104" s="221">
        <v>64.17</v>
      </c>
      <c r="H104" s="221">
        <v>10.64</v>
      </c>
      <c r="I104" s="221">
        <v>7</v>
      </c>
      <c r="J104" s="221">
        <v>11.95</v>
      </c>
      <c r="K104" s="221">
        <v>7.13</v>
      </c>
      <c r="L104" s="221">
        <v>18</v>
      </c>
      <c r="M104" s="2">
        <v>0.14285714285714285</v>
      </c>
    </row>
    <row r="105" spans="1:13" x14ac:dyDescent="0.3">
      <c r="A105" s="1" t="s">
        <v>60</v>
      </c>
      <c r="B105" s="221">
        <v>1</v>
      </c>
      <c r="C105" s="2">
        <v>1</v>
      </c>
      <c r="D105" s="1">
        <v>6</v>
      </c>
      <c r="E105" s="221">
        <v>15</v>
      </c>
      <c r="F105" s="221">
        <v>5</v>
      </c>
      <c r="G105" s="221">
        <v>79.45</v>
      </c>
      <c r="H105" s="221">
        <v>8</v>
      </c>
      <c r="I105" s="221">
        <v>8</v>
      </c>
      <c r="J105" s="221">
        <v>7.48</v>
      </c>
      <c r="K105" s="221">
        <v>5.91</v>
      </c>
      <c r="L105" s="221">
        <v>22</v>
      </c>
      <c r="M105" s="2">
        <v>0.125</v>
      </c>
    </row>
    <row r="106" spans="1:13" x14ac:dyDescent="0.3">
      <c r="A106" s="1" t="s">
        <v>60</v>
      </c>
      <c r="B106" s="221">
        <v>1</v>
      </c>
      <c r="C106" s="2">
        <v>1</v>
      </c>
      <c r="D106" s="1">
        <v>4</v>
      </c>
      <c r="E106" s="221">
        <v>10</v>
      </c>
      <c r="F106" s="221">
        <v>3</v>
      </c>
      <c r="G106" s="221">
        <v>86.43</v>
      </c>
      <c r="H106" s="221">
        <v>6.1</v>
      </c>
      <c r="I106" s="221">
        <v>6</v>
      </c>
      <c r="J106" s="221">
        <v>5.0999999999999996</v>
      </c>
      <c r="K106" s="221">
        <v>2.62</v>
      </c>
      <c r="L106" s="221">
        <v>18</v>
      </c>
      <c r="M106" s="2">
        <v>0.16666666666666666</v>
      </c>
    </row>
    <row r="107" spans="1:13" x14ac:dyDescent="0.3">
      <c r="A107" s="1" t="s">
        <v>60</v>
      </c>
      <c r="B107" s="221">
        <v>1</v>
      </c>
      <c r="C107" s="2">
        <v>1</v>
      </c>
      <c r="D107" s="1">
        <v>5</v>
      </c>
      <c r="E107" s="221">
        <v>12</v>
      </c>
      <c r="F107" s="221">
        <v>5</v>
      </c>
      <c r="G107" s="221">
        <v>80.760000000000005</v>
      </c>
      <c r="H107" s="221">
        <v>1.73</v>
      </c>
      <c r="I107" s="221">
        <v>7</v>
      </c>
      <c r="J107" s="221">
        <v>1.25</v>
      </c>
      <c r="K107" s="221">
        <v>2.4500000000000002</v>
      </c>
      <c r="L107" s="221">
        <v>21</v>
      </c>
      <c r="M107" s="2">
        <v>9.5714285714285724E-2</v>
      </c>
    </row>
    <row r="108" spans="1:13" x14ac:dyDescent="0.3">
      <c r="A108" s="1" t="s">
        <v>60</v>
      </c>
      <c r="B108" s="221">
        <v>1</v>
      </c>
      <c r="C108" s="2">
        <v>1</v>
      </c>
      <c r="D108" s="1">
        <v>4</v>
      </c>
      <c r="E108" s="221">
        <v>11</v>
      </c>
      <c r="F108" s="221">
        <v>4</v>
      </c>
      <c r="G108" s="221">
        <v>82.94</v>
      </c>
      <c r="H108" s="221">
        <v>1.03</v>
      </c>
      <c r="I108" s="221">
        <v>8</v>
      </c>
      <c r="J108" s="221">
        <v>2.94</v>
      </c>
      <c r="K108" s="221">
        <v>1.41</v>
      </c>
      <c r="L108" s="221">
        <v>21</v>
      </c>
      <c r="M108" s="2">
        <v>0.25</v>
      </c>
    </row>
    <row r="109" spans="1:13" x14ac:dyDescent="0.3">
      <c r="A109" s="1" t="s">
        <v>60</v>
      </c>
      <c r="B109" s="221">
        <v>1</v>
      </c>
      <c r="C109" s="2">
        <v>1</v>
      </c>
      <c r="D109" s="1">
        <v>5</v>
      </c>
      <c r="E109" s="221">
        <v>15</v>
      </c>
      <c r="F109" s="221">
        <v>4</v>
      </c>
      <c r="G109" s="221">
        <v>86.87</v>
      </c>
      <c r="H109" s="221">
        <v>2.5099999999999998</v>
      </c>
      <c r="I109" s="221">
        <v>9</v>
      </c>
      <c r="J109" s="221">
        <v>3.56</v>
      </c>
      <c r="K109" s="221">
        <v>0</v>
      </c>
      <c r="L109" s="221">
        <v>25</v>
      </c>
      <c r="M109" s="2">
        <v>0.18555555555555556</v>
      </c>
    </row>
    <row r="110" spans="1:13" x14ac:dyDescent="0.3">
      <c r="A110" s="1" t="s">
        <v>60</v>
      </c>
      <c r="B110" s="221">
        <v>1</v>
      </c>
      <c r="C110" s="2">
        <v>1</v>
      </c>
      <c r="D110" s="1">
        <v>3</v>
      </c>
      <c r="E110" s="221">
        <v>13</v>
      </c>
      <c r="F110" s="221">
        <v>3</v>
      </c>
      <c r="G110" s="221">
        <v>90.8</v>
      </c>
      <c r="H110" s="221">
        <v>0.57999999999999996</v>
      </c>
      <c r="I110" s="221">
        <v>10</v>
      </c>
      <c r="J110" s="221">
        <v>1.25</v>
      </c>
      <c r="K110" s="221">
        <v>0.47</v>
      </c>
      <c r="L110" s="221">
        <v>23</v>
      </c>
      <c r="M110" s="2">
        <v>0.3</v>
      </c>
    </row>
    <row r="111" spans="1:13" x14ac:dyDescent="0.3">
      <c r="A111" s="1" t="s">
        <v>60</v>
      </c>
      <c r="B111" s="221">
        <v>1</v>
      </c>
      <c r="C111" s="2">
        <v>1</v>
      </c>
      <c r="D111" s="1">
        <v>4</v>
      </c>
      <c r="E111" s="221">
        <v>14</v>
      </c>
      <c r="F111" s="221">
        <v>4</v>
      </c>
      <c r="G111" s="221">
        <v>85.12</v>
      </c>
      <c r="H111" s="221">
        <v>1.21</v>
      </c>
      <c r="I111" s="221">
        <v>10</v>
      </c>
      <c r="J111" s="221">
        <v>5.25</v>
      </c>
      <c r="K111" s="221">
        <v>1.7</v>
      </c>
      <c r="L111" s="221">
        <v>23</v>
      </c>
      <c r="M111" s="2">
        <v>0.3</v>
      </c>
    </row>
    <row r="112" spans="1:13" x14ac:dyDescent="0.3">
      <c r="A112" s="1" t="s">
        <v>58</v>
      </c>
      <c r="B112" s="221">
        <v>1</v>
      </c>
      <c r="C112" s="2">
        <v>4</v>
      </c>
      <c r="D112" s="1">
        <v>3</v>
      </c>
      <c r="E112" s="221">
        <v>10</v>
      </c>
      <c r="F112" s="221">
        <v>4</v>
      </c>
      <c r="G112" s="221">
        <v>65.239999999999995</v>
      </c>
      <c r="H112" s="221">
        <v>2.29</v>
      </c>
      <c r="I112" s="221">
        <v>7</v>
      </c>
      <c r="J112" s="221">
        <v>1.63</v>
      </c>
      <c r="K112" s="221">
        <v>1</v>
      </c>
      <c r="L112" s="221">
        <v>22</v>
      </c>
      <c r="M112" s="2">
        <v>0.23857142857142857</v>
      </c>
    </row>
    <row r="113" spans="1:13" x14ac:dyDescent="0.3">
      <c r="A113" s="1" t="s">
        <v>58</v>
      </c>
      <c r="B113" s="221">
        <v>1</v>
      </c>
      <c r="C113" s="2">
        <v>4</v>
      </c>
      <c r="D113" s="1">
        <v>4</v>
      </c>
      <c r="E113" s="221">
        <v>14</v>
      </c>
      <c r="F113" s="221">
        <v>4</v>
      </c>
      <c r="G113" s="221">
        <v>63.93</v>
      </c>
      <c r="H113" s="221">
        <v>0.88</v>
      </c>
      <c r="I113" s="221">
        <v>9</v>
      </c>
      <c r="J113" s="221">
        <v>0.94</v>
      </c>
      <c r="K113" s="221">
        <v>1.63</v>
      </c>
      <c r="L113" s="221">
        <v>21</v>
      </c>
      <c r="M113" s="2">
        <v>0.25888888888888889</v>
      </c>
    </row>
    <row r="114" spans="1:13" x14ac:dyDescent="0.3">
      <c r="A114" s="1" t="s">
        <v>58</v>
      </c>
      <c r="B114" s="221">
        <v>1</v>
      </c>
      <c r="C114" s="2">
        <v>4</v>
      </c>
      <c r="D114" s="1">
        <v>2</v>
      </c>
      <c r="E114" s="221">
        <v>8</v>
      </c>
      <c r="F114" s="221">
        <v>2</v>
      </c>
      <c r="G114" s="221">
        <v>63.06</v>
      </c>
      <c r="H114" s="221">
        <v>0.83</v>
      </c>
      <c r="I114" s="221">
        <v>6</v>
      </c>
      <c r="J114" s="221">
        <v>0</v>
      </c>
      <c r="K114" s="221">
        <v>1.63</v>
      </c>
      <c r="L114" s="221">
        <v>17</v>
      </c>
      <c r="M114" s="2">
        <v>0.16666666666666666</v>
      </c>
    </row>
    <row r="115" spans="1:13" x14ac:dyDescent="0.3">
      <c r="A115" s="1" t="s">
        <v>58</v>
      </c>
      <c r="B115" s="221">
        <v>1</v>
      </c>
      <c r="C115" s="2">
        <v>4</v>
      </c>
      <c r="D115" s="1">
        <v>2</v>
      </c>
      <c r="E115" s="221">
        <v>8</v>
      </c>
      <c r="F115" s="221">
        <v>2</v>
      </c>
      <c r="G115" s="221">
        <v>62.19</v>
      </c>
      <c r="H115" s="221">
        <v>1.83</v>
      </c>
      <c r="I115" s="221">
        <v>5</v>
      </c>
      <c r="J115" s="221">
        <v>0.47</v>
      </c>
      <c r="K115" s="221">
        <v>1.25</v>
      </c>
      <c r="L115" s="221">
        <v>15</v>
      </c>
      <c r="M115" s="2">
        <v>6.6000000000000003E-2</v>
      </c>
    </row>
    <row r="116" spans="1:13" x14ac:dyDescent="0.3">
      <c r="A116" s="1" t="s">
        <v>58</v>
      </c>
      <c r="B116" s="221">
        <v>1</v>
      </c>
      <c r="C116" s="2">
        <v>4</v>
      </c>
      <c r="D116" s="1">
        <v>3</v>
      </c>
      <c r="E116" s="221">
        <v>7</v>
      </c>
      <c r="F116" s="221">
        <v>3</v>
      </c>
      <c r="G116" s="221">
        <v>56.11</v>
      </c>
      <c r="H116" s="221">
        <v>6.28</v>
      </c>
      <c r="I116" s="221">
        <v>4</v>
      </c>
      <c r="J116" s="221">
        <v>0.5</v>
      </c>
      <c r="K116" s="221">
        <v>10.14</v>
      </c>
      <c r="L116" s="221">
        <v>11</v>
      </c>
      <c r="M116" s="2">
        <v>8.2500000000000004E-2</v>
      </c>
    </row>
    <row r="117" spans="1:13" x14ac:dyDescent="0.3">
      <c r="A117" s="1" t="s">
        <v>11</v>
      </c>
      <c r="B117" s="221">
        <v>1</v>
      </c>
      <c r="C117" s="2">
        <v>4</v>
      </c>
      <c r="D117" s="1">
        <v>3</v>
      </c>
      <c r="E117" s="221">
        <v>12</v>
      </c>
      <c r="F117" s="221">
        <v>3</v>
      </c>
      <c r="G117" s="221">
        <v>74.53</v>
      </c>
      <c r="H117" s="221">
        <v>2.5</v>
      </c>
      <c r="I117" s="221">
        <v>8</v>
      </c>
      <c r="J117" s="221">
        <v>1.25</v>
      </c>
      <c r="K117" s="221">
        <v>2</v>
      </c>
      <c r="L117" s="221">
        <v>18</v>
      </c>
      <c r="M117" s="2">
        <v>0.125</v>
      </c>
    </row>
    <row r="118" spans="1:13" x14ac:dyDescent="0.3">
      <c r="A118" s="1" t="s">
        <v>11</v>
      </c>
      <c r="B118" s="221">
        <v>1</v>
      </c>
      <c r="C118" s="2">
        <v>4</v>
      </c>
      <c r="D118" s="1">
        <v>3</v>
      </c>
      <c r="E118" s="221">
        <v>10</v>
      </c>
      <c r="F118" s="221">
        <v>4</v>
      </c>
      <c r="G118" s="221">
        <v>77.58</v>
      </c>
      <c r="H118" s="221">
        <v>2.9</v>
      </c>
      <c r="I118" s="221">
        <v>8</v>
      </c>
      <c r="J118" s="221">
        <v>1.25</v>
      </c>
      <c r="K118" s="221">
        <v>1.7</v>
      </c>
      <c r="L118" s="221">
        <v>23</v>
      </c>
      <c r="M118" s="2">
        <v>0.125</v>
      </c>
    </row>
    <row r="119" spans="1:13" x14ac:dyDescent="0.3">
      <c r="A119" s="1" t="s">
        <v>11</v>
      </c>
      <c r="B119" s="221">
        <v>1</v>
      </c>
      <c r="C119" s="2">
        <v>4</v>
      </c>
      <c r="D119" s="1">
        <v>4</v>
      </c>
      <c r="E119" s="221">
        <v>15</v>
      </c>
      <c r="F119" s="221">
        <v>3</v>
      </c>
      <c r="G119" s="221">
        <v>75.400000000000006</v>
      </c>
      <c r="H119" s="221">
        <v>1.75</v>
      </c>
      <c r="I119" s="221">
        <v>9</v>
      </c>
      <c r="J119" s="221">
        <v>0.47</v>
      </c>
      <c r="K119" s="221">
        <v>2.4500000000000002</v>
      </c>
      <c r="L119" s="221">
        <v>24</v>
      </c>
      <c r="M119" s="2">
        <v>0.18555555555555556</v>
      </c>
    </row>
    <row r="120" spans="1:13" x14ac:dyDescent="0.3">
      <c r="A120" s="1" t="s">
        <v>11</v>
      </c>
      <c r="B120" s="221">
        <v>1</v>
      </c>
      <c r="C120" s="2">
        <v>4</v>
      </c>
      <c r="D120" s="1">
        <v>5</v>
      </c>
      <c r="E120" s="221">
        <v>13</v>
      </c>
      <c r="F120" s="221">
        <v>5</v>
      </c>
      <c r="G120" s="221">
        <v>74.099999999999994</v>
      </c>
      <c r="H120" s="221">
        <v>0.75</v>
      </c>
      <c r="I120" s="221">
        <v>8</v>
      </c>
      <c r="J120" s="221">
        <v>0.47</v>
      </c>
      <c r="K120" s="221">
        <v>1.25</v>
      </c>
      <c r="L120" s="221">
        <v>23</v>
      </c>
      <c r="M120" s="2">
        <v>0.15625</v>
      </c>
    </row>
    <row r="121" spans="1:13" x14ac:dyDescent="0.3">
      <c r="A121" s="1" t="s">
        <v>11</v>
      </c>
      <c r="B121" s="221">
        <v>1</v>
      </c>
      <c r="C121" s="2">
        <v>4</v>
      </c>
      <c r="D121" s="1">
        <v>4</v>
      </c>
      <c r="E121" s="221">
        <v>11</v>
      </c>
      <c r="F121" s="221">
        <v>4</v>
      </c>
      <c r="G121" s="221">
        <v>74.53</v>
      </c>
      <c r="H121" s="221">
        <v>1.5</v>
      </c>
      <c r="I121" s="221">
        <v>9</v>
      </c>
      <c r="J121" s="221">
        <v>0.47</v>
      </c>
      <c r="K121" s="221">
        <v>1.63</v>
      </c>
      <c r="L121" s="221">
        <v>24</v>
      </c>
      <c r="M121" s="2">
        <v>0.25888888888888889</v>
      </c>
    </row>
    <row r="122" spans="1:13" x14ac:dyDescent="0.3">
      <c r="A122" s="1" t="s">
        <v>11</v>
      </c>
      <c r="B122" s="221">
        <v>1</v>
      </c>
      <c r="C122" s="2">
        <v>4</v>
      </c>
      <c r="D122" s="1">
        <v>5</v>
      </c>
      <c r="E122" s="221">
        <v>16</v>
      </c>
      <c r="F122" s="221">
        <v>4</v>
      </c>
      <c r="G122" s="221">
        <v>75.84</v>
      </c>
      <c r="H122" s="221">
        <v>0.5</v>
      </c>
      <c r="I122" s="221">
        <v>10</v>
      </c>
      <c r="J122" s="221">
        <v>0</v>
      </c>
      <c r="K122" s="221">
        <v>0.94</v>
      </c>
      <c r="L122" s="221">
        <v>25</v>
      </c>
      <c r="M122" s="2">
        <v>0.33300000000000002</v>
      </c>
    </row>
    <row r="123" spans="1:13" x14ac:dyDescent="0.3">
      <c r="A123" s="1" t="s">
        <v>83</v>
      </c>
      <c r="B123" s="221">
        <v>2</v>
      </c>
      <c r="C123" s="2">
        <v>2</v>
      </c>
      <c r="D123" s="1">
        <v>2</v>
      </c>
      <c r="E123" s="221">
        <v>14</v>
      </c>
      <c r="F123" s="221">
        <v>2</v>
      </c>
      <c r="G123" s="221">
        <v>66.81</v>
      </c>
      <c r="H123" s="221">
        <v>100</v>
      </c>
      <c r="I123" s="221">
        <v>10</v>
      </c>
      <c r="J123" s="221">
        <v>3.68</v>
      </c>
      <c r="K123" s="221">
        <v>1</v>
      </c>
      <c r="L123" s="221">
        <v>20</v>
      </c>
      <c r="M123" s="2">
        <v>0.46699999999999997</v>
      </c>
    </row>
    <row r="124" spans="1:13" x14ac:dyDescent="0.3">
      <c r="A124" s="1" t="s">
        <v>83</v>
      </c>
      <c r="B124" s="221">
        <v>2</v>
      </c>
      <c r="C124" s="2">
        <v>2</v>
      </c>
      <c r="D124" s="1">
        <v>4</v>
      </c>
      <c r="E124" s="221">
        <v>14</v>
      </c>
      <c r="F124" s="221">
        <v>4</v>
      </c>
      <c r="G124" s="221">
        <v>72.45</v>
      </c>
      <c r="H124" s="221">
        <v>12.5</v>
      </c>
      <c r="I124" s="221">
        <v>10</v>
      </c>
      <c r="J124" s="221">
        <v>3.27</v>
      </c>
      <c r="K124" s="221">
        <v>2.4900000000000002</v>
      </c>
      <c r="L124" s="221">
        <v>22</v>
      </c>
      <c r="M124" s="2">
        <v>0.433</v>
      </c>
    </row>
    <row r="125" spans="1:13" x14ac:dyDescent="0.3">
      <c r="A125" s="1" t="s">
        <v>83</v>
      </c>
      <c r="B125" s="221">
        <v>2</v>
      </c>
      <c r="C125" s="2">
        <v>2</v>
      </c>
      <c r="D125" s="1">
        <v>3</v>
      </c>
      <c r="E125" s="221">
        <v>11</v>
      </c>
      <c r="F125" s="221">
        <v>2</v>
      </c>
      <c r="G125" s="221">
        <v>65.5</v>
      </c>
      <c r="H125" s="221">
        <v>0.5</v>
      </c>
      <c r="I125" s="221">
        <v>8</v>
      </c>
      <c r="J125" s="221">
        <v>1.7</v>
      </c>
      <c r="K125" s="221">
        <v>2.87</v>
      </c>
      <c r="L125" s="221">
        <v>17</v>
      </c>
      <c r="M125" s="2">
        <v>0.375</v>
      </c>
    </row>
    <row r="126" spans="1:13" x14ac:dyDescent="0.3">
      <c r="A126" s="1" t="s">
        <v>83</v>
      </c>
      <c r="B126" s="221">
        <v>2</v>
      </c>
      <c r="C126" s="2">
        <v>2</v>
      </c>
      <c r="D126" s="1">
        <v>4</v>
      </c>
      <c r="E126" s="221">
        <v>12</v>
      </c>
      <c r="F126" s="221">
        <v>6</v>
      </c>
      <c r="G126" s="221">
        <v>62.9</v>
      </c>
      <c r="H126" s="221">
        <v>7.58</v>
      </c>
      <c r="I126" s="221">
        <v>6</v>
      </c>
      <c r="J126" s="221">
        <v>0.82</v>
      </c>
      <c r="K126" s="221">
        <v>1.41</v>
      </c>
      <c r="L126" s="221">
        <v>17</v>
      </c>
      <c r="M126" s="2">
        <v>0.16666666666666666</v>
      </c>
    </row>
    <row r="127" spans="1:13" x14ac:dyDescent="0.3">
      <c r="A127" s="1" t="s">
        <v>83</v>
      </c>
      <c r="B127" s="221">
        <v>2</v>
      </c>
      <c r="C127" s="2">
        <v>2</v>
      </c>
      <c r="D127" s="1">
        <v>5</v>
      </c>
      <c r="E127" s="221">
        <v>13</v>
      </c>
      <c r="F127" s="221">
        <v>6</v>
      </c>
      <c r="G127" s="221">
        <v>88.93</v>
      </c>
      <c r="H127" s="221">
        <v>27.5</v>
      </c>
      <c r="I127" s="221">
        <v>7</v>
      </c>
      <c r="J127" s="221">
        <v>23.34</v>
      </c>
      <c r="K127" s="221">
        <v>5.0999999999999996</v>
      </c>
      <c r="L127" s="221">
        <v>22</v>
      </c>
      <c r="M127" s="2">
        <v>0.32142857142857145</v>
      </c>
    </row>
    <row r="128" spans="1:13" x14ac:dyDescent="0.3">
      <c r="A128" s="1" t="s">
        <v>85</v>
      </c>
      <c r="B128" s="221">
        <v>3</v>
      </c>
      <c r="C128" s="2">
        <v>2</v>
      </c>
      <c r="D128" s="1">
        <v>4</v>
      </c>
      <c r="E128" s="221">
        <v>15</v>
      </c>
      <c r="F128" s="221">
        <v>3</v>
      </c>
      <c r="G128" s="221">
        <v>83.41</v>
      </c>
      <c r="H128" s="221">
        <v>4.38</v>
      </c>
      <c r="I128" s="221">
        <v>9</v>
      </c>
      <c r="J128" s="221">
        <v>1.5</v>
      </c>
      <c r="K128" s="221">
        <v>2.0499999999999998</v>
      </c>
      <c r="L128" s="221">
        <v>20</v>
      </c>
      <c r="M128" s="2">
        <v>0.29666666666666663</v>
      </c>
    </row>
    <row r="129" spans="1:13" x14ac:dyDescent="0.3">
      <c r="A129" s="1" t="s">
        <v>85</v>
      </c>
      <c r="B129" s="221">
        <v>3</v>
      </c>
      <c r="C129" s="2">
        <v>2</v>
      </c>
      <c r="D129" s="1">
        <v>4</v>
      </c>
      <c r="E129" s="221">
        <v>14</v>
      </c>
      <c r="F129" s="221">
        <v>4</v>
      </c>
      <c r="G129" s="221">
        <v>90.4</v>
      </c>
      <c r="H129" s="221">
        <v>1.68</v>
      </c>
      <c r="I129" s="221">
        <v>9</v>
      </c>
      <c r="J129" s="221">
        <v>4.6399999999999997</v>
      </c>
      <c r="K129" s="221">
        <v>2.94</v>
      </c>
      <c r="L129" s="221">
        <v>23</v>
      </c>
      <c r="M129" s="2">
        <v>0.29666666666666663</v>
      </c>
    </row>
    <row r="130" spans="1:13" x14ac:dyDescent="0.3">
      <c r="A130" s="1" t="s">
        <v>85</v>
      </c>
      <c r="B130" s="221">
        <v>3</v>
      </c>
      <c r="C130" s="2">
        <v>2</v>
      </c>
      <c r="D130" s="1">
        <v>3</v>
      </c>
      <c r="E130" s="221">
        <v>11</v>
      </c>
      <c r="F130" s="221">
        <v>4</v>
      </c>
      <c r="G130" s="221">
        <v>81.66</v>
      </c>
      <c r="H130" s="221">
        <v>8.51</v>
      </c>
      <c r="I130" s="221">
        <v>8</v>
      </c>
      <c r="J130" s="221">
        <v>9.5299999999999994</v>
      </c>
      <c r="K130" s="221">
        <v>1.25</v>
      </c>
      <c r="L130" s="221">
        <v>18</v>
      </c>
      <c r="M130" s="2">
        <v>0.33374999999999999</v>
      </c>
    </row>
    <row r="131" spans="1:13" x14ac:dyDescent="0.3">
      <c r="A131" s="1" t="s">
        <v>85</v>
      </c>
      <c r="B131" s="221">
        <v>3</v>
      </c>
      <c r="C131" s="2">
        <v>2</v>
      </c>
      <c r="D131" s="1">
        <v>4</v>
      </c>
      <c r="E131" s="221">
        <v>13</v>
      </c>
      <c r="F131" s="221">
        <v>4</v>
      </c>
      <c r="G131" s="221">
        <v>81.23</v>
      </c>
      <c r="H131" s="221">
        <v>5.39</v>
      </c>
      <c r="I131" s="221">
        <v>8</v>
      </c>
      <c r="J131" s="221">
        <v>9.42</v>
      </c>
      <c r="K131" s="221">
        <v>1.7</v>
      </c>
      <c r="L131" s="221">
        <v>21</v>
      </c>
      <c r="M131" s="2">
        <v>0.25</v>
      </c>
    </row>
    <row r="132" spans="1:13" x14ac:dyDescent="0.3">
      <c r="A132" s="1" t="s">
        <v>85</v>
      </c>
      <c r="B132" s="221">
        <v>3</v>
      </c>
      <c r="C132" s="2">
        <v>2</v>
      </c>
      <c r="D132" s="1">
        <v>4</v>
      </c>
      <c r="E132" s="221">
        <v>14</v>
      </c>
      <c r="F132" s="221">
        <v>3</v>
      </c>
      <c r="G132" s="221">
        <v>79.92</v>
      </c>
      <c r="H132" s="221">
        <v>2.5</v>
      </c>
      <c r="I132" s="221">
        <v>9</v>
      </c>
      <c r="J132" s="221">
        <v>6.65</v>
      </c>
      <c r="K132" s="221">
        <v>2.4900000000000002</v>
      </c>
      <c r="L132" s="221">
        <v>22</v>
      </c>
      <c r="M132" s="2">
        <v>0.25888888888888889</v>
      </c>
    </row>
    <row r="133" spans="1:13" x14ac:dyDescent="0.3">
      <c r="A133" s="1" t="s">
        <v>85</v>
      </c>
      <c r="B133" s="221">
        <v>3</v>
      </c>
      <c r="C133" s="2">
        <v>2</v>
      </c>
      <c r="D133" s="1">
        <v>4</v>
      </c>
      <c r="E133" s="221">
        <v>15</v>
      </c>
      <c r="F133" s="221">
        <v>3</v>
      </c>
      <c r="G133" s="221">
        <v>91.27</v>
      </c>
      <c r="H133" s="221">
        <v>6.25</v>
      </c>
      <c r="I133" s="221">
        <v>10</v>
      </c>
      <c r="J133" s="221">
        <v>4.78</v>
      </c>
      <c r="K133" s="221">
        <v>1.63</v>
      </c>
      <c r="L133" s="221">
        <v>25</v>
      </c>
      <c r="M133" s="2">
        <v>0.26700000000000002</v>
      </c>
    </row>
    <row r="134" spans="1:13" x14ac:dyDescent="0.3">
      <c r="A134" s="1" t="s">
        <v>85</v>
      </c>
      <c r="B134" s="221">
        <v>3</v>
      </c>
      <c r="C134" s="2">
        <v>2</v>
      </c>
      <c r="D134" s="1">
        <v>4</v>
      </c>
      <c r="E134" s="221">
        <v>15</v>
      </c>
      <c r="F134" s="221">
        <v>4</v>
      </c>
      <c r="G134" s="221">
        <v>90.4</v>
      </c>
      <c r="H134" s="221">
        <v>6.25</v>
      </c>
      <c r="I134" s="221">
        <v>11</v>
      </c>
      <c r="J134" s="221">
        <v>6.55</v>
      </c>
      <c r="K134" s="221">
        <v>2.16</v>
      </c>
      <c r="L134" s="221">
        <v>24</v>
      </c>
      <c r="M134" s="2">
        <v>0.39363636363636362</v>
      </c>
    </row>
    <row r="135" spans="1:13" x14ac:dyDescent="0.3">
      <c r="A135" s="1" t="s">
        <v>27</v>
      </c>
      <c r="B135" s="221">
        <v>1</v>
      </c>
      <c r="C135" s="2">
        <v>1</v>
      </c>
      <c r="D135" s="1">
        <v>4</v>
      </c>
      <c r="E135" s="221">
        <v>13</v>
      </c>
      <c r="F135" s="221">
        <v>3</v>
      </c>
      <c r="G135" s="221">
        <v>53.82</v>
      </c>
      <c r="H135" s="221">
        <v>1.62</v>
      </c>
      <c r="I135" s="221">
        <v>9</v>
      </c>
      <c r="J135" s="221">
        <v>0.47</v>
      </c>
      <c r="K135" s="221">
        <v>3</v>
      </c>
      <c r="L135" s="221">
        <v>23</v>
      </c>
      <c r="M135" s="2">
        <v>0.22222222222222221</v>
      </c>
    </row>
    <row r="136" spans="1:13" x14ac:dyDescent="0.3">
      <c r="A136" s="1" t="s">
        <v>27</v>
      </c>
      <c r="B136" s="221">
        <v>1</v>
      </c>
      <c r="C136" s="2">
        <v>1</v>
      </c>
      <c r="D136" s="1">
        <v>3</v>
      </c>
      <c r="E136" s="221">
        <v>9</v>
      </c>
      <c r="F136" s="221">
        <v>4</v>
      </c>
      <c r="G136" s="221">
        <v>55.12</v>
      </c>
      <c r="H136" s="221">
        <v>2.23</v>
      </c>
      <c r="I136" s="221">
        <v>6</v>
      </c>
      <c r="J136" s="221">
        <v>0.82</v>
      </c>
      <c r="K136" s="221">
        <v>2.83</v>
      </c>
      <c r="L136" s="221">
        <v>17</v>
      </c>
      <c r="M136" s="2">
        <v>0.11166666666666668</v>
      </c>
    </row>
    <row r="137" spans="1:13" x14ac:dyDescent="0.3">
      <c r="A137" s="1" t="s">
        <v>27</v>
      </c>
      <c r="B137" s="221">
        <v>1</v>
      </c>
      <c r="C137" s="2">
        <v>1</v>
      </c>
      <c r="D137" s="1">
        <v>3</v>
      </c>
      <c r="E137" s="221">
        <v>9</v>
      </c>
      <c r="F137" s="221">
        <v>3</v>
      </c>
      <c r="G137" s="221">
        <v>56.43</v>
      </c>
      <c r="H137" s="221">
        <v>0.92</v>
      </c>
      <c r="I137" s="221">
        <v>6</v>
      </c>
      <c r="J137" s="221">
        <v>1.25</v>
      </c>
      <c r="K137" s="221">
        <v>1.89</v>
      </c>
      <c r="L137" s="221">
        <v>18</v>
      </c>
      <c r="M137" s="2">
        <v>0.11166666666666668</v>
      </c>
    </row>
    <row r="138" spans="1:13" x14ac:dyDescent="0.3">
      <c r="A138" s="1" t="s">
        <v>14</v>
      </c>
      <c r="B138" s="221">
        <v>0</v>
      </c>
      <c r="C138" s="2">
        <v>1</v>
      </c>
      <c r="D138" s="1">
        <v>4</v>
      </c>
      <c r="E138" s="221">
        <v>12</v>
      </c>
      <c r="F138" s="221">
        <v>4</v>
      </c>
      <c r="G138" s="221">
        <v>61.42</v>
      </c>
      <c r="H138" s="221">
        <v>3.42</v>
      </c>
      <c r="I138" s="221">
        <v>6</v>
      </c>
      <c r="J138" s="221">
        <v>2.5</v>
      </c>
      <c r="K138" s="221">
        <v>1.25</v>
      </c>
      <c r="L138" s="221">
        <v>17</v>
      </c>
      <c r="M138" s="2">
        <v>5.5E-2</v>
      </c>
    </row>
    <row r="139" spans="1:13" x14ac:dyDescent="0.3">
      <c r="A139" s="1" t="s">
        <v>14</v>
      </c>
      <c r="B139" s="221">
        <v>0</v>
      </c>
      <c r="C139" s="2">
        <v>1</v>
      </c>
      <c r="D139" s="1">
        <v>3</v>
      </c>
      <c r="E139" s="221">
        <v>12</v>
      </c>
      <c r="F139" s="221">
        <v>4</v>
      </c>
      <c r="G139" s="221">
        <v>61.42</v>
      </c>
      <c r="H139" s="221">
        <v>1.1599999999999999</v>
      </c>
      <c r="I139" s="221">
        <v>8</v>
      </c>
      <c r="J139" s="221">
        <v>2.0499999999999998</v>
      </c>
      <c r="K139" s="221">
        <v>1.63</v>
      </c>
      <c r="L139" s="221">
        <v>20</v>
      </c>
      <c r="M139" s="2">
        <v>0.125</v>
      </c>
    </row>
    <row r="140" spans="1:13" x14ac:dyDescent="0.3">
      <c r="A140" s="1" t="s">
        <v>14</v>
      </c>
      <c r="B140" s="221">
        <v>0</v>
      </c>
      <c r="C140" s="2">
        <v>1</v>
      </c>
      <c r="D140" s="1">
        <v>4</v>
      </c>
      <c r="E140" s="221">
        <v>11</v>
      </c>
      <c r="F140" s="221">
        <v>4</v>
      </c>
      <c r="G140" s="221">
        <v>61.42</v>
      </c>
      <c r="H140" s="221">
        <v>3.44</v>
      </c>
      <c r="I140" s="221">
        <v>7</v>
      </c>
      <c r="J140" s="221">
        <v>2.0499999999999998</v>
      </c>
      <c r="K140" s="221">
        <v>1.63</v>
      </c>
      <c r="L140" s="221">
        <v>21</v>
      </c>
      <c r="M140" s="2">
        <v>4.7142857142857146E-2</v>
      </c>
    </row>
    <row r="141" spans="1:13" x14ac:dyDescent="0.3">
      <c r="A141" s="1" t="s">
        <v>14</v>
      </c>
      <c r="B141" s="221">
        <v>0</v>
      </c>
      <c r="C141" s="2">
        <v>1</v>
      </c>
      <c r="D141" s="1">
        <v>4</v>
      </c>
      <c r="E141" s="221">
        <v>9</v>
      </c>
      <c r="F141" s="221">
        <v>4</v>
      </c>
      <c r="G141" s="221">
        <v>59.67</v>
      </c>
      <c r="H141" s="221">
        <v>0</v>
      </c>
      <c r="I141" s="221">
        <v>6</v>
      </c>
      <c r="J141" s="221">
        <v>1.25</v>
      </c>
      <c r="K141" s="221">
        <v>1.63</v>
      </c>
      <c r="L141" s="221">
        <v>17</v>
      </c>
      <c r="M141" s="2">
        <v>0.11166666666666668</v>
      </c>
    </row>
    <row r="142" spans="1:13" x14ac:dyDescent="0.3">
      <c r="A142" s="1" t="s">
        <v>14</v>
      </c>
      <c r="B142" s="221">
        <v>0</v>
      </c>
      <c r="C142" s="2">
        <v>1</v>
      </c>
      <c r="D142" s="1">
        <v>4</v>
      </c>
      <c r="E142" s="221">
        <v>10</v>
      </c>
      <c r="F142" s="221">
        <v>4</v>
      </c>
      <c r="G142" s="221">
        <v>60.98</v>
      </c>
      <c r="H142" s="221">
        <v>1.5</v>
      </c>
      <c r="I142" s="221">
        <v>6</v>
      </c>
      <c r="J142" s="221">
        <v>0.82</v>
      </c>
      <c r="K142" s="221">
        <v>1</v>
      </c>
      <c r="L142" s="221">
        <v>15</v>
      </c>
      <c r="M142" s="2">
        <v>0</v>
      </c>
    </row>
    <row r="143" spans="1:13" x14ac:dyDescent="0.3">
      <c r="A143" s="1" t="s">
        <v>15</v>
      </c>
      <c r="B143" s="221">
        <v>2</v>
      </c>
      <c r="C143" s="2">
        <v>1</v>
      </c>
      <c r="D143" s="1">
        <v>3</v>
      </c>
      <c r="E143" s="221">
        <v>9</v>
      </c>
      <c r="F143" s="221">
        <v>4</v>
      </c>
      <c r="G143" s="221">
        <v>64.239999999999995</v>
      </c>
      <c r="H143" s="221">
        <v>2.29</v>
      </c>
      <c r="I143" s="221">
        <v>5</v>
      </c>
      <c r="J143" s="221">
        <v>2</v>
      </c>
      <c r="K143" s="221">
        <v>0.82</v>
      </c>
      <c r="L143" s="221">
        <v>16</v>
      </c>
      <c r="M143" s="2">
        <v>0</v>
      </c>
    </row>
    <row r="144" spans="1:13" x14ac:dyDescent="0.3">
      <c r="A144" s="1" t="s">
        <v>15</v>
      </c>
      <c r="B144" s="221">
        <v>2</v>
      </c>
      <c r="C144" s="2">
        <v>1</v>
      </c>
      <c r="D144" s="1">
        <v>4</v>
      </c>
      <c r="E144" s="221">
        <v>10</v>
      </c>
      <c r="F144" s="221">
        <v>3</v>
      </c>
      <c r="G144" s="221">
        <v>69.45</v>
      </c>
      <c r="H144" s="221">
        <v>0.5</v>
      </c>
      <c r="I144" s="221">
        <v>7</v>
      </c>
      <c r="J144" s="221">
        <v>1.89</v>
      </c>
      <c r="K144" s="221">
        <v>1.25</v>
      </c>
      <c r="L144" s="221">
        <v>20</v>
      </c>
      <c r="M144" s="2">
        <v>4.7142857142857146E-2</v>
      </c>
    </row>
    <row r="145" spans="1:13" x14ac:dyDescent="0.3">
      <c r="A145" s="1" t="s">
        <v>15</v>
      </c>
      <c r="B145" s="221">
        <v>2</v>
      </c>
      <c r="C145" s="2">
        <v>1</v>
      </c>
      <c r="D145" s="1">
        <v>4</v>
      </c>
      <c r="E145" s="221">
        <v>13</v>
      </c>
      <c r="F145" s="221">
        <v>3</v>
      </c>
      <c r="G145" s="221">
        <v>72.05</v>
      </c>
      <c r="H145" s="221">
        <v>1.1000000000000001</v>
      </c>
      <c r="I145" s="221">
        <v>9</v>
      </c>
      <c r="J145" s="221">
        <v>0.94</v>
      </c>
      <c r="K145" s="221">
        <v>1.25</v>
      </c>
      <c r="L145" s="221">
        <v>25</v>
      </c>
      <c r="M145" s="2">
        <v>0.18555555555555556</v>
      </c>
    </row>
    <row r="146" spans="1:13" x14ac:dyDescent="0.3">
      <c r="A146" s="1" t="s">
        <v>59</v>
      </c>
      <c r="B146" s="221">
        <v>2</v>
      </c>
      <c r="C146" s="2">
        <v>1</v>
      </c>
      <c r="D146" s="1">
        <v>4</v>
      </c>
      <c r="E146" s="221">
        <v>13</v>
      </c>
      <c r="F146" s="221">
        <v>3</v>
      </c>
      <c r="G146" s="221">
        <v>87.86</v>
      </c>
      <c r="H146" s="221">
        <v>1.75</v>
      </c>
      <c r="I146" s="221">
        <v>9</v>
      </c>
      <c r="J146" s="221">
        <v>2.87</v>
      </c>
      <c r="K146" s="221">
        <v>0</v>
      </c>
      <c r="L146" s="221">
        <v>27</v>
      </c>
      <c r="M146" s="2">
        <v>7.4444444444444452E-2</v>
      </c>
    </row>
    <row r="147" spans="1:13" x14ac:dyDescent="0.3">
      <c r="A147" s="1" t="s">
        <v>59</v>
      </c>
      <c r="B147" s="221">
        <v>2</v>
      </c>
      <c r="C147" s="2">
        <v>1</v>
      </c>
      <c r="D147" s="1">
        <v>6</v>
      </c>
      <c r="E147" s="221">
        <v>17</v>
      </c>
      <c r="F147" s="221">
        <v>7</v>
      </c>
      <c r="G147" s="221">
        <v>93.98</v>
      </c>
      <c r="H147" s="221">
        <v>2.52</v>
      </c>
      <c r="I147" s="221">
        <v>13</v>
      </c>
      <c r="J147" s="221">
        <v>3.09</v>
      </c>
      <c r="K147" s="221">
        <v>1.41</v>
      </c>
      <c r="L147" s="221">
        <v>30</v>
      </c>
      <c r="M147" s="2">
        <v>0.23076923076923078</v>
      </c>
    </row>
    <row r="148" spans="1:13" x14ac:dyDescent="0.3">
      <c r="A148" s="1" t="s">
        <v>59</v>
      </c>
      <c r="B148" s="221">
        <v>2</v>
      </c>
      <c r="C148" s="2">
        <v>1</v>
      </c>
      <c r="D148" s="1">
        <v>8</v>
      </c>
      <c r="E148" s="221">
        <v>20</v>
      </c>
      <c r="F148" s="221">
        <v>5</v>
      </c>
      <c r="G148" s="221">
        <v>93.54</v>
      </c>
      <c r="H148" s="221">
        <v>1.17</v>
      </c>
      <c r="I148" s="221">
        <v>13</v>
      </c>
      <c r="J148" s="221">
        <v>0.5</v>
      </c>
      <c r="K148" s="221">
        <v>1.25</v>
      </c>
      <c r="L148" s="221">
        <v>32</v>
      </c>
      <c r="M148" s="2">
        <v>0.25615384615384618</v>
      </c>
    </row>
    <row r="149" spans="1:13" x14ac:dyDescent="0.3">
      <c r="A149" s="1" t="s">
        <v>50</v>
      </c>
      <c r="B149" s="221">
        <v>1</v>
      </c>
      <c r="C149" s="2">
        <v>2</v>
      </c>
      <c r="D149" s="1">
        <v>4</v>
      </c>
      <c r="E149" s="221">
        <v>10</v>
      </c>
      <c r="F149" s="221">
        <v>4</v>
      </c>
      <c r="G149" s="221">
        <v>51.73</v>
      </c>
      <c r="H149" s="221">
        <v>2.54</v>
      </c>
      <c r="I149" s="221">
        <v>5</v>
      </c>
      <c r="J149" s="221">
        <v>2.62</v>
      </c>
      <c r="K149" s="221">
        <v>3</v>
      </c>
      <c r="L149" s="221">
        <v>15</v>
      </c>
      <c r="M149" s="2">
        <v>6.6000000000000003E-2</v>
      </c>
    </row>
    <row r="150" spans="1:13" x14ac:dyDescent="0.3">
      <c r="A150" s="1" t="s">
        <v>50</v>
      </c>
      <c r="B150" s="221">
        <v>1</v>
      </c>
      <c r="C150" s="2">
        <v>2</v>
      </c>
      <c r="D150" s="1">
        <v>3</v>
      </c>
      <c r="E150" s="221">
        <v>8</v>
      </c>
      <c r="F150" s="221">
        <v>5</v>
      </c>
      <c r="G150" s="221">
        <v>54.77</v>
      </c>
      <c r="H150" s="221">
        <v>1.84</v>
      </c>
      <c r="I150" s="221">
        <v>5</v>
      </c>
      <c r="J150" s="221">
        <v>3.09</v>
      </c>
      <c r="K150" s="221">
        <v>2.83</v>
      </c>
      <c r="L150" s="221">
        <v>15</v>
      </c>
      <c r="M150" s="2">
        <v>6.6000000000000003E-2</v>
      </c>
    </row>
    <row r="151" spans="1:13" x14ac:dyDescent="0.3">
      <c r="A151" s="1" t="s">
        <v>50</v>
      </c>
      <c r="B151" s="221">
        <v>1</v>
      </c>
      <c r="C151" s="2">
        <v>2</v>
      </c>
      <c r="D151" s="1">
        <v>2</v>
      </c>
      <c r="E151" s="221">
        <v>6</v>
      </c>
      <c r="F151" s="221">
        <v>3</v>
      </c>
      <c r="G151" s="221">
        <v>47.38</v>
      </c>
      <c r="H151" s="221">
        <v>100</v>
      </c>
      <c r="I151" s="221">
        <v>4</v>
      </c>
      <c r="J151" s="221">
        <v>3.56</v>
      </c>
      <c r="K151" s="221">
        <v>4.24</v>
      </c>
      <c r="L151" s="221">
        <v>11</v>
      </c>
      <c r="M151" s="2">
        <v>0.25</v>
      </c>
    </row>
    <row r="152" spans="1:13" x14ac:dyDescent="0.3">
      <c r="A152" s="1" t="s">
        <v>50</v>
      </c>
      <c r="B152" s="221">
        <v>1</v>
      </c>
      <c r="C152" s="2">
        <v>2</v>
      </c>
      <c r="D152" s="1">
        <v>3</v>
      </c>
      <c r="E152" s="221">
        <v>8</v>
      </c>
      <c r="F152" s="221">
        <v>3</v>
      </c>
      <c r="G152" s="221">
        <v>36.950000000000003</v>
      </c>
      <c r="H152" s="221">
        <v>100</v>
      </c>
      <c r="I152" s="221">
        <v>5</v>
      </c>
      <c r="J152" s="221">
        <v>3.3</v>
      </c>
      <c r="K152" s="221">
        <v>9.4600000000000009</v>
      </c>
      <c r="L152" s="221">
        <v>13</v>
      </c>
      <c r="M152" s="2">
        <v>0.2</v>
      </c>
    </row>
    <row r="153" spans="1:13" x14ac:dyDescent="0.3">
      <c r="A153" s="1" t="s">
        <v>50</v>
      </c>
      <c r="B153" s="221">
        <v>1</v>
      </c>
      <c r="C153" s="2">
        <v>2</v>
      </c>
      <c r="D153" s="1">
        <v>2</v>
      </c>
      <c r="E153" s="221">
        <v>6</v>
      </c>
      <c r="F153" s="221">
        <v>3</v>
      </c>
      <c r="G153" s="221">
        <v>33.47</v>
      </c>
      <c r="H153" s="221">
        <v>0</v>
      </c>
      <c r="I153" s="221">
        <v>4</v>
      </c>
      <c r="J153" s="221">
        <v>36.18</v>
      </c>
      <c r="K153" s="221">
        <v>50.76</v>
      </c>
      <c r="L153" s="221">
        <v>9</v>
      </c>
      <c r="M153" s="2">
        <v>0.25</v>
      </c>
    </row>
    <row r="154" spans="1:13" x14ac:dyDescent="0.3">
      <c r="A154" s="1" t="s">
        <v>21</v>
      </c>
      <c r="B154" s="221">
        <v>1</v>
      </c>
      <c r="C154" s="2">
        <v>2</v>
      </c>
      <c r="D154" s="1">
        <v>4</v>
      </c>
      <c r="E154" s="221">
        <v>13</v>
      </c>
      <c r="F154" s="221">
        <v>5</v>
      </c>
      <c r="G154" s="221">
        <v>65.95</v>
      </c>
      <c r="H154" s="221">
        <v>1.6</v>
      </c>
      <c r="I154" s="221">
        <v>7</v>
      </c>
      <c r="J154" s="221">
        <v>2.0499999999999998</v>
      </c>
      <c r="K154" s="221">
        <v>1.5</v>
      </c>
      <c r="L154" s="221">
        <v>22</v>
      </c>
      <c r="M154" s="2">
        <v>0.14285714285714285</v>
      </c>
    </row>
    <row r="155" spans="1:13" x14ac:dyDescent="0.3">
      <c r="A155" s="1" t="s">
        <v>21</v>
      </c>
      <c r="B155" s="221">
        <v>1</v>
      </c>
      <c r="C155" s="2">
        <v>2</v>
      </c>
      <c r="D155" s="1">
        <v>4</v>
      </c>
      <c r="E155" s="221">
        <v>13</v>
      </c>
      <c r="F155" s="221">
        <v>3</v>
      </c>
      <c r="G155" s="221">
        <v>62.02</v>
      </c>
      <c r="H155" s="221">
        <v>1.0900000000000001</v>
      </c>
      <c r="I155" s="221">
        <v>9</v>
      </c>
      <c r="J155" s="221">
        <v>1.41</v>
      </c>
      <c r="K155" s="221">
        <v>2.4500000000000002</v>
      </c>
      <c r="L155" s="221">
        <v>30</v>
      </c>
      <c r="M155" s="2">
        <v>7.4444444444444452E-2</v>
      </c>
    </row>
    <row r="156" spans="1:13" x14ac:dyDescent="0.3">
      <c r="A156" s="1" t="s">
        <v>21</v>
      </c>
      <c r="B156" s="221">
        <v>1</v>
      </c>
      <c r="C156" s="2">
        <v>2</v>
      </c>
      <c r="D156" s="1">
        <v>4</v>
      </c>
      <c r="E156" s="221">
        <v>11</v>
      </c>
      <c r="F156" s="221">
        <v>4</v>
      </c>
      <c r="G156" s="221">
        <v>62.02</v>
      </c>
      <c r="H156" s="221">
        <v>0.99</v>
      </c>
      <c r="I156" s="221">
        <v>9</v>
      </c>
      <c r="J156" s="221">
        <v>1.41</v>
      </c>
      <c r="K156" s="221">
        <v>2.4500000000000002</v>
      </c>
      <c r="L156" s="221">
        <v>24</v>
      </c>
      <c r="M156" s="2">
        <v>0.22222222222222221</v>
      </c>
    </row>
    <row r="157" spans="1:13" x14ac:dyDescent="0.3">
      <c r="A157" s="1" t="s">
        <v>21</v>
      </c>
      <c r="B157" s="221">
        <v>1</v>
      </c>
      <c r="C157" s="2">
        <v>2</v>
      </c>
      <c r="D157" s="1">
        <v>4</v>
      </c>
      <c r="E157" s="221">
        <v>10</v>
      </c>
      <c r="F157" s="221">
        <v>4</v>
      </c>
      <c r="G157" s="221">
        <v>56.78</v>
      </c>
      <c r="H157" s="221">
        <v>1.83</v>
      </c>
      <c r="I157" s="221">
        <v>7</v>
      </c>
      <c r="J157" s="221">
        <v>0</v>
      </c>
      <c r="K157" s="221">
        <v>1.7</v>
      </c>
      <c r="L157" s="221">
        <v>19</v>
      </c>
      <c r="M157" s="2">
        <v>0.14285714285714285</v>
      </c>
    </row>
    <row r="158" spans="1:13" x14ac:dyDescent="0.3">
      <c r="A158" s="1" t="s">
        <v>53</v>
      </c>
      <c r="B158" s="221">
        <v>2</v>
      </c>
      <c r="C158" s="2">
        <v>1</v>
      </c>
      <c r="D158" s="1">
        <v>3</v>
      </c>
      <c r="E158" s="221">
        <v>6</v>
      </c>
      <c r="F158" s="221">
        <v>2</v>
      </c>
      <c r="G158" s="221">
        <v>42.1</v>
      </c>
      <c r="H158" s="221">
        <v>1.75</v>
      </c>
      <c r="I158" s="221">
        <v>5</v>
      </c>
      <c r="J158" s="221">
        <v>2.4900000000000002</v>
      </c>
      <c r="K158" s="221">
        <v>2.5</v>
      </c>
      <c r="L158" s="221">
        <v>10</v>
      </c>
      <c r="M158" s="2">
        <v>0.33399999999999996</v>
      </c>
    </row>
    <row r="159" spans="1:13" x14ac:dyDescent="0.3">
      <c r="A159" s="1" t="s">
        <v>53</v>
      </c>
      <c r="B159" s="221">
        <v>2</v>
      </c>
      <c r="C159" s="2">
        <v>1</v>
      </c>
      <c r="D159" s="1">
        <v>2</v>
      </c>
      <c r="E159" s="221">
        <v>5</v>
      </c>
      <c r="F159" s="221">
        <v>2</v>
      </c>
      <c r="G159" s="221">
        <v>43.83</v>
      </c>
      <c r="H159" s="221">
        <v>1.38</v>
      </c>
      <c r="I159" s="221">
        <v>4</v>
      </c>
      <c r="J159" s="221">
        <v>1.63</v>
      </c>
      <c r="K159" s="221">
        <v>2.36</v>
      </c>
      <c r="L159" s="221">
        <v>9</v>
      </c>
      <c r="M159" s="2">
        <v>8.2500000000000004E-2</v>
      </c>
    </row>
    <row r="160" spans="1:13" x14ac:dyDescent="0.3">
      <c r="A160" s="1" t="s">
        <v>53</v>
      </c>
      <c r="B160" s="221">
        <v>2</v>
      </c>
      <c r="C160" s="2">
        <v>1</v>
      </c>
      <c r="D160" s="1">
        <v>3</v>
      </c>
      <c r="E160" s="221">
        <v>9</v>
      </c>
      <c r="F160" s="221">
        <v>3</v>
      </c>
      <c r="G160" s="221">
        <v>47.31</v>
      </c>
      <c r="H160" s="221">
        <v>0.41</v>
      </c>
      <c r="I160" s="221">
        <v>6</v>
      </c>
      <c r="J160" s="221">
        <v>0.94</v>
      </c>
      <c r="K160" s="221">
        <v>0.47</v>
      </c>
      <c r="L160" s="221">
        <v>10</v>
      </c>
      <c r="M160" s="2">
        <v>0.16666666666666666</v>
      </c>
    </row>
    <row r="161" spans="1:13" x14ac:dyDescent="0.3">
      <c r="A161" s="1" t="s">
        <v>53</v>
      </c>
      <c r="B161" s="221">
        <v>2</v>
      </c>
      <c r="C161" s="2">
        <v>1</v>
      </c>
      <c r="D161" s="1">
        <v>3</v>
      </c>
      <c r="E161" s="221">
        <v>7</v>
      </c>
      <c r="F161" s="221">
        <v>3</v>
      </c>
      <c r="G161" s="221">
        <v>46.44</v>
      </c>
      <c r="H161" s="221">
        <v>2.88</v>
      </c>
      <c r="I161" s="221">
        <v>5</v>
      </c>
      <c r="J161" s="221">
        <v>0.47</v>
      </c>
      <c r="K161" s="221">
        <v>0.47</v>
      </c>
      <c r="L161" s="221">
        <v>14</v>
      </c>
      <c r="M161" s="2">
        <v>0.13400000000000001</v>
      </c>
    </row>
    <row r="162" spans="1:13" x14ac:dyDescent="0.3">
      <c r="A162" s="1" t="s">
        <v>53</v>
      </c>
      <c r="B162" s="221">
        <v>2</v>
      </c>
      <c r="C162" s="2">
        <v>1</v>
      </c>
      <c r="D162" s="1">
        <v>4</v>
      </c>
      <c r="E162" s="221">
        <v>7</v>
      </c>
      <c r="F162" s="221">
        <v>3</v>
      </c>
      <c r="G162" s="221">
        <v>46.44</v>
      </c>
      <c r="H162" s="221">
        <v>1.58</v>
      </c>
      <c r="I162" s="221">
        <v>4</v>
      </c>
      <c r="J162" s="221">
        <v>0.47</v>
      </c>
      <c r="K162" s="221">
        <v>0</v>
      </c>
      <c r="L162" s="221">
        <v>15</v>
      </c>
      <c r="M162" s="2">
        <v>0</v>
      </c>
    </row>
    <row r="163" spans="1:13" x14ac:dyDescent="0.3">
      <c r="A163" s="1" t="s">
        <v>53</v>
      </c>
      <c r="B163" s="221">
        <v>2</v>
      </c>
      <c r="C163" s="2">
        <v>1</v>
      </c>
      <c r="D163" s="1">
        <v>2</v>
      </c>
      <c r="E163" s="221">
        <v>7</v>
      </c>
      <c r="F163" s="221">
        <v>1</v>
      </c>
      <c r="G163" s="221">
        <v>46.44</v>
      </c>
      <c r="H163" s="221">
        <v>0.12</v>
      </c>
      <c r="I163" s="221">
        <v>5</v>
      </c>
      <c r="J163" s="221">
        <v>0.94</v>
      </c>
      <c r="K163" s="221">
        <v>0.47</v>
      </c>
      <c r="L163" s="221">
        <v>13</v>
      </c>
      <c r="M163" s="2">
        <v>0.13400000000000001</v>
      </c>
    </row>
    <row r="164" spans="1:13" x14ac:dyDescent="0.3">
      <c r="A164" s="1" t="s">
        <v>53</v>
      </c>
      <c r="B164" s="221">
        <v>2</v>
      </c>
      <c r="C164" s="2">
        <v>1</v>
      </c>
      <c r="D164" s="1">
        <v>3</v>
      </c>
      <c r="E164" s="221">
        <v>8</v>
      </c>
      <c r="F164" s="221">
        <v>3</v>
      </c>
      <c r="G164" s="221">
        <v>46.44</v>
      </c>
      <c r="H164" s="221">
        <v>0.75</v>
      </c>
      <c r="I164" s="221">
        <v>6</v>
      </c>
      <c r="J164" s="221">
        <v>0.94</v>
      </c>
      <c r="K164" s="221">
        <v>0.47</v>
      </c>
      <c r="L164" s="221">
        <v>13</v>
      </c>
      <c r="M164" s="2">
        <v>0.22166666666666668</v>
      </c>
    </row>
    <row r="165" spans="1:13" x14ac:dyDescent="0.3">
      <c r="A165" s="1" t="s">
        <v>53</v>
      </c>
      <c r="B165" s="221">
        <v>2</v>
      </c>
      <c r="C165" s="2">
        <v>1</v>
      </c>
      <c r="D165" s="1">
        <v>2</v>
      </c>
      <c r="E165" s="221">
        <v>7</v>
      </c>
      <c r="F165" s="221">
        <v>2</v>
      </c>
      <c r="G165" s="221">
        <v>46.87</v>
      </c>
      <c r="H165" s="221">
        <v>0.12</v>
      </c>
      <c r="I165" s="221">
        <v>5</v>
      </c>
      <c r="J165" s="221">
        <v>0.94</v>
      </c>
      <c r="K165" s="221">
        <v>0.47</v>
      </c>
      <c r="L165" s="221">
        <v>13</v>
      </c>
      <c r="M165" s="2">
        <v>0.2</v>
      </c>
    </row>
    <row r="166" spans="1:13" x14ac:dyDescent="0.3">
      <c r="A166" s="1" t="s">
        <v>53</v>
      </c>
      <c r="B166" s="221">
        <v>2</v>
      </c>
      <c r="C166" s="2">
        <v>1</v>
      </c>
      <c r="D166" s="1">
        <v>4</v>
      </c>
      <c r="E166" s="221">
        <v>10</v>
      </c>
      <c r="F166" s="221">
        <v>3</v>
      </c>
      <c r="G166" s="221">
        <v>47.31</v>
      </c>
      <c r="H166" s="221">
        <v>1</v>
      </c>
      <c r="I166" s="221">
        <v>6</v>
      </c>
      <c r="J166" s="221">
        <v>0.94</v>
      </c>
      <c r="K166" s="221">
        <v>0.47</v>
      </c>
      <c r="L166" s="221">
        <v>16</v>
      </c>
      <c r="M166" s="2">
        <v>0.11166666666666668</v>
      </c>
    </row>
    <row r="167" spans="1:13" x14ac:dyDescent="0.3">
      <c r="A167" s="1" t="s">
        <v>53</v>
      </c>
      <c r="B167" s="221">
        <v>2</v>
      </c>
      <c r="C167" s="2">
        <v>1</v>
      </c>
      <c r="D167" s="1">
        <v>2</v>
      </c>
      <c r="E167" s="221">
        <v>6</v>
      </c>
      <c r="F167" s="221">
        <v>1</v>
      </c>
      <c r="G167" s="221">
        <v>48.17</v>
      </c>
      <c r="H167" s="221">
        <v>0.67</v>
      </c>
      <c r="I167" s="221">
        <v>4</v>
      </c>
      <c r="J167" s="221">
        <v>1.89</v>
      </c>
      <c r="K167" s="221">
        <v>1.7</v>
      </c>
      <c r="L167" s="221">
        <v>10</v>
      </c>
      <c r="M167" s="2">
        <v>0</v>
      </c>
    </row>
    <row r="168" spans="1:13" x14ac:dyDescent="0.3">
      <c r="A168" s="1" t="s">
        <v>18</v>
      </c>
      <c r="B168" s="221">
        <v>3</v>
      </c>
      <c r="C168" s="2">
        <v>1</v>
      </c>
      <c r="D168" s="1">
        <v>4</v>
      </c>
      <c r="E168" s="221">
        <v>10</v>
      </c>
      <c r="F168" s="221">
        <v>4</v>
      </c>
      <c r="G168" s="221">
        <v>66.13</v>
      </c>
      <c r="H168" s="221">
        <v>7.74</v>
      </c>
      <c r="I168" s="221">
        <v>6</v>
      </c>
      <c r="J168" s="221">
        <v>6.16</v>
      </c>
      <c r="K168" s="221">
        <v>4</v>
      </c>
      <c r="L168" s="221">
        <v>16</v>
      </c>
      <c r="M168" s="2">
        <v>0.22166666666666668</v>
      </c>
    </row>
    <row r="169" spans="1:13" x14ac:dyDescent="0.3">
      <c r="A169" s="1" t="s">
        <v>18</v>
      </c>
      <c r="B169" s="221">
        <v>3</v>
      </c>
      <c r="C169" s="2">
        <v>1</v>
      </c>
      <c r="D169" s="1">
        <v>4</v>
      </c>
      <c r="E169" s="221">
        <v>10</v>
      </c>
      <c r="F169" s="221">
        <v>3</v>
      </c>
      <c r="G169" s="221">
        <v>59.17</v>
      </c>
      <c r="H169" s="221">
        <v>4.5</v>
      </c>
      <c r="I169" s="221">
        <v>6</v>
      </c>
      <c r="J169" s="221">
        <v>4.1100000000000003</v>
      </c>
      <c r="K169" s="221">
        <v>4.03</v>
      </c>
      <c r="L169" s="221">
        <v>16</v>
      </c>
      <c r="M169" s="2">
        <v>0.22166666666666668</v>
      </c>
    </row>
    <row r="170" spans="1:13" x14ac:dyDescent="0.3">
      <c r="A170" s="1" t="s">
        <v>18</v>
      </c>
      <c r="B170" s="221">
        <v>3</v>
      </c>
      <c r="C170" s="2">
        <v>1</v>
      </c>
      <c r="D170" s="1">
        <v>4</v>
      </c>
      <c r="E170" s="221">
        <v>11</v>
      </c>
      <c r="F170" s="221">
        <v>3</v>
      </c>
      <c r="G170" s="221">
        <v>55.25</v>
      </c>
      <c r="H170" s="221">
        <v>2.5</v>
      </c>
      <c r="I170" s="221">
        <v>9</v>
      </c>
      <c r="J170" s="221">
        <v>3.68</v>
      </c>
      <c r="K170" s="221">
        <v>0.47</v>
      </c>
      <c r="L170" s="221">
        <v>19</v>
      </c>
      <c r="M170" s="2">
        <v>0.29666666666666663</v>
      </c>
    </row>
    <row r="171" spans="1:13" x14ac:dyDescent="0.3">
      <c r="A171" s="1" t="s">
        <v>18</v>
      </c>
      <c r="B171" s="221">
        <v>3</v>
      </c>
      <c r="C171" s="2">
        <v>1</v>
      </c>
      <c r="D171" s="1">
        <v>3</v>
      </c>
      <c r="E171" s="221">
        <v>8</v>
      </c>
      <c r="F171" s="221">
        <v>4</v>
      </c>
      <c r="G171" s="221">
        <v>52.64</v>
      </c>
      <c r="H171" s="221">
        <v>3.36</v>
      </c>
      <c r="I171" s="221">
        <v>6</v>
      </c>
      <c r="J171" s="221">
        <v>4.78</v>
      </c>
      <c r="K171" s="221">
        <v>0.47</v>
      </c>
      <c r="L171" s="221">
        <v>15</v>
      </c>
      <c r="M171" s="2">
        <v>0.33333333333333331</v>
      </c>
    </row>
    <row r="172" spans="1:13" x14ac:dyDescent="0.3">
      <c r="A172" s="1" t="s">
        <v>18</v>
      </c>
      <c r="B172" s="221">
        <v>3</v>
      </c>
      <c r="C172" s="2">
        <v>1</v>
      </c>
      <c r="D172" s="1">
        <v>2</v>
      </c>
      <c r="E172" s="221">
        <v>8</v>
      </c>
      <c r="F172" s="221">
        <v>3</v>
      </c>
      <c r="G172" s="221">
        <v>60.91</v>
      </c>
      <c r="H172" s="221">
        <v>3.25</v>
      </c>
      <c r="I172" s="221">
        <v>7</v>
      </c>
      <c r="J172" s="221">
        <v>7.41</v>
      </c>
      <c r="K172" s="221">
        <v>0.94</v>
      </c>
      <c r="L172" s="221">
        <v>18</v>
      </c>
      <c r="M172" s="2">
        <v>0.23857142857142857</v>
      </c>
    </row>
    <row r="173" spans="1:13" x14ac:dyDescent="0.3">
      <c r="A173" s="1" t="s">
        <v>18</v>
      </c>
      <c r="B173" s="221">
        <v>3</v>
      </c>
      <c r="C173" s="2">
        <v>1</v>
      </c>
      <c r="D173" s="1">
        <v>3</v>
      </c>
      <c r="E173" s="221">
        <v>10</v>
      </c>
      <c r="F173" s="221">
        <v>2</v>
      </c>
      <c r="G173" s="221">
        <v>71.349999999999994</v>
      </c>
      <c r="H173" s="221">
        <v>12.25</v>
      </c>
      <c r="I173" s="221">
        <v>9</v>
      </c>
      <c r="J173" s="221">
        <v>9.8800000000000008</v>
      </c>
      <c r="K173" s="221">
        <v>5.25</v>
      </c>
      <c r="L173" s="221">
        <v>19</v>
      </c>
      <c r="M173" s="2">
        <v>0.33333333333333331</v>
      </c>
    </row>
    <row r="174" spans="1:13" x14ac:dyDescent="0.3">
      <c r="A174" s="1" t="s">
        <v>18</v>
      </c>
      <c r="B174" s="221">
        <v>3</v>
      </c>
      <c r="C174" s="2">
        <v>1</v>
      </c>
      <c r="D174" s="1">
        <v>3</v>
      </c>
      <c r="E174" s="221">
        <v>14</v>
      </c>
      <c r="F174" s="221">
        <v>4</v>
      </c>
      <c r="G174" s="221">
        <v>87.88</v>
      </c>
      <c r="H174" s="221">
        <v>0.95</v>
      </c>
      <c r="I174" s="221">
        <v>10</v>
      </c>
      <c r="J174" s="221">
        <v>2.0499999999999998</v>
      </c>
      <c r="K174" s="221">
        <v>6.24</v>
      </c>
      <c r="L174" s="221">
        <v>25</v>
      </c>
      <c r="M174" s="2">
        <v>0.3</v>
      </c>
    </row>
    <row r="175" spans="1:13" x14ac:dyDescent="0.3">
      <c r="A175" s="1" t="s">
        <v>18</v>
      </c>
      <c r="B175" s="221">
        <v>3</v>
      </c>
      <c r="C175" s="2">
        <v>1</v>
      </c>
      <c r="D175" s="1">
        <v>5</v>
      </c>
      <c r="E175" s="221">
        <v>14</v>
      </c>
      <c r="F175" s="221">
        <v>3</v>
      </c>
      <c r="G175" s="221">
        <v>94.41</v>
      </c>
      <c r="H175" s="221">
        <v>0.75</v>
      </c>
      <c r="I175" s="221">
        <v>10</v>
      </c>
      <c r="J175" s="221">
        <v>0.82</v>
      </c>
      <c r="K175" s="221">
        <v>2.16</v>
      </c>
      <c r="L175" s="221">
        <v>27</v>
      </c>
      <c r="M175" s="2">
        <v>0.26700000000000002</v>
      </c>
    </row>
    <row r="176" spans="1:13" x14ac:dyDescent="0.3">
      <c r="A176" s="1" t="s">
        <v>18</v>
      </c>
      <c r="B176" s="221">
        <v>3</v>
      </c>
      <c r="C176" s="2">
        <v>1</v>
      </c>
      <c r="D176" s="1">
        <v>6</v>
      </c>
      <c r="E176" s="221">
        <v>14</v>
      </c>
      <c r="F176" s="221">
        <v>5</v>
      </c>
      <c r="G176" s="221">
        <v>97.02</v>
      </c>
      <c r="H176" s="221">
        <v>2.42</v>
      </c>
      <c r="I176" s="221">
        <v>9</v>
      </c>
      <c r="J176" s="221">
        <v>4.03</v>
      </c>
      <c r="K176" s="221">
        <v>2.4900000000000002</v>
      </c>
      <c r="L176" s="221">
        <v>24</v>
      </c>
      <c r="M176" s="2">
        <v>0.18555555555555556</v>
      </c>
    </row>
    <row r="177" spans="1:13" x14ac:dyDescent="0.3">
      <c r="A177" s="1" t="s">
        <v>18</v>
      </c>
      <c r="B177" s="221">
        <v>3</v>
      </c>
      <c r="C177" s="2">
        <v>1</v>
      </c>
      <c r="D177" s="1">
        <v>4</v>
      </c>
      <c r="E177" s="221">
        <v>17</v>
      </c>
      <c r="F177" s="221">
        <v>3</v>
      </c>
      <c r="G177" s="221">
        <v>95.71</v>
      </c>
      <c r="H177" s="221">
        <v>7.75</v>
      </c>
      <c r="I177" s="221">
        <v>12</v>
      </c>
      <c r="J177" s="221">
        <v>4</v>
      </c>
      <c r="K177" s="221">
        <v>4.32</v>
      </c>
      <c r="L177" s="221">
        <v>30</v>
      </c>
      <c r="M177" s="2">
        <v>0.33333333333333331</v>
      </c>
    </row>
    <row r="178" spans="1:13" x14ac:dyDescent="0.3">
      <c r="A178" s="1" t="s">
        <v>64</v>
      </c>
      <c r="B178" s="221">
        <v>1</v>
      </c>
      <c r="C178" s="2">
        <v>2</v>
      </c>
      <c r="D178" s="1">
        <v>3</v>
      </c>
      <c r="E178" s="221">
        <v>10</v>
      </c>
      <c r="F178" s="221">
        <v>3</v>
      </c>
      <c r="G178" s="221">
        <v>46.88</v>
      </c>
      <c r="H178" s="221">
        <v>0.25</v>
      </c>
      <c r="I178" s="221">
        <v>6</v>
      </c>
      <c r="J178" s="221">
        <v>1.7</v>
      </c>
      <c r="K178" s="221">
        <v>1</v>
      </c>
      <c r="L178" s="221">
        <v>16</v>
      </c>
      <c r="M178" s="2">
        <v>0.16666666666666666</v>
      </c>
    </row>
    <row r="179" spans="1:13" x14ac:dyDescent="0.3">
      <c r="A179" s="1" t="s">
        <v>64</v>
      </c>
      <c r="B179" s="221">
        <v>1</v>
      </c>
      <c r="C179" s="2">
        <v>2</v>
      </c>
      <c r="D179" s="1">
        <v>4</v>
      </c>
      <c r="E179" s="221">
        <v>9</v>
      </c>
      <c r="F179" s="221">
        <v>3</v>
      </c>
      <c r="G179" s="221">
        <v>46.45</v>
      </c>
      <c r="H179" s="221">
        <v>0</v>
      </c>
      <c r="I179" s="221">
        <v>6</v>
      </c>
      <c r="J179" s="221">
        <v>5.44</v>
      </c>
      <c r="K179" s="221">
        <v>0.94</v>
      </c>
      <c r="L179" s="221">
        <v>16</v>
      </c>
      <c r="M179" s="2">
        <v>0.22166666666666668</v>
      </c>
    </row>
    <row r="180" spans="1:13" x14ac:dyDescent="0.3">
      <c r="A180" s="1" t="s">
        <v>64</v>
      </c>
      <c r="B180" s="221">
        <v>1</v>
      </c>
      <c r="C180" s="2">
        <v>2</v>
      </c>
      <c r="D180" s="1">
        <v>4</v>
      </c>
      <c r="E180" s="221">
        <v>11</v>
      </c>
      <c r="F180" s="221">
        <v>4</v>
      </c>
      <c r="G180" s="221">
        <v>52.09</v>
      </c>
      <c r="H180" s="221">
        <v>10.220000000000001</v>
      </c>
      <c r="I180" s="221">
        <v>7</v>
      </c>
      <c r="J180" s="221">
        <v>4.99</v>
      </c>
      <c r="K180" s="221">
        <v>8.49</v>
      </c>
      <c r="L180" s="221">
        <v>19</v>
      </c>
      <c r="M180" s="2">
        <v>0.14285714285714285</v>
      </c>
    </row>
    <row r="181" spans="1:13" x14ac:dyDescent="0.3">
      <c r="A181" s="1" t="s">
        <v>38</v>
      </c>
      <c r="B181" s="221">
        <v>0</v>
      </c>
      <c r="C181" s="2">
        <v>4</v>
      </c>
      <c r="D181" s="1">
        <v>3</v>
      </c>
      <c r="E181" s="221">
        <v>9</v>
      </c>
      <c r="F181" s="221">
        <v>4</v>
      </c>
      <c r="G181" s="221">
        <v>52.03</v>
      </c>
      <c r="H181" s="221">
        <v>1.35</v>
      </c>
      <c r="I181" s="221">
        <v>5</v>
      </c>
      <c r="J181" s="221">
        <v>0.94</v>
      </c>
      <c r="K181" s="221">
        <v>1.5</v>
      </c>
      <c r="L181" s="221">
        <v>18</v>
      </c>
      <c r="M181" s="2">
        <v>0</v>
      </c>
    </row>
    <row r="182" spans="1:13" x14ac:dyDescent="0.3">
      <c r="A182" s="1" t="s">
        <v>38</v>
      </c>
      <c r="B182" s="221">
        <v>0</v>
      </c>
      <c r="C182" s="2">
        <v>4</v>
      </c>
      <c r="D182" s="1">
        <v>3</v>
      </c>
      <c r="E182" s="221">
        <v>9</v>
      </c>
      <c r="F182" s="221">
        <v>3</v>
      </c>
      <c r="G182" s="221">
        <v>51.59</v>
      </c>
      <c r="H182" s="221">
        <v>0.5</v>
      </c>
      <c r="I182" s="221">
        <v>6</v>
      </c>
      <c r="J182" s="221">
        <v>0.82</v>
      </c>
      <c r="K182" s="221">
        <v>1.25</v>
      </c>
      <c r="L182" s="221">
        <v>14</v>
      </c>
      <c r="M182" s="2">
        <v>0.16666666666666666</v>
      </c>
    </row>
    <row r="183" spans="1:13" x14ac:dyDescent="0.3">
      <c r="A183" s="1" t="s">
        <v>38</v>
      </c>
      <c r="B183" s="221">
        <v>0</v>
      </c>
      <c r="C183" s="2">
        <v>4</v>
      </c>
      <c r="D183" s="1">
        <v>4</v>
      </c>
      <c r="E183" s="221">
        <v>13</v>
      </c>
      <c r="F183" s="221">
        <v>3</v>
      </c>
      <c r="G183" s="221">
        <v>52.03</v>
      </c>
      <c r="H183" s="221">
        <v>1.1200000000000001</v>
      </c>
      <c r="I183" s="221">
        <v>8</v>
      </c>
      <c r="J183" s="221">
        <v>0.47</v>
      </c>
      <c r="K183" s="221">
        <v>0.82</v>
      </c>
      <c r="L183" s="221">
        <v>20</v>
      </c>
      <c r="M183" s="2">
        <v>0.20874999999999999</v>
      </c>
    </row>
    <row r="184" spans="1:13" x14ac:dyDescent="0.3">
      <c r="A184" s="1" t="s">
        <v>38</v>
      </c>
      <c r="B184" s="221">
        <v>0</v>
      </c>
      <c r="C184" s="2">
        <v>4</v>
      </c>
      <c r="D184" s="1">
        <v>2</v>
      </c>
      <c r="E184" s="221">
        <v>7</v>
      </c>
      <c r="F184" s="221">
        <v>2</v>
      </c>
      <c r="G184" s="221">
        <v>51.59</v>
      </c>
      <c r="H184" s="221">
        <v>0.42</v>
      </c>
      <c r="I184" s="221">
        <v>5</v>
      </c>
      <c r="J184" s="221">
        <v>0.47</v>
      </c>
      <c r="K184" s="221">
        <v>0.47</v>
      </c>
      <c r="L184" s="221">
        <v>15</v>
      </c>
      <c r="M184" s="2">
        <v>6.6000000000000003E-2</v>
      </c>
    </row>
    <row r="185" spans="1:13" x14ac:dyDescent="0.3">
      <c r="A185" s="1" t="s">
        <v>38</v>
      </c>
      <c r="B185" s="221">
        <v>0</v>
      </c>
      <c r="C185" s="2">
        <v>4</v>
      </c>
      <c r="D185" s="1">
        <v>3</v>
      </c>
      <c r="E185" s="221">
        <v>6</v>
      </c>
      <c r="F185" s="221">
        <v>3</v>
      </c>
      <c r="G185" s="221">
        <v>52.46</v>
      </c>
      <c r="H185" s="221">
        <v>0.25</v>
      </c>
      <c r="I185" s="221">
        <v>4</v>
      </c>
      <c r="J185" s="221">
        <v>0.47</v>
      </c>
      <c r="K185" s="221">
        <v>0.94</v>
      </c>
      <c r="L185" s="221">
        <v>9</v>
      </c>
      <c r="M185" s="2">
        <v>0.16750000000000001</v>
      </c>
    </row>
    <row r="186" spans="1:13" x14ac:dyDescent="0.3">
      <c r="A186" s="1" t="s">
        <v>38</v>
      </c>
      <c r="B186" s="221">
        <v>0</v>
      </c>
      <c r="C186" s="2">
        <v>4</v>
      </c>
      <c r="D186" s="1">
        <v>3</v>
      </c>
      <c r="E186" s="221">
        <v>7</v>
      </c>
      <c r="F186" s="221">
        <v>3</v>
      </c>
      <c r="G186" s="221">
        <v>52.89</v>
      </c>
      <c r="H186" s="221">
        <v>0.25</v>
      </c>
      <c r="I186" s="221">
        <v>4</v>
      </c>
      <c r="J186" s="221">
        <v>0.94</v>
      </c>
      <c r="K186" s="221">
        <v>0.94</v>
      </c>
      <c r="L186" s="221">
        <v>13</v>
      </c>
      <c r="M186" s="2">
        <v>8.2500000000000004E-2</v>
      </c>
    </row>
    <row r="187" spans="1:13" x14ac:dyDescent="0.3">
      <c r="A187" s="1" t="s">
        <v>31</v>
      </c>
      <c r="B187" s="221">
        <v>0</v>
      </c>
      <c r="C187" s="2">
        <v>4</v>
      </c>
      <c r="D187" s="1">
        <v>4</v>
      </c>
      <c r="E187" s="221">
        <v>8</v>
      </c>
      <c r="F187" s="221">
        <v>2</v>
      </c>
      <c r="G187" s="221">
        <v>66.459999999999994</v>
      </c>
      <c r="H187" s="221">
        <v>3</v>
      </c>
      <c r="I187" s="221">
        <v>6</v>
      </c>
      <c r="J187" s="221">
        <v>0.94</v>
      </c>
      <c r="K187" s="221">
        <v>0</v>
      </c>
      <c r="L187" s="221">
        <v>16</v>
      </c>
      <c r="M187" s="2">
        <v>0.22166666666666668</v>
      </c>
    </row>
    <row r="188" spans="1:13" x14ac:dyDescent="0.3">
      <c r="A188" s="1" t="s">
        <v>31</v>
      </c>
      <c r="B188" s="221">
        <v>0</v>
      </c>
      <c r="C188" s="2">
        <v>4</v>
      </c>
      <c r="D188" s="1">
        <v>3</v>
      </c>
      <c r="E188" s="221">
        <v>10</v>
      </c>
      <c r="F188" s="221">
        <v>3</v>
      </c>
      <c r="G188" s="221">
        <v>65.59</v>
      </c>
      <c r="H188" s="221">
        <v>1</v>
      </c>
      <c r="I188" s="221">
        <v>7</v>
      </c>
      <c r="J188" s="221">
        <v>0.94</v>
      </c>
      <c r="K188" s="221">
        <v>0</v>
      </c>
      <c r="L188" s="221">
        <v>21</v>
      </c>
      <c r="M188" s="2">
        <v>0.14285714285714285</v>
      </c>
    </row>
    <row r="189" spans="1:13" x14ac:dyDescent="0.3">
      <c r="A189" s="1" t="s">
        <v>31</v>
      </c>
      <c r="B189" s="221">
        <v>0</v>
      </c>
      <c r="C189" s="2">
        <v>4</v>
      </c>
      <c r="D189" s="1">
        <v>5</v>
      </c>
      <c r="E189" s="221">
        <v>16</v>
      </c>
      <c r="F189" s="221">
        <v>4</v>
      </c>
      <c r="G189" s="221">
        <v>65.150000000000006</v>
      </c>
      <c r="H189" s="221">
        <v>2.88</v>
      </c>
      <c r="I189" s="221">
        <v>11</v>
      </c>
      <c r="J189" s="221">
        <v>0.82</v>
      </c>
      <c r="K189" s="221">
        <v>0.94</v>
      </c>
      <c r="L189" s="221">
        <v>25</v>
      </c>
      <c r="M189" s="2">
        <v>0.21181818181818182</v>
      </c>
    </row>
    <row r="190" spans="1:13" x14ac:dyDescent="0.3">
      <c r="A190" s="1" t="s">
        <v>31</v>
      </c>
      <c r="B190" s="221">
        <v>0</v>
      </c>
      <c r="C190" s="2">
        <v>4</v>
      </c>
      <c r="D190" s="1">
        <v>4</v>
      </c>
      <c r="E190" s="221">
        <v>12</v>
      </c>
      <c r="F190" s="221">
        <v>3</v>
      </c>
      <c r="G190" s="221">
        <v>64.27</v>
      </c>
      <c r="H190" s="221">
        <v>1</v>
      </c>
      <c r="I190" s="221">
        <v>9</v>
      </c>
      <c r="J190" s="221">
        <v>0.47</v>
      </c>
      <c r="K190" s="221">
        <v>0.82</v>
      </c>
      <c r="L190" s="221">
        <v>20</v>
      </c>
      <c r="M190" s="2">
        <v>0.18555555555555556</v>
      </c>
    </row>
    <row r="191" spans="1:13" x14ac:dyDescent="0.3">
      <c r="A191" s="1" t="s">
        <v>31</v>
      </c>
      <c r="B191" s="221">
        <v>0</v>
      </c>
      <c r="C191" s="2">
        <v>4</v>
      </c>
      <c r="D191" s="1">
        <v>4</v>
      </c>
      <c r="E191" s="221">
        <v>11</v>
      </c>
      <c r="F191" s="221">
        <v>3</v>
      </c>
      <c r="G191" s="221">
        <v>66.02</v>
      </c>
      <c r="H191" s="221">
        <v>1</v>
      </c>
      <c r="I191" s="221">
        <v>7</v>
      </c>
      <c r="J191" s="221">
        <v>0.94</v>
      </c>
      <c r="K191" s="221">
        <v>1.25</v>
      </c>
      <c r="L191" s="221">
        <v>19</v>
      </c>
      <c r="M191" s="2">
        <v>9.5714285714285724E-2</v>
      </c>
    </row>
    <row r="192" spans="1:13" x14ac:dyDescent="0.3">
      <c r="A192" s="1" t="s">
        <v>31</v>
      </c>
      <c r="B192" s="221">
        <v>0</v>
      </c>
      <c r="C192" s="2">
        <v>4</v>
      </c>
      <c r="D192" s="1">
        <v>4</v>
      </c>
      <c r="E192" s="221">
        <v>12</v>
      </c>
      <c r="F192" s="221">
        <v>3</v>
      </c>
      <c r="G192" s="221">
        <v>67.33</v>
      </c>
      <c r="H192" s="221">
        <v>0.75</v>
      </c>
      <c r="I192" s="221">
        <v>9</v>
      </c>
      <c r="J192" s="221">
        <v>1.63</v>
      </c>
      <c r="K192" s="221">
        <v>1.63</v>
      </c>
      <c r="L192" s="221">
        <v>23</v>
      </c>
      <c r="M192" s="2">
        <v>0.22222222222222221</v>
      </c>
    </row>
    <row r="193" spans="1:13" x14ac:dyDescent="0.3">
      <c r="A193" s="1" t="s">
        <v>31</v>
      </c>
      <c r="B193" s="221">
        <v>0</v>
      </c>
      <c r="C193" s="2">
        <v>4</v>
      </c>
      <c r="D193" s="1">
        <v>4</v>
      </c>
      <c r="E193" s="221">
        <v>15</v>
      </c>
      <c r="F193" s="221">
        <v>3</v>
      </c>
      <c r="G193" s="221">
        <v>66.900000000000006</v>
      </c>
      <c r="H193" s="221">
        <v>1.96</v>
      </c>
      <c r="I193" s="221">
        <v>10</v>
      </c>
      <c r="J193" s="221">
        <v>1</v>
      </c>
      <c r="K193" s="221">
        <v>1.7</v>
      </c>
      <c r="L193" s="221">
        <v>23</v>
      </c>
      <c r="M193" s="2">
        <v>0.13300000000000001</v>
      </c>
    </row>
    <row r="194" spans="1:13" x14ac:dyDescent="0.3">
      <c r="A194" s="1" t="s">
        <v>33</v>
      </c>
      <c r="B194" s="221">
        <v>1</v>
      </c>
      <c r="C194" s="2">
        <v>2</v>
      </c>
      <c r="D194" s="1">
        <v>3</v>
      </c>
      <c r="E194" s="221">
        <v>7</v>
      </c>
      <c r="F194" s="221">
        <v>3</v>
      </c>
      <c r="G194" s="221">
        <v>49.71</v>
      </c>
      <c r="H194" s="221">
        <v>0.97</v>
      </c>
      <c r="I194" s="221">
        <v>4</v>
      </c>
      <c r="J194" s="221">
        <v>0.94</v>
      </c>
      <c r="K194" s="221">
        <v>0.5</v>
      </c>
      <c r="L194" s="221">
        <v>13</v>
      </c>
      <c r="M194" s="2">
        <v>0</v>
      </c>
    </row>
    <row r="195" spans="1:13" x14ac:dyDescent="0.3">
      <c r="A195" s="1" t="s">
        <v>33</v>
      </c>
      <c r="B195" s="221">
        <v>1</v>
      </c>
      <c r="C195" s="2">
        <v>2</v>
      </c>
      <c r="D195" s="1">
        <v>2</v>
      </c>
      <c r="E195" s="221">
        <v>7</v>
      </c>
      <c r="F195" s="221">
        <v>2</v>
      </c>
      <c r="G195" s="221">
        <v>49.27</v>
      </c>
      <c r="H195" s="221">
        <v>0.75</v>
      </c>
      <c r="I195" s="221">
        <v>5</v>
      </c>
      <c r="J195" s="221">
        <v>0.94</v>
      </c>
      <c r="K195" s="221">
        <v>0.82</v>
      </c>
      <c r="L195" s="221">
        <v>14</v>
      </c>
      <c r="M195" s="2">
        <v>0.13400000000000001</v>
      </c>
    </row>
    <row r="196" spans="1:13" x14ac:dyDescent="0.3">
      <c r="A196" s="1" t="s">
        <v>33</v>
      </c>
      <c r="B196" s="221">
        <v>1</v>
      </c>
      <c r="C196" s="2">
        <v>2</v>
      </c>
      <c r="D196" s="1">
        <v>3</v>
      </c>
      <c r="E196" s="221">
        <v>10</v>
      </c>
      <c r="F196" s="221">
        <v>3</v>
      </c>
      <c r="G196" s="221">
        <v>49.27</v>
      </c>
      <c r="H196" s="221">
        <v>0.62</v>
      </c>
      <c r="I196" s="221">
        <v>7</v>
      </c>
      <c r="J196" s="221">
        <v>0</v>
      </c>
      <c r="K196" s="221">
        <v>0.47</v>
      </c>
      <c r="L196" s="221">
        <v>19</v>
      </c>
      <c r="M196" s="2">
        <v>0.19</v>
      </c>
    </row>
    <row r="197" spans="1:13" x14ac:dyDescent="0.3">
      <c r="A197" s="1" t="s">
        <v>33</v>
      </c>
      <c r="B197" s="221">
        <v>1</v>
      </c>
      <c r="C197" s="2">
        <v>2</v>
      </c>
      <c r="D197" s="1">
        <v>2</v>
      </c>
      <c r="E197" s="221">
        <v>7</v>
      </c>
      <c r="F197" s="221">
        <v>2</v>
      </c>
      <c r="G197" s="221">
        <v>50.15</v>
      </c>
      <c r="H197" s="221">
        <v>0.42</v>
      </c>
      <c r="I197" s="221">
        <v>5</v>
      </c>
      <c r="J197" s="221">
        <v>0.94</v>
      </c>
      <c r="K197" s="221">
        <v>0.47</v>
      </c>
      <c r="L197" s="221">
        <v>9</v>
      </c>
      <c r="M197" s="2">
        <v>6.6000000000000003E-2</v>
      </c>
    </row>
    <row r="198" spans="1:13" x14ac:dyDescent="0.3">
      <c r="A198" s="1" t="s">
        <v>33</v>
      </c>
      <c r="B198" s="221">
        <v>1</v>
      </c>
      <c r="C198" s="2">
        <v>2</v>
      </c>
      <c r="D198" s="1">
        <v>2</v>
      </c>
      <c r="E198" s="221">
        <v>8</v>
      </c>
      <c r="F198" s="221">
        <v>2</v>
      </c>
      <c r="G198" s="221">
        <v>49.71</v>
      </c>
      <c r="H198" s="221">
        <v>0.88</v>
      </c>
      <c r="I198" s="221">
        <v>6</v>
      </c>
      <c r="J198" s="221">
        <v>0.82</v>
      </c>
      <c r="K198" s="221">
        <v>1.25</v>
      </c>
      <c r="L198" s="221">
        <v>13</v>
      </c>
      <c r="M198" s="2">
        <v>5.5E-2</v>
      </c>
    </row>
    <row r="199" spans="1:13" x14ac:dyDescent="0.3">
      <c r="A199" s="1" t="s">
        <v>33</v>
      </c>
      <c r="B199" s="221">
        <v>1</v>
      </c>
      <c r="C199" s="2">
        <v>2</v>
      </c>
      <c r="D199" s="1">
        <v>3</v>
      </c>
      <c r="E199" s="221">
        <v>8</v>
      </c>
      <c r="F199" s="221">
        <v>2</v>
      </c>
      <c r="G199" s="221">
        <v>48.4</v>
      </c>
      <c r="H199" s="221">
        <v>1.38</v>
      </c>
      <c r="I199" s="221">
        <v>5</v>
      </c>
      <c r="J199" s="221">
        <v>0.5</v>
      </c>
      <c r="K199" s="221">
        <v>1.25</v>
      </c>
      <c r="L199" s="221">
        <v>14</v>
      </c>
      <c r="M199" s="2">
        <v>0.13400000000000001</v>
      </c>
    </row>
    <row r="200" spans="1:13" x14ac:dyDescent="0.3">
      <c r="A200" s="1" t="s">
        <v>34</v>
      </c>
      <c r="B200" s="221">
        <v>1</v>
      </c>
      <c r="C200" s="2">
        <v>2</v>
      </c>
      <c r="D200" s="1">
        <v>3</v>
      </c>
      <c r="E200" s="221">
        <v>13</v>
      </c>
      <c r="F200" s="221">
        <v>3</v>
      </c>
      <c r="G200" s="221">
        <v>49.16</v>
      </c>
      <c r="H200" s="221">
        <v>2.2999999999999998</v>
      </c>
      <c r="I200" s="221">
        <v>9</v>
      </c>
      <c r="J200" s="221">
        <v>2.16</v>
      </c>
      <c r="K200" s="221">
        <v>1.5</v>
      </c>
      <c r="L200" s="221">
        <v>22</v>
      </c>
      <c r="M200" s="2">
        <v>0.1111111111111111</v>
      </c>
    </row>
    <row r="201" spans="1:13" x14ac:dyDescent="0.3">
      <c r="A201" s="1" t="s">
        <v>34</v>
      </c>
      <c r="B201" s="221">
        <v>1</v>
      </c>
      <c r="C201" s="2">
        <v>2</v>
      </c>
      <c r="D201" s="1">
        <v>4</v>
      </c>
      <c r="E201" s="221">
        <v>12</v>
      </c>
      <c r="F201" s="221">
        <v>3</v>
      </c>
      <c r="G201" s="221">
        <v>48.72</v>
      </c>
      <c r="H201" s="221">
        <v>2.9</v>
      </c>
      <c r="I201" s="221">
        <v>8</v>
      </c>
      <c r="J201" s="221">
        <v>2.16</v>
      </c>
      <c r="K201" s="221">
        <v>1.41</v>
      </c>
      <c r="L201" s="221">
        <v>22</v>
      </c>
      <c r="M201" s="2">
        <v>8.3750000000000005E-2</v>
      </c>
    </row>
    <row r="202" spans="1:13" x14ac:dyDescent="0.3">
      <c r="A202" s="1" t="s">
        <v>34</v>
      </c>
      <c r="B202" s="221">
        <v>1</v>
      </c>
      <c r="C202" s="2">
        <v>2</v>
      </c>
      <c r="D202" s="1">
        <v>4</v>
      </c>
      <c r="E202" s="221">
        <v>11</v>
      </c>
      <c r="F202" s="221">
        <v>3</v>
      </c>
      <c r="G202" s="221">
        <v>50.9</v>
      </c>
      <c r="H202" s="221">
        <v>1.35</v>
      </c>
      <c r="I202" s="221">
        <v>7</v>
      </c>
      <c r="J202" s="221">
        <v>0.47</v>
      </c>
      <c r="K202" s="221">
        <v>1.41</v>
      </c>
      <c r="L202" s="221">
        <v>23</v>
      </c>
      <c r="M202" s="2">
        <v>4.7142857142857146E-2</v>
      </c>
    </row>
    <row r="203" spans="1:13" x14ac:dyDescent="0.3">
      <c r="A203" s="1" t="s">
        <v>34</v>
      </c>
      <c r="B203" s="221">
        <v>1</v>
      </c>
      <c r="C203" s="2">
        <v>2</v>
      </c>
      <c r="D203" s="1">
        <v>2</v>
      </c>
      <c r="E203" s="221">
        <v>9</v>
      </c>
      <c r="F203" s="221">
        <v>2</v>
      </c>
      <c r="G203" s="221">
        <v>50.46</v>
      </c>
      <c r="H203" s="221">
        <v>0.7</v>
      </c>
      <c r="I203" s="221">
        <v>6</v>
      </c>
      <c r="J203" s="221">
        <v>0.5</v>
      </c>
      <c r="K203" s="221">
        <v>0.94</v>
      </c>
      <c r="L203" s="221">
        <v>19</v>
      </c>
      <c r="M203" s="2">
        <v>0</v>
      </c>
    </row>
    <row r="204" spans="1:13" x14ac:dyDescent="0.3">
      <c r="A204" s="1" t="s">
        <v>80</v>
      </c>
      <c r="B204" s="221">
        <v>2</v>
      </c>
      <c r="C204" s="2">
        <v>2</v>
      </c>
      <c r="D204" s="1">
        <v>5</v>
      </c>
      <c r="E204" s="221">
        <v>14</v>
      </c>
      <c r="F204" s="221">
        <v>5</v>
      </c>
      <c r="G204" s="221">
        <v>80.290000000000006</v>
      </c>
      <c r="H204" s="221">
        <v>0.5</v>
      </c>
      <c r="I204" s="221">
        <v>10</v>
      </c>
      <c r="J204" s="221">
        <v>1.5</v>
      </c>
      <c r="K204" s="221">
        <v>2.16</v>
      </c>
      <c r="L204" s="221">
        <v>25</v>
      </c>
      <c r="M204" s="2">
        <v>0.26700000000000002</v>
      </c>
    </row>
    <row r="205" spans="1:13" x14ac:dyDescent="0.3">
      <c r="A205" s="1" t="s">
        <v>80</v>
      </c>
      <c r="B205" s="221">
        <v>2</v>
      </c>
      <c r="C205" s="2">
        <v>2</v>
      </c>
      <c r="D205" s="1">
        <v>5</v>
      </c>
      <c r="E205" s="221">
        <v>13</v>
      </c>
      <c r="F205" s="221">
        <v>5</v>
      </c>
      <c r="G205" s="221">
        <v>75.95</v>
      </c>
      <c r="H205" s="221">
        <v>1.1200000000000001</v>
      </c>
      <c r="I205" s="221">
        <v>8</v>
      </c>
      <c r="J205" s="221">
        <v>1.25</v>
      </c>
      <c r="K205" s="221">
        <v>1.25</v>
      </c>
      <c r="L205" s="221">
        <v>25</v>
      </c>
      <c r="M205" s="2">
        <v>0.10375</v>
      </c>
    </row>
    <row r="206" spans="1:13" x14ac:dyDescent="0.3">
      <c r="A206" s="1" t="s">
        <v>80</v>
      </c>
      <c r="B206" s="221">
        <v>2</v>
      </c>
      <c r="C206" s="2">
        <v>2</v>
      </c>
      <c r="D206" s="1">
        <v>4</v>
      </c>
      <c r="E206" s="221">
        <v>9</v>
      </c>
      <c r="F206" s="221">
        <v>4</v>
      </c>
      <c r="G206" s="221">
        <v>73.34</v>
      </c>
      <c r="H206" s="221">
        <v>2.35</v>
      </c>
      <c r="I206" s="221">
        <v>6</v>
      </c>
      <c r="J206" s="221">
        <v>1.25</v>
      </c>
      <c r="K206" s="221">
        <v>2.87</v>
      </c>
      <c r="L206" s="221">
        <v>19</v>
      </c>
      <c r="M206" s="2">
        <v>0</v>
      </c>
    </row>
    <row r="207" spans="1:13" x14ac:dyDescent="0.3">
      <c r="A207" s="1" t="s">
        <v>80</v>
      </c>
      <c r="B207" s="221">
        <v>2</v>
      </c>
      <c r="C207" s="2">
        <v>2</v>
      </c>
      <c r="D207" s="1">
        <v>3</v>
      </c>
      <c r="E207" s="221">
        <v>13</v>
      </c>
      <c r="F207" s="221">
        <v>2</v>
      </c>
      <c r="G207" s="221">
        <v>62.49</v>
      </c>
      <c r="H207" s="221">
        <v>2.75</v>
      </c>
      <c r="I207" s="221">
        <v>9</v>
      </c>
      <c r="J207" s="221">
        <v>0.82</v>
      </c>
      <c r="K207" s="221">
        <v>2</v>
      </c>
      <c r="L207" s="221">
        <v>22</v>
      </c>
      <c r="M207" s="2">
        <v>0.25888888888888889</v>
      </c>
    </row>
    <row r="208" spans="1:13" x14ac:dyDescent="0.3">
      <c r="A208" s="1" t="s">
        <v>5</v>
      </c>
      <c r="B208" s="221">
        <v>2</v>
      </c>
      <c r="C208" s="2">
        <v>2</v>
      </c>
      <c r="D208" s="1">
        <v>4</v>
      </c>
      <c r="E208" s="221">
        <v>10</v>
      </c>
      <c r="F208" s="221">
        <v>3</v>
      </c>
      <c r="G208" s="221">
        <v>83.98</v>
      </c>
      <c r="H208" s="221">
        <v>9.08</v>
      </c>
      <c r="I208" s="221">
        <v>7</v>
      </c>
      <c r="J208" s="221">
        <v>5.73</v>
      </c>
      <c r="K208" s="221">
        <v>6.5</v>
      </c>
      <c r="L208" s="221">
        <v>21</v>
      </c>
      <c r="M208" s="2">
        <v>0.19</v>
      </c>
    </row>
    <row r="209" spans="1:13" x14ac:dyDescent="0.3">
      <c r="A209" s="1" t="s">
        <v>5</v>
      </c>
      <c r="B209" s="221">
        <v>2</v>
      </c>
      <c r="C209" s="2">
        <v>2</v>
      </c>
      <c r="D209" s="1">
        <v>3</v>
      </c>
      <c r="E209" s="221">
        <v>10</v>
      </c>
      <c r="F209" s="221">
        <v>3</v>
      </c>
      <c r="G209" s="221">
        <v>84.41</v>
      </c>
      <c r="H209" s="221">
        <v>2.79</v>
      </c>
      <c r="I209" s="221">
        <v>7</v>
      </c>
      <c r="J209" s="221">
        <v>4.9000000000000004</v>
      </c>
      <c r="K209" s="221">
        <v>6.13</v>
      </c>
      <c r="L209" s="221">
        <v>21</v>
      </c>
      <c r="M209" s="2">
        <v>0.2857142857142857</v>
      </c>
    </row>
    <row r="210" spans="1:13" x14ac:dyDescent="0.3">
      <c r="A210" s="1" t="s">
        <v>5</v>
      </c>
      <c r="B210" s="221">
        <v>2</v>
      </c>
      <c r="C210" s="2">
        <v>2</v>
      </c>
      <c r="D210" s="1">
        <v>4</v>
      </c>
      <c r="E210" s="221">
        <v>14</v>
      </c>
      <c r="F210" s="221">
        <v>3</v>
      </c>
      <c r="G210" s="221">
        <v>80.5</v>
      </c>
      <c r="H210" s="221">
        <v>3</v>
      </c>
      <c r="I210" s="221">
        <v>8</v>
      </c>
      <c r="J210" s="221">
        <v>4.5</v>
      </c>
      <c r="K210" s="221">
        <v>1.41</v>
      </c>
      <c r="L210" s="221">
        <v>23</v>
      </c>
      <c r="M210" s="2">
        <v>0.16625000000000001</v>
      </c>
    </row>
    <row r="211" spans="1:13" x14ac:dyDescent="0.3">
      <c r="A211" s="1" t="s">
        <v>5</v>
      </c>
      <c r="B211" s="221">
        <v>2</v>
      </c>
      <c r="C211" s="2">
        <v>2</v>
      </c>
      <c r="D211" s="1">
        <v>5</v>
      </c>
      <c r="E211" s="221">
        <v>16</v>
      </c>
      <c r="F211" s="221">
        <v>5</v>
      </c>
      <c r="G211" s="221">
        <v>74.84</v>
      </c>
      <c r="H211" s="221">
        <v>0</v>
      </c>
      <c r="I211" s="221">
        <v>10</v>
      </c>
      <c r="J211" s="221">
        <v>13.27</v>
      </c>
      <c r="K211" s="221">
        <v>5.56</v>
      </c>
      <c r="L211" s="221">
        <v>22</v>
      </c>
      <c r="M211" s="2">
        <v>0.33300000000000002</v>
      </c>
    </row>
    <row r="212" spans="1:13" x14ac:dyDescent="0.3">
      <c r="A212" s="1" t="s">
        <v>5</v>
      </c>
      <c r="B212" s="221">
        <v>2</v>
      </c>
      <c r="C212" s="2">
        <v>2</v>
      </c>
      <c r="D212" s="1">
        <v>2</v>
      </c>
      <c r="E212" s="221">
        <v>13</v>
      </c>
      <c r="F212" s="221">
        <v>2</v>
      </c>
      <c r="G212" s="221">
        <v>72.67</v>
      </c>
      <c r="H212" s="221">
        <v>100</v>
      </c>
      <c r="I212" s="221">
        <v>9</v>
      </c>
      <c r="J212" s="221">
        <v>11.26</v>
      </c>
      <c r="K212" s="221">
        <v>5.25</v>
      </c>
      <c r="L212" s="221">
        <v>18</v>
      </c>
      <c r="M212" s="2">
        <v>0.44444444444444442</v>
      </c>
    </row>
    <row r="213" spans="1:13" x14ac:dyDescent="0.3">
      <c r="A213" s="1" t="s">
        <v>5</v>
      </c>
      <c r="B213" s="221">
        <v>2</v>
      </c>
      <c r="C213" s="2">
        <v>2</v>
      </c>
      <c r="D213" s="1">
        <v>4</v>
      </c>
      <c r="E213" s="221">
        <v>10</v>
      </c>
      <c r="F213" s="221">
        <v>3</v>
      </c>
      <c r="G213" s="221">
        <v>75.709999999999994</v>
      </c>
      <c r="H213" s="221">
        <v>5.93</v>
      </c>
      <c r="I213" s="221">
        <v>8</v>
      </c>
      <c r="J213" s="221">
        <v>13</v>
      </c>
      <c r="K213" s="221">
        <v>4.9000000000000004</v>
      </c>
      <c r="L213" s="221">
        <v>18</v>
      </c>
      <c r="M213" s="2">
        <v>0.375</v>
      </c>
    </row>
    <row r="214" spans="1:13" x14ac:dyDescent="0.3">
      <c r="A214" s="1" t="s">
        <v>86</v>
      </c>
      <c r="B214" s="221">
        <v>2</v>
      </c>
      <c r="C214" s="2">
        <v>2</v>
      </c>
      <c r="D214" s="1">
        <v>4</v>
      </c>
      <c r="E214" s="221">
        <v>12</v>
      </c>
      <c r="F214" s="221">
        <v>3</v>
      </c>
      <c r="G214" s="221">
        <v>62.91</v>
      </c>
      <c r="H214" s="221">
        <v>1.75</v>
      </c>
      <c r="I214" s="221">
        <v>9</v>
      </c>
      <c r="J214" s="221">
        <v>1.5</v>
      </c>
      <c r="K214" s="221">
        <v>2.83</v>
      </c>
      <c r="L214" s="221">
        <v>20</v>
      </c>
      <c r="M214" s="2">
        <v>0.14777777777777779</v>
      </c>
    </row>
    <row r="215" spans="1:13" x14ac:dyDescent="0.3">
      <c r="A215" s="1" t="s">
        <v>86</v>
      </c>
      <c r="B215" s="221">
        <v>2</v>
      </c>
      <c r="C215" s="2">
        <v>2</v>
      </c>
      <c r="D215" s="1">
        <v>3</v>
      </c>
      <c r="E215" s="221">
        <v>12</v>
      </c>
      <c r="F215" s="221">
        <v>3</v>
      </c>
      <c r="G215" s="221">
        <v>58.57</v>
      </c>
      <c r="H215" s="221">
        <v>2.06</v>
      </c>
      <c r="I215" s="221">
        <v>9</v>
      </c>
      <c r="J215" s="221">
        <v>1.7</v>
      </c>
      <c r="K215" s="221">
        <v>0</v>
      </c>
      <c r="L215" s="221">
        <v>24</v>
      </c>
      <c r="M215" s="2">
        <v>0.14777777777777779</v>
      </c>
    </row>
    <row r="216" spans="1:13" x14ac:dyDescent="0.3">
      <c r="A216" s="1" t="s">
        <v>86</v>
      </c>
      <c r="B216" s="221">
        <v>2</v>
      </c>
      <c r="C216" s="2">
        <v>2</v>
      </c>
      <c r="D216" s="1">
        <v>2</v>
      </c>
      <c r="E216" s="221">
        <v>7</v>
      </c>
      <c r="F216" s="221">
        <v>3</v>
      </c>
      <c r="G216" s="221">
        <v>58.14</v>
      </c>
      <c r="H216" s="221">
        <v>0.67</v>
      </c>
      <c r="I216" s="221">
        <v>5</v>
      </c>
      <c r="J216" s="221">
        <v>1.7</v>
      </c>
      <c r="K216" s="221">
        <v>0.47</v>
      </c>
      <c r="L216" s="221">
        <v>16</v>
      </c>
      <c r="M216" s="2">
        <v>0</v>
      </c>
    </row>
    <row r="217" spans="1:13" x14ac:dyDescent="0.3">
      <c r="A217" s="1" t="s">
        <v>86</v>
      </c>
      <c r="B217" s="221">
        <v>2</v>
      </c>
      <c r="C217" s="2">
        <v>2</v>
      </c>
      <c r="D217" s="1">
        <v>2</v>
      </c>
      <c r="E217" s="221">
        <v>9</v>
      </c>
      <c r="F217" s="221">
        <v>2</v>
      </c>
      <c r="G217" s="221">
        <v>59</v>
      </c>
      <c r="H217" s="221">
        <v>0.75</v>
      </c>
      <c r="I217" s="221">
        <v>6</v>
      </c>
      <c r="J217" s="221">
        <v>1.7</v>
      </c>
      <c r="K217" s="221">
        <v>0.47</v>
      </c>
      <c r="L217" s="221">
        <v>20</v>
      </c>
      <c r="M217" s="2">
        <v>0</v>
      </c>
    </row>
    <row r="218" spans="1:13" x14ac:dyDescent="0.3">
      <c r="A218" s="1" t="s">
        <v>86</v>
      </c>
      <c r="B218" s="221">
        <v>2</v>
      </c>
      <c r="C218" s="2">
        <v>2</v>
      </c>
      <c r="D218" s="1">
        <v>3</v>
      </c>
      <c r="E218" s="221">
        <v>11</v>
      </c>
      <c r="F218" s="221">
        <v>4</v>
      </c>
      <c r="G218" s="221">
        <v>59</v>
      </c>
      <c r="H218" s="221">
        <v>1.31</v>
      </c>
      <c r="I218" s="221">
        <v>7</v>
      </c>
      <c r="J218" s="221">
        <v>2.16</v>
      </c>
      <c r="K218" s="221">
        <v>0.82</v>
      </c>
      <c r="L218" s="221">
        <v>16</v>
      </c>
      <c r="M218" s="2">
        <v>0.19</v>
      </c>
    </row>
    <row r="219" spans="1:13" x14ac:dyDescent="0.3">
      <c r="A219" s="1" t="s">
        <v>70</v>
      </c>
      <c r="B219" s="221">
        <v>1</v>
      </c>
      <c r="C219" s="2">
        <v>2</v>
      </c>
      <c r="D219" s="1">
        <v>3</v>
      </c>
      <c r="E219" s="221">
        <v>12</v>
      </c>
      <c r="F219" s="221">
        <v>3</v>
      </c>
      <c r="G219" s="221">
        <v>58.32</v>
      </c>
      <c r="H219" s="221">
        <v>1.8</v>
      </c>
      <c r="I219" s="221">
        <v>8</v>
      </c>
      <c r="J219" s="221">
        <v>0.5</v>
      </c>
      <c r="K219" s="221">
        <v>0.94</v>
      </c>
      <c r="L219" s="221">
        <v>22</v>
      </c>
      <c r="M219" s="2">
        <v>4.1250000000000002E-2</v>
      </c>
    </row>
    <row r="220" spans="1:13" x14ac:dyDescent="0.3">
      <c r="A220" s="1" t="s">
        <v>70</v>
      </c>
      <c r="B220" s="221">
        <v>1</v>
      </c>
      <c r="C220" s="2">
        <v>2</v>
      </c>
      <c r="D220" s="1">
        <v>4</v>
      </c>
      <c r="E220" s="221">
        <v>9</v>
      </c>
      <c r="F220" s="221">
        <v>3</v>
      </c>
      <c r="G220" s="221">
        <v>59.62</v>
      </c>
      <c r="H220" s="221">
        <v>1.5</v>
      </c>
      <c r="I220" s="221">
        <v>5</v>
      </c>
      <c r="J220" s="221">
        <v>0.82</v>
      </c>
      <c r="K220" s="221">
        <v>0.94</v>
      </c>
      <c r="L220" s="221">
        <v>17</v>
      </c>
      <c r="M220" s="2">
        <v>6.6000000000000003E-2</v>
      </c>
    </row>
    <row r="221" spans="1:13" x14ac:dyDescent="0.3">
      <c r="A221" s="1" t="s">
        <v>70</v>
      </c>
      <c r="B221" s="221">
        <v>1</v>
      </c>
      <c r="C221" s="2">
        <v>2</v>
      </c>
      <c r="D221" s="1">
        <v>4</v>
      </c>
      <c r="E221" s="221">
        <v>10</v>
      </c>
      <c r="F221" s="221">
        <v>3</v>
      </c>
      <c r="G221" s="221">
        <v>59.19</v>
      </c>
      <c r="H221" s="221">
        <v>1.25</v>
      </c>
      <c r="I221" s="221">
        <v>6</v>
      </c>
      <c r="J221" s="221">
        <v>1.63</v>
      </c>
      <c r="K221" s="221">
        <v>0</v>
      </c>
      <c r="L221" s="221">
        <v>18</v>
      </c>
      <c r="M221" s="2">
        <v>0.11166666666666668</v>
      </c>
    </row>
    <row r="222" spans="1:13" x14ac:dyDescent="0.3">
      <c r="A222" s="1" t="s">
        <v>47</v>
      </c>
      <c r="B222" s="221">
        <v>0</v>
      </c>
      <c r="C222" s="2">
        <v>0</v>
      </c>
      <c r="D222" s="1">
        <v>2</v>
      </c>
      <c r="E222" s="221">
        <v>10</v>
      </c>
      <c r="F222" s="221">
        <v>3</v>
      </c>
      <c r="G222" s="221">
        <v>50.04</v>
      </c>
      <c r="H222" s="221">
        <v>1.05</v>
      </c>
      <c r="I222" s="221">
        <v>6</v>
      </c>
      <c r="J222" s="221">
        <v>1.41</v>
      </c>
      <c r="K222" s="221">
        <v>2</v>
      </c>
      <c r="L222" s="221">
        <v>14</v>
      </c>
      <c r="M222" s="2">
        <v>0</v>
      </c>
    </row>
    <row r="223" spans="1:13" x14ac:dyDescent="0.3">
      <c r="A223" s="1" t="s">
        <v>47</v>
      </c>
      <c r="B223" s="221">
        <v>0</v>
      </c>
      <c r="C223" s="2">
        <v>0</v>
      </c>
      <c r="D223" s="1">
        <v>4</v>
      </c>
      <c r="E223" s="221">
        <v>9</v>
      </c>
      <c r="F223" s="221">
        <v>3</v>
      </c>
      <c r="G223" s="221">
        <v>50.04</v>
      </c>
      <c r="H223" s="221">
        <v>0.69</v>
      </c>
      <c r="I223" s="221">
        <v>6</v>
      </c>
      <c r="J223" s="221">
        <v>1.25</v>
      </c>
      <c r="K223" s="221">
        <v>1.89</v>
      </c>
      <c r="L223" s="221">
        <v>16</v>
      </c>
      <c r="M223" s="2">
        <v>5.5E-2</v>
      </c>
    </row>
    <row r="224" spans="1:13" x14ac:dyDescent="0.3">
      <c r="A224" s="1" t="s">
        <v>28</v>
      </c>
      <c r="B224" s="221">
        <v>1</v>
      </c>
      <c r="C224" s="2">
        <v>0</v>
      </c>
      <c r="D224" s="1">
        <v>5</v>
      </c>
      <c r="E224" s="221">
        <v>13</v>
      </c>
      <c r="F224" s="221">
        <v>4</v>
      </c>
      <c r="G224" s="221">
        <v>72.5</v>
      </c>
      <c r="H224" s="221">
        <v>8.8800000000000008</v>
      </c>
      <c r="I224" s="221">
        <v>8</v>
      </c>
      <c r="J224" s="221">
        <v>1.7</v>
      </c>
      <c r="K224" s="221">
        <v>5</v>
      </c>
      <c r="L224" s="221">
        <v>24</v>
      </c>
      <c r="M224" s="2">
        <v>0.25</v>
      </c>
    </row>
    <row r="225" spans="1:13" x14ac:dyDescent="0.3">
      <c r="A225" s="1" t="s">
        <v>28</v>
      </c>
      <c r="B225" s="221">
        <v>1</v>
      </c>
      <c r="C225" s="2">
        <v>0</v>
      </c>
      <c r="D225" s="1">
        <v>4</v>
      </c>
      <c r="E225" s="221">
        <v>13</v>
      </c>
      <c r="F225" s="221">
        <v>4</v>
      </c>
      <c r="G225" s="221">
        <v>72.06</v>
      </c>
      <c r="H225" s="221">
        <v>4.05</v>
      </c>
      <c r="I225" s="221">
        <v>7</v>
      </c>
      <c r="J225" s="221">
        <v>2.16</v>
      </c>
      <c r="K225" s="221">
        <v>4.1100000000000003</v>
      </c>
      <c r="L225" s="221">
        <v>23</v>
      </c>
      <c r="M225" s="2">
        <v>4.7142857142857146E-2</v>
      </c>
    </row>
    <row r="226" spans="1:13" x14ac:dyDescent="0.3">
      <c r="A226" s="1" t="s">
        <v>28</v>
      </c>
      <c r="B226" s="221">
        <v>1</v>
      </c>
      <c r="C226" s="2">
        <v>0</v>
      </c>
      <c r="D226" s="1">
        <v>3</v>
      </c>
      <c r="E226" s="221">
        <v>9</v>
      </c>
      <c r="F226" s="221">
        <v>3</v>
      </c>
      <c r="G226" s="221">
        <v>72.930000000000007</v>
      </c>
      <c r="H226" s="221">
        <v>1</v>
      </c>
      <c r="I226" s="221">
        <v>6</v>
      </c>
      <c r="J226" s="221">
        <v>2.5</v>
      </c>
      <c r="K226" s="221">
        <v>2.62</v>
      </c>
      <c r="L226" s="221">
        <v>18</v>
      </c>
      <c r="M226" s="2">
        <v>0.16666666666666666</v>
      </c>
    </row>
    <row r="227" spans="1:13" x14ac:dyDescent="0.3">
      <c r="A227" s="1" t="s">
        <v>2</v>
      </c>
      <c r="B227" s="221">
        <v>0</v>
      </c>
      <c r="C227" s="2">
        <v>1</v>
      </c>
      <c r="D227" s="1">
        <v>2</v>
      </c>
      <c r="E227" s="221">
        <v>9</v>
      </c>
      <c r="F227" s="221">
        <v>3</v>
      </c>
      <c r="G227" s="221">
        <v>46.02</v>
      </c>
      <c r="H227" s="221">
        <v>0.44</v>
      </c>
      <c r="I227" s="221">
        <v>6</v>
      </c>
      <c r="J227" s="221">
        <v>0.5</v>
      </c>
      <c r="K227" s="221">
        <v>1.7</v>
      </c>
      <c r="L227" s="221">
        <v>15</v>
      </c>
      <c r="M227" s="2">
        <v>5.5E-2</v>
      </c>
    </row>
    <row r="228" spans="1:13" x14ac:dyDescent="0.3">
      <c r="A228" s="1" t="s">
        <v>2</v>
      </c>
      <c r="B228" s="221">
        <v>0</v>
      </c>
      <c r="C228" s="2">
        <v>1</v>
      </c>
      <c r="D228" s="1">
        <v>2</v>
      </c>
      <c r="E228" s="221">
        <v>8</v>
      </c>
      <c r="F228" s="221">
        <v>2</v>
      </c>
      <c r="G228" s="221">
        <v>46.46</v>
      </c>
      <c r="H228" s="221">
        <v>1.08</v>
      </c>
      <c r="I228" s="221">
        <v>5</v>
      </c>
      <c r="J228" s="221">
        <v>0.47</v>
      </c>
      <c r="K228" s="221">
        <v>0.47</v>
      </c>
      <c r="L228" s="221">
        <v>15</v>
      </c>
      <c r="M228" s="2">
        <v>6.6000000000000003E-2</v>
      </c>
    </row>
    <row r="229" spans="1:13" x14ac:dyDescent="0.3">
      <c r="A229" s="1" t="s">
        <v>2</v>
      </c>
      <c r="B229" s="221">
        <v>0</v>
      </c>
      <c r="C229" s="2">
        <v>1</v>
      </c>
      <c r="D229" s="1">
        <v>2</v>
      </c>
      <c r="E229" s="221">
        <v>9</v>
      </c>
      <c r="F229" s="221">
        <v>2</v>
      </c>
      <c r="G229" s="221">
        <v>46.02</v>
      </c>
      <c r="H229" s="221">
        <v>0.62</v>
      </c>
      <c r="I229" s="221">
        <v>6</v>
      </c>
      <c r="J229" s="221">
        <v>0.47</v>
      </c>
      <c r="K229" s="221">
        <v>0.5</v>
      </c>
      <c r="L229" s="221">
        <v>13</v>
      </c>
      <c r="M229" s="2">
        <v>5.5E-2</v>
      </c>
    </row>
    <row r="230" spans="1:13" x14ac:dyDescent="0.3">
      <c r="A230" s="1" t="s">
        <v>1</v>
      </c>
      <c r="B230" s="221">
        <v>0</v>
      </c>
      <c r="C230" s="2">
        <v>1</v>
      </c>
      <c r="D230" s="1">
        <v>5</v>
      </c>
      <c r="E230" s="221">
        <v>8</v>
      </c>
      <c r="F230" s="221">
        <v>4</v>
      </c>
      <c r="G230" s="221">
        <v>50.12</v>
      </c>
      <c r="H230" s="221">
        <v>1.25</v>
      </c>
      <c r="I230" s="221">
        <v>6</v>
      </c>
      <c r="J230" s="221">
        <v>0.47</v>
      </c>
      <c r="K230" s="221">
        <v>0.5</v>
      </c>
      <c r="L230" s="221">
        <v>17</v>
      </c>
      <c r="M230" s="2">
        <v>0.11166666666666668</v>
      </c>
    </row>
    <row r="231" spans="1:13" x14ac:dyDescent="0.3">
      <c r="A231" s="1" t="s">
        <v>1</v>
      </c>
      <c r="B231" s="221">
        <v>0</v>
      </c>
      <c r="C231" s="2">
        <v>1</v>
      </c>
      <c r="D231" s="1">
        <v>2</v>
      </c>
      <c r="E231" s="221">
        <v>9</v>
      </c>
      <c r="F231" s="221">
        <v>4</v>
      </c>
      <c r="G231" s="221">
        <v>51.87</v>
      </c>
      <c r="H231" s="221">
        <v>1.25</v>
      </c>
      <c r="I231" s="221">
        <v>6</v>
      </c>
      <c r="J231" s="221">
        <v>0.82</v>
      </c>
      <c r="K231" s="221">
        <v>0.47</v>
      </c>
      <c r="L231" s="221">
        <v>16</v>
      </c>
      <c r="M231" s="2">
        <v>0.16666666666666666</v>
      </c>
    </row>
    <row r="232" spans="1:13" x14ac:dyDescent="0.3">
      <c r="A232" s="1" t="s">
        <v>6</v>
      </c>
      <c r="B232" s="221">
        <v>0</v>
      </c>
      <c r="C232" s="2">
        <v>2</v>
      </c>
      <c r="D232" s="1">
        <v>2</v>
      </c>
      <c r="E232" s="221">
        <v>8</v>
      </c>
      <c r="F232" s="221">
        <v>2</v>
      </c>
      <c r="G232" s="221">
        <v>54.7</v>
      </c>
      <c r="H232" s="221">
        <v>0.38</v>
      </c>
      <c r="I232" s="221">
        <v>5</v>
      </c>
      <c r="J232" s="221">
        <v>0</v>
      </c>
      <c r="K232" s="221">
        <v>0.47</v>
      </c>
      <c r="L232" s="221">
        <v>12</v>
      </c>
      <c r="M232" s="2">
        <v>0</v>
      </c>
    </row>
    <row r="233" spans="1:13" x14ac:dyDescent="0.3">
      <c r="A233" s="1" t="s">
        <v>6</v>
      </c>
      <c r="B233" s="221">
        <v>0</v>
      </c>
      <c r="C233" s="2">
        <v>2</v>
      </c>
      <c r="D233" s="1">
        <v>4</v>
      </c>
      <c r="E233" s="221">
        <v>9</v>
      </c>
      <c r="F233" s="221">
        <v>3</v>
      </c>
      <c r="G233" s="221">
        <v>55.57</v>
      </c>
      <c r="H233" s="221">
        <v>0.75</v>
      </c>
      <c r="I233" s="221">
        <v>6</v>
      </c>
      <c r="J233" s="221">
        <v>0</v>
      </c>
      <c r="K233" s="221">
        <v>1.25</v>
      </c>
      <c r="L233" s="221">
        <v>18</v>
      </c>
      <c r="M233" s="2">
        <v>0.16666666666666666</v>
      </c>
    </row>
    <row r="234" spans="1:13" x14ac:dyDescent="0.3">
      <c r="A234" s="1" t="s">
        <v>6</v>
      </c>
      <c r="B234" s="221">
        <v>0</v>
      </c>
      <c r="C234" s="2">
        <v>2</v>
      </c>
      <c r="D234" s="1">
        <v>4</v>
      </c>
      <c r="E234" s="221">
        <v>10</v>
      </c>
      <c r="F234" s="221">
        <v>4</v>
      </c>
      <c r="G234" s="221">
        <v>57.3</v>
      </c>
      <c r="H234" s="221">
        <v>1.1299999999999999</v>
      </c>
      <c r="I234" s="221">
        <v>5</v>
      </c>
      <c r="J234" s="221">
        <v>0.94</v>
      </c>
      <c r="K234" s="221">
        <v>0.82</v>
      </c>
      <c r="L234" s="221">
        <v>16</v>
      </c>
      <c r="M234" s="2">
        <v>0.13400000000000001</v>
      </c>
    </row>
    <row r="235" spans="1:13" x14ac:dyDescent="0.3">
      <c r="A235" s="1" t="s">
        <v>92</v>
      </c>
      <c r="B235" s="221">
        <v>1</v>
      </c>
      <c r="C235" s="2">
        <v>2</v>
      </c>
      <c r="D235" s="1">
        <v>4</v>
      </c>
      <c r="E235" s="221">
        <v>16</v>
      </c>
      <c r="F235" s="221">
        <v>5</v>
      </c>
      <c r="G235" s="221">
        <v>87.33</v>
      </c>
      <c r="H235" s="221">
        <v>1.79</v>
      </c>
      <c r="I235" s="221">
        <v>10</v>
      </c>
      <c r="J235" s="221">
        <v>2</v>
      </c>
      <c r="K235" s="221">
        <v>2.16</v>
      </c>
      <c r="L235" s="221">
        <v>28</v>
      </c>
      <c r="M235" s="2">
        <v>0.26700000000000002</v>
      </c>
    </row>
    <row r="236" spans="1:13" x14ac:dyDescent="0.3">
      <c r="A236" s="1" t="s">
        <v>92</v>
      </c>
      <c r="B236" s="221">
        <v>1</v>
      </c>
      <c r="C236" s="2">
        <v>2</v>
      </c>
      <c r="D236" s="1">
        <v>8</v>
      </c>
      <c r="E236" s="221">
        <v>21</v>
      </c>
      <c r="F236" s="221">
        <v>4</v>
      </c>
      <c r="G236" s="221">
        <v>89.51</v>
      </c>
      <c r="H236" s="221">
        <v>2.9</v>
      </c>
      <c r="I236" s="221">
        <v>16</v>
      </c>
      <c r="J236" s="221">
        <v>2.16</v>
      </c>
      <c r="K236" s="221">
        <v>4.55</v>
      </c>
      <c r="L236" s="221">
        <v>36</v>
      </c>
      <c r="M236" s="2">
        <v>0.375</v>
      </c>
    </row>
    <row r="237" spans="1:13" x14ac:dyDescent="0.3">
      <c r="A237" s="1" t="s">
        <v>92</v>
      </c>
      <c r="B237" s="221">
        <v>1</v>
      </c>
      <c r="C237" s="2">
        <v>2</v>
      </c>
      <c r="D237" s="1">
        <v>2</v>
      </c>
      <c r="E237" s="221">
        <v>13</v>
      </c>
      <c r="F237" s="221">
        <v>2</v>
      </c>
      <c r="G237" s="221">
        <v>83.4</v>
      </c>
      <c r="H237" s="221">
        <v>100</v>
      </c>
      <c r="I237" s="221">
        <v>10</v>
      </c>
      <c r="J237" s="221">
        <v>12.5</v>
      </c>
      <c r="K237" s="221">
        <v>6.34</v>
      </c>
      <c r="L237" s="221">
        <v>17</v>
      </c>
      <c r="M237" s="2">
        <v>0.46699999999999997</v>
      </c>
    </row>
    <row r="238" spans="1:13" x14ac:dyDescent="0.3">
      <c r="A238" s="1" t="s">
        <v>25</v>
      </c>
      <c r="B238" s="221">
        <v>3</v>
      </c>
      <c r="C238" s="2">
        <v>2</v>
      </c>
      <c r="D238" s="1">
        <v>3</v>
      </c>
      <c r="E238" s="221">
        <v>7</v>
      </c>
      <c r="F238" s="221">
        <v>2</v>
      </c>
      <c r="G238" s="221">
        <v>62.23</v>
      </c>
      <c r="H238" s="221">
        <v>5.75</v>
      </c>
      <c r="I238" s="221">
        <v>5</v>
      </c>
      <c r="J238" s="221">
        <v>2</v>
      </c>
      <c r="K238" s="221">
        <v>6.65</v>
      </c>
      <c r="L238" s="221">
        <v>11</v>
      </c>
      <c r="M238" s="2">
        <v>0.26600000000000001</v>
      </c>
    </row>
    <row r="239" spans="1:13" x14ac:dyDescent="0.3">
      <c r="A239" s="1" t="s">
        <v>25</v>
      </c>
      <c r="B239" s="221">
        <v>3</v>
      </c>
      <c r="C239" s="2">
        <v>2</v>
      </c>
      <c r="D239" s="1">
        <v>4</v>
      </c>
      <c r="E239" s="221">
        <v>10</v>
      </c>
      <c r="F239" s="221">
        <v>3</v>
      </c>
      <c r="G239" s="221">
        <v>65.27</v>
      </c>
      <c r="H239" s="221">
        <v>0.92</v>
      </c>
      <c r="I239" s="221">
        <v>8</v>
      </c>
      <c r="J239" s="221">
        <v>2.4900000000000002</v>
      </c>
      <c r="K239" s="221">
        <v>4.78</v>
      </c>
      <c r="L239" s="221">
        <v>22</v>
      </c>
      <c r="M239" s="2">
        <v>0.20874999999999999</v>
      </c>
    </row>
    <row r="240" spans="1:13" x14ac:dyDescent="0.3">
      <c r="A240" s="1" t="s">
        <v>25</v>
      </c>
      <c r="B240" s="221">
        <v>3</v>
      </c>
      <c r="C240" s="2">
        <v>2</v>
      </c>
      <c r="D240" s="1">
        <v>4</v>
      </c>
      <c r="E240" s="221">
        <v>14</v>
      </c>
      <c r="F240" s="221">
        <v>3</v>
      </c>
      <c r="G240" s="221">
        <v>64.400000000000006</v>
      </c>
      <c r="H240" s="221">
        <v>1.92</v>
      </c>
      <c r="I240" s="221">
        <v>9</v>
      </c>
      <c r="J240" s="221">
        <v>2.83</v>
      </c>
      <c r="K240" s="221">
        <v>4.55</v>
      </c>
      <c r="L240" s="221">
        <v>23</v>
      </c>
      <c r="M240" s="2">
        <v>0.22222222222222221</v>
      </c>
    </row>
    <row r="241" spans="1:13" x14ac:dyDescent="0.3">
      <c r="A241" s="1" t="s">
        <v>25</v>
      </c>
      <c r="B241" s="221">
        <v>3</v>
      </c>
      <c r="C241" s="2">
        <v>2</v>
      </c>
      <c r="D241" s="1">
        <v>4</v>
      </c>
      <c r="E241" s="221">
        <v>12</v>
      </c>
      <c r="F241" s="221">
        <v>3</v>
      </c>
      <c r="G241" s="221">
        <v>62.23</v>
      </c>
      <c r="H241" s="221">
        <v>0.8</v>
      </c>
      <c r="I241" s="221">
        <v>8</v>
      </c>
      <c r="J241" s="221">
        <v>3.09</v>
      </c>
      <c r="K241" s="221">
        <v>3.5</v>
      </c>
      <c r="L241" s="221">
        <v>19</v>
      </c>
      <c r="M241" s="2">
        <v>0.33374999999999999</v>
      </c>
    </row>
    <row r="242" spans="1:13" x14ac:dyDescent="0.3">
      <c r="A242" s="1" t="s">
        <v>51</v>
      </c>
      <c r="B242" s="221">
        <v>3</v>
      </c>
      <c r="C242" s="2">
        <v>2</v>
      </c>
      <c r="D242" s="1">
        <v>3</v>
      </c>
      <c r="E242" s="221">
        <v>15</v>
      </c>
      <c r="F242" s="221">
        <v>3</v>
      </c>
      <c r="G242" s="221">
        <v>64.569999999999993</v>
      </c>
      <c r="H242" s="221">
        <v>0</v>
      </c>
      <c r="I242" s="221">
        <v>12</v>
      </c>
      <c r="J242" s="221">
        <v>5.5</v>
      </c>
      <c r="K242" s="221">
        <v>1.63</v>
      </c>
      <c r="L242" s="221">
        <v>20</v>
      </c>
      <c r="M242" s="2">
        <v>0.5</v>
      </c>
    </row>
    <row r="243" spans="1:13" x14ac:dyDescent="0.3">
      <c r="A243" s="1" t="s">
        <v>51</v>
      </c>
      <c r="B243" s="221">
        <v>3</v>
      </c>
      <c r="C243" s="2">
        <v>2</v>
      </c>
      <c r="D243" s="1">
        <v>4</v>
      </c>
      <c r="E243" s="221">
        <v>14</v>
      </c>
      <c r="F243" s="221">
        <v>3</v>
      </c>
      <c r="G243" s="221">
        <v>75.040000000000006</v>
      </c>
      <c r="H243" s="221">
        <v>100</v>
      </c>
      <c r="I243" s="221">
        <v>12</v>
      </c>
      <c r="J243" s="221">
        <v>5.44</v>
      </c>
      <c r="K243" s="221">
        <v>3.68</v>
      </c>
      <c r="L243" s="221">
        <v>22</v>
      </c>
      <c r="M243" s="2">
        <v>0.55583333333333329</v>
      </c>
    </row>
    <row r="244" spans="1:13" x14ac:dyDescent="0.3">
      <c r="A244" s="1" t="s">
        <v>51</v>
      </c>
      <c r="B244" s="221">
        <v>3</v>
      </c>
      <c r="C244" s="2">
        <v>2</v>
      </c>
      <c r="D244" s="1">
        <v>3</v>
      </c>
      <c r="E244" s="221">
        <v>11</v>
      </c>
      <c r="F244" s="221">
        <v>3</v>
      </c>
      <c r="G244" s="221">
        <v>82.03</v>
      </c>
      <c r="H244" s="221">
        <v>0.5</v>
      </c>
      <c r="I244" s="221">
        <v>9</v>
      </c>
      <c r="J244" s="221">
        <v>0.82</v>
      </c>
      <c r="K244" s="221">
        <v>2.0499999999999998</v>
      </c>
      <c r="L244" s="221">
        <v>17</v>
      </c>
      <c r="M244" s="2">
        <v>0.37</v>
      </c>
    </row>
    <row r="245" spans="1:13" x14ac:dyDescent="0.3">
      <c r="A245" s="1" t="s">
        <v>51</v>
      </c>
      <c r="B245" s="221">
        <v>3</v>
      </c>
      <c r="C245" s="2">
        <v>2</v>
      </c>
      <c r="D245" s="1">
        <v>3</v>
      </c>
      <c r="E245" s="221">
        <v>9</v>
      </c>
      <c r="F245" s="221">
        <v>2</v>
      </c>
      <c r="G245" s="221">
        <v>81.150000000000006</v>
      </c>
      <c r="H245" s="221">
        <v>4.1100000000000003</v>
      </c>
      <c r="I245" s="221">
        <v>7</v>
      </c>
      <c r="J245" s="221">
        <v>0.82</v>
      </c>
      <c r="K245" s="221">
        <v>2.87</v>
      </c>
      <c r="L245" s="221">
        <v>20</v>
      </c>
      <c r="M245" s="2">
        <v>0.14285714285714285</v>
      </c>
    </row>
    <row r="246" spans="1:13" x14ac:dyDescent="0.3">
      <c r="A246" s="1" t="s">
        <v>4</v>
      </c>
      <c r="B246" s="221">
        <v>1</v>
      </c>
      <c r="C246" s="2">
        <v>2</v>
      </c>
      <c r="D246" s="1">
        <v>3</v>
      </c>
      <c r="E246" s="221">
        <v>12</v>
      </c>
      <c r="F246" s="221">
        <v>2</v>
      </c>
      <c r="G246" s="221">
        <v>65.150000000000006</v>
      </c>
      <c r="H246" s="221">
        <v>0</v>
      </c>
      <c r="I246" s="221">
        <v>7</v>
      </c>
      <c r="J246" s="221">
        <v>0.47</v>
      </c>
      <c r="K246" s="221">
        <v>0.5</v>
      </c>
      <c r="L246" s="221">
        <v>19</v>
      </c>
      <c r="M246" s="2">
        <v>0.14285714285714285</v>
      </c>
    </row>
    <row r="247" spans="1:13" x14ac:dyDescent="0.3">
      <c r="A247" s="1" t="s">
        <v>4</v>
      </c>
      <c r="B247" s="221">
        <v>1</v>
      </c>
      <c r="C247" s="2">
        <v>2</v>
      </c>
      <c r="D247" s="1">
        <v>2</v>
      </c>
      <c r="E247" s="221">
        <v>10</v>
      </c>
      <c r="F247" s="221">
        <v>2</v>
      </c>
      <c r="G247" s="221">
        <v>65.150000000000006</v>
      </c>
      <c r="H247" s="221">
        <v>1.25</v>
      </c>
      <c r="I247" s="221">
        <v>8</v>
      </c>
      <c r="J247" s="221">
        <v>0.47</v>
      </c>
      <c r="K247" s="221">
        <v>0.82</v>
      </c>
      <c r="L247" s="221">
        <v>22</v>
      </c>
      <c r="M247" s="2">
        <v>0.20874999999999999</v>
      </c>
    </row>
    <row r="248" spans="1:13" x14ac:dyDescent="0.3">
      <c r="A248" s="1" t="s">
        <v>29</v>
      </c>
      <c r="B248" s="221">
        <v>1</v>
      </c>
      <c r="C248" s="2">
        <v>2</v>
      </c>
      <c r="D248" s="1">
        <v>4</v>
      </c>
      <c r="E248" s="221">
        <v>10</v>
      </c>
      <c r="F248" s="221">
        <v>5</v>
      </c>
      <c r="G248" s="221">
        <v>71.47</v>
      </c>
      <c r="H248" s="221">
        <v>1.49</v>
      </c>
      <c r="I248" s="221">
        <v>5</v>
      </c>
      <c r="J248" s="221">
        <v>0.82</v>
      </c>
      <c r="K248" s="221">
        <v>1</v>
      </c>
      <c r="L248" s="221">
        <v>20</v>
      </c>
      <c r="M248" s="2">
        <v>6.6000000000000003E-2</v>
      </c>
    </row>
    <row r="249" spans="1:13" x14ac:dyDescent="0.3">
      <c r="A249" s="1" t="s">
        <v>29</v>
      </c>
      <c r="B249" s="221">
        <v>1</v>
      </c>
      <c r="C249" s="2">
        <v>2</v>
      </c>
      <c r="D249" s="1">
        <v>4</v>
      </c>
      <c r="E249" s="221">
        <v>12</v>
      </c>
      <c r="F249" s="221">
        <v>4</v>
      </c>
      <c r="G249" s="221">
        <v>73.64</v>
      </c>
      <c r="H249" s="221">
        <v>2.88</v>
      </c>
      <c r="I249" s="221">
        <v>7</v>
      </c>
      <c r="J249" s="221">
        <v>0.82</v>
      </c>
      <c r="K249" s="221">
        <v>1.63</v>
      </c>
      <c r="L249" s="221">
        <v>20</v>
      </c>
      <c r="M249" s="2">
        <v>0.14285714285714285</v>
      </c>
    </row>
    <row r="250" spans="1:13" x14ac:dyDescent="0.3">
      <c r="A250" s="1" t="s">
        <v>29</v>
      </c>
      <c r="B250" s="221">
        <v>1</v>
      </c>
      <c r="C250" s="2">
        <v>2</v>
      </c>
      <c r="D250" s="1">
        <v>5</v>
      </c>
      <c r="E250" s="221">
        <v>14</v>
      </c>
      <c r="F250" s="221">
        <v>6</v>
      </c>
      <c r="G250" s="221">
        <v>67.11</v>
      </c>
      <c r="H250" s="221">
        <v>1.69</v>
      </c>
      <c r="I250" s="221">
        <v>7</v>
      </c>
      <c r="J250" s="221">
        <v>0.5</v>
      </c>
      <c r="K250" s="221">
        <v>1.89</v>
      </c>
      <c r="L250" s="221">
        <v>21</v>
      </c>
      <c r="M250" s="2">
        <v>0.19</v>
      </c>
    </row>
    <row r="251" spans="1:13" x14ac:dyDescent="0.3">
      <c r="A251" s="1" t="s">
        <v>79</v>
      </c>
      <c r="B251" s="221">
        <v>1</v>
      </c>
      <c r="C251" s="2">
        <v>4</v>
      </c>
      <c r="D251" s="1">
        <v>2</v>
      </c>
      <c r="E251" s="221">
        <v>10</v>
      </c>
      <c r="F251" s="221">
        <v>2</v>
      </c>
      <c r="G251" s="221">
        <v>55.19</v>
      </c>
      <c r="H251" s="221">
        <v>1.08</v>
      </c>
      <c r="I251" s="221">
        <v>7</v>
      </c>
      <c r="J251" s="221">
        <v>2.16</v>
      </c>
      <c r="K251" s="221">
        <v>0.5</v>
      </c>
      <c r="L251" s="221">
        <v>20</v>
      </c>
      <c r="M251" s="2">
        <v>0.19</v>
      </c>
    </row>
    <row r="252" spans="1:13" x14ac:dyDescent="0.3">
      <c r="A252" s="1" t="s">
        <v>79</v>
      </c>
      <c r="B252" s="221">
        <v>1</v>
      </c>
      <c r="C252" s="2">
        <v>4</v>
      </c>
      <c r="D252" s="1">
        <v>4</v>
      </c>
      <c r="E252" s="221">
        <v>10</v>
      </c>
      <c r="F252" s="221">
        <v>4</v>
      </c>
      <c r="G252" s="221">
        <v>58.23</v>
      </c>
      <c r="H252" s="221">
        <v>0.88</v>
      </c>
      <c r="I252" s="221">
        <v>6</v>
      </c>
      <c r="J252" s="221">
        <v>1.89</v>
      </c>
      <c r="K252" s="221">
        <v>0.82</v>
      </c>
      <c r="L252" s="221">
        <v>17</v>
      </c>
      <c r="M252" s="2">
        <v>0.11166666666666668</v>
      </c>
    </row>
    <row r="253" spans="1:13" x14ac:dyDescent="0.3">
      <c r="A253" s="1" t="s">
        <v>79</v>
      </c>
      <c r="B253" s="221">
        <v>1</v>
      </c>
      <c r="C253" s="2">
        <v>4</v>
      </c>
      <c r="D253" s="1">
        <v>2</v>
      </c>
      <c r="E253" s="221">
        <v>8</v>
      </c>
      <c r="F253" s="221">
        <v>2</v>
      </c>
      <c r="G253" s="221">
        <v>58.23</v>
      </c>
      <c r="H253" s="221">
        <v>1.19</v>
      </c>
      <c r="I253" s="221">
        <v>5</v>
      </c>
      <c r="J253" s="221">
        <v>0.47</v>
      </c>
      <c r="K253" s="221">
        <v>0.82</v>
      </c>
      <c r="L253" s="221">
        <v>19</v>
      </c>
      <c r="M253" s="2">
        <v>0</v>
      </c>
    </row>
    <row r="254" spans="1:13" x14ac:dyDescent="0.3">
      <c r="A254" s="1" t="s">
        <v>13</v>
      </c>
      <c r="B254" s="221">
        <v>1</v>
      </c>
      <c r="C254" s="2">
        <v>4</v>
      </c>
      <c r="D254" s="1">
        <v>4</v>
      </c>
      <c r="E254" s="221">
        <v>12</v>
      </c>
      <c r="F254" s="221">
        <v>3</v>
      </c>
      <c r="G254" s="221">
        <v>69.8</v>
      </c>
      <c r="H254" s="221">
        <v>3.1</v>
      </c>
      <c r="I254" s="221">
        <v>8</v>
      </c>
      <c r="J254" s="221">
        <v>2.16</v>
      </c>
      <c r="K254" s="221">
        <v>2.5</v>
      </c>
      <c r="L254" s="221">
        <v>21</v>
      </c>
      <c r="M254" s="2">
        <v>8.3750000000000005E-2</v>
      </c>
    </row>
    <row r="255" spans="1:13" x14ac:dyDescent="0.3">
      <c r="A255" s="1" t="s">
        <v>13</v>
      </c>
      <c r="B255" s="221">
        <v>1</v>
      </c>
      <c r="C255" s="2">
        <v>4</v>
      </c>
      <c r="D255" s="1">
        <v>4</v>
      </c>
      <c r="E255" s="221">
        <v>13</v>
      </c>
      <c r="F255" s="221">
        <v>4</v>
      </c>
      <c r="G255" s="221">
        <v>68.930000000000007</v>
      </c>
      <c r="H255" s="221">
        <v>1.65</v>
      </c>
      <c r="I255" s="221">
        <v>7</v>
      </c>
      <c r="J255" s="221">
        <v>2.16</v>
      </c>
      <c r="K255" s="221">
        <v>2.62</v>
      </c>
      <c r="L255" s="221">
        <v>19</v>
      </c>
      <c r="M255" s="2">
        <v>9.5714285714285724E-2</v>
      </c>
    </row>
    <row r="256" spans="1:13" x14ac:dyDescent="0.3">
      <c r="A256" s="1" t="s">
        <v>13</v>
      </c>
      <c r="B256" s="221">
        <v>1</v>
      </c>
      <c r="C256" s="2">
        <v>4</v>
      </c>
      <c r="D256" s="1">
        <v>3</v>
      </c>
      <c r="E256" s="221">
        <v>14</v>
      </c>
      <c r="F256" s="221">
        <v>3</v>
      </c>
      <c r="G256" s="221">
        <v>64.569999999999993</v>
      </c>
      <c r="H256" s="221">
        <v>0.84</v>
      </c>
      <c r="I256" s="221">
        <v>9</v>
      </c>
      <c r="J256" s="221">
        <v>1.63</v>
      </c>
      <c r="K256" s="221">
        <v>0.82</v>
      </c>
      <c r="L256" s="221">
        <v>22</v>
      </c>
      <c r="M256" s="2">
        <v>0.14777777777777779</v>
      </c>
    </row>
    <row r="257" spans="1:13" x14ac:dyDescent="0.3">
      <c r="A257" s="1" t="s">
        <v>93</v>
      </c>
      <c r="B257" s="221">
        <v>3</v>
      </c>
      <c r="C257" s="2">
        <v>4</v>
      </c>
      <c r="D257" s="1">
        <v>3</v>
      </c>
      <c r="E257" s="221">
        <v>10</v>
      </c>
      <c r="F257" s="221">
        <v>3</v>
      </c>
      <c r="G257" s="221">
        <v>62.45</v>
      </c>
      <c r="H257" s="221">
        <v>1.62</v>
      </c>
      <c r="I257" s="221">
        <v>6</v>
      </c>
      <c r="J257" s="221">
        <v>1.41</v>
      </c>
      <c r="K257" s="221">
        <v>2.5</v>
      </c>
      <c r="L257" s="221">
        <v>21</v>
      </c>
      <c r="M257" s="2">
        <v>5.5E-2</v>
      </c>
    </row>
    <row r="258" spans="1:13" x14ac:dyDescent="0.3">
      <c r="A258" s="1" t="s">
        <v>93</v>
      </c>
      <c r="B258" s="221">
        <v>3</v>
      </c>
      <c r="C258" s="2">
        <v>4</v>
      </c>
      <c r="D258" s="1">
        <v>9</v>
      </c>
      <c r="E258" s="221">
        <v>14</v>
      </c>
      <c r="F258" s="221">
        <v>6</v>
      </c>
      <c r="G258" s="221">
        <v>65.92</v>
      </c>
      <c r="H258" s="221">
        <v>8.7799999999999994</v>
      </c>
      <c r="I258" s="221">
        <v>7</v>
      </c>
      <c r="J258" s="221">
        <v>0</v>
      </c>
      <c r="K258" s="221">
        <v>2.16</v>
      </c>
      <c r="L258" s="221">
        <v>26</v>
      </c>
      <c r="M258" s="2">
        <v>0.14285714285714285</v>
      </c>
    </row>
    <row r="259" spans="1:13" x14ac:dyDescent="0.3">
      <c r="A259" s="1" t="s">
        <v>44</v>
      </c>
      <c r="B259" s="221">
        <v>3</v>
      </c>
      <c r="C259" s="2">
        <v>4</v>
      </c>
      <c r="D259" s="1">
        <v>5</v>
      </c>
      <c r="E259" s="221">
        <v>17</v>
      </c>
      <c r="F259" s="221">
        <v>4</v>
      </c>
      <c r="G259" s="221">
        <v>72.52</v>
      </c>
      <c r="H259" s="221">
        <v>1.5</v>
      </c>
      <c r="I259" s="221">
        <v>12</v>
      </c>
      <c r="J259" s="221">
        <v>1.25</v>
      </c>
      <c r="K259" s="221">
        <v>1</v>
      </c>
      <c r="L259" s="221">
        <v>24</v>
      </c>
      <c r="M259" s="2">
        <v>0.27750000000000002</v>
      </c>
    </row>
    <row r="260" spans="1:13" x14ac:dyDescent="0.3">
      <c r="A260" s="1" t="s">
        <v>44</v>
      </c>
      <c r="B260" s="221">
        <v>3</v>
      </c>
      <c r="C260" s="2">
        <v>4</v>
      </c>
      <c r="D260" s="1">
        <v>5</v>
      </c>
      <c r="E260" s="221">
        <v>14</v>
      </c>
      <c r="F260" s="221">
        <v>5</v>
      </c>
      <c r="G260" s="221">
        <v>72.52</v>
      </c>
      <c r="H260" s="221">
        <v>2</v>
      </c>
      <c r="I260" s="221">
        <v>10</v>
      </c>
      <c r="J260" s="221">
        <v>2.87</v>
      </c>
      <c r="K260" s="221">
        <v>2.0499999999999998</v>
      </c>
      <c r="L260" s="221">
        <v>22</v>
      </c>
      <c r="M260" s="2">
        <v>0.32500000000000001</v>
      </c>
    </row>
    <row r="261" spans="1:13" x14ac:dyDescent="0.3">
      <c r="A261" s="1" t="s">
        <v>44</v>
      </c>
      <c r="B261" s="221">
        <v>3</v>
      </c>
      <c r="C261" s="2">
        <v>4</v>
      </c>
      <c r="D261" s="1">
        <v>4</v>
      </c>
      <c r="E261" s="221">
        <v>14</v>
      </c>
      <c r="F261" s="221">
        <v>4</v>
      </c>
      <c r="G261" s="221">
        <v>66.87</v>
      </c>
      <c r="H261" s="221">
        <v>1.39</v>
      </c>
      <c r="I261" s="221">
        <v>9</v>
      </c>
      <c r="J261" s="221">
        <v>2.4900000000000002</v>
      </c>
      <c r="K261" s="221">
        <v>1.25</v>
      </c>
      <c r="L261" s="221">
        <v>26</v>
      </c>
      <c r="M261" s="2">
        <v>0.18555555555555556</v>
      </c>
    </row>
    <row r="262" spans="1:13" x14ac:dyDescent="0.3">
      <c r="A262" s="1" t="s">
        <v>44</v>
      </c>
      <c r="B262" s="221">
        <v>3</v>
      </c>
      <c r="C262" s="2">
        <v>4</v>
      </c>
      <c r="D262" s="1">
        <v>4</v>
      </c>
      <c r="E262" s="221">
        <v>11</v>
      </c>
      <c r="F262" s="221">
        <v>5</v>
      </c>
      <c r="G262" s="221">
        <v>63.83</v>
      </c>
      <c r="H262" s="221">
        <v>0.86</v>
      </c>
      <c r="I262" s="221">
        <v>7</v>
      </c>
      <c r="J262" s="221">
        <v>1.25</v>
      </c>
      <c r="K262" s="221">
        <v>0.82</v>
      </c>
      <c r="L262" s="221">
        <v>24</v>
      </c>
      <c r="M262" s="2">
        <v>9.5714285714285724E-2</v>
      </c>
    </row>
    <row r="263" spans="1:13" x14ac:dyDescent="0.3">
      <c r="A263" s="1" t="s">
        <v>44</v>
      </c>
      <c r="B263" s="221">
        <v>3</v>
      </c>
      <c r="C263" s="2">
        <v>4</v>
      </c>
      <c r="D263" s="1">
        <v>3</v>
      </c>
      <c r="E263" s="221">
        <v>11</v>
      </c>
      <c r="F263" s="221">
        <v>3</v>
      </c>
      <c r="G263" s="221">
        <v>62.97</v>
      </c>
      <c r="H263" s="221">
        <v>1.5</v>
      </c>
      <c r="I263" s="221">
        <v>7</v>
      </c>
      <c r="J263" s="221">
        <v>1.7</v>
      </c>
      <c r="K263" s="221">
        <v>0.94</v>
      </c>
      <c r="L263" s="221">
        <v>19</v>
      </c>
      <c r="M263" s="2">
        <v>9.5714285714285724E-2</v>
      </c>
    </row>
    <row r="264" spans="1:13" x14ac:dyDescent="0.3">
      <c r="A264" s="1" t="s">
        <v>44</v>
      </c>
      <c r="B264" s="221">
        <v>3</v>
      </c>
      <c r="C264" s="2">
        <v>4</v>
      </c>
      <c r="D264" s="1">
        <v>4</v>
      </c>
      <c r="E264" s="221">
        <v>11</v>
      </c>
      <c r="F264" s="221">
        <v>3</v>
      </c>
      <c r="G264" s="221">
        <v>62.53</v>
      </c>
      <c r="H264" s="221">
        <v>1.62</v>
      </c>
      <c r="I264" s="221">
        <v>7</v>
      </c>
      <c r="J264" s="221">
        <v>2.16</v>
      </c>
      <c r="K264" s="221">
        <v>2.0499999999999998</v>
      </c>
      <c r="L264" s="221">
        <v>18</v>
      </c>
      <c r="M264" s="2">
        <v>9.5714285714285724E-2</v>
      </c>
    </row>
    <row r="265" spans="1:13" x14ac:dyDescent="0.3">
      <c r="A265" s="1" t="s">
        <v>44</v>
      </c>
      <c r="B265" s="221">
        <v>3</v>
      </c>
      <c r="C265" s="2">
        <v>4</v>
      </c>
      <c r="D265" s="1">
        <v>4</v>
      </c>
      <c r="E265" s="221">
        <v>12</v>
      </c>
      <c r="F265" s="221">
        <v>4</v>
      </c>
      <c r="G265" s="221">
        <v>63.4</v>
      </c>
      <c r="H265" s="221">
        <v>2.75</v>
      </c>
      <c r="I265" s="221">
        <v>9</v>
      </c>
      <c r="J265" s="221">
        <v>3.3</v>
      </c>
      <c r="K265" s="221">
        <v>2.16</v>
      </c>
      <c r="L265" s="221">
        <v>21</v>
      </c>
      <c r="M265" s="2">
        <v>0.33333333333333331</v>
      </c>
    </row>
    <row r="266" spans="1:13" x14ac:dyDescent="0.3">
      <c r="A266" s="1" t="s">
        <v>84</v>
      </c>
      <c r="B266" s="221">
        <v>0</v>
      </c>
      <c r="C266" s="2">
        <v>3</v>
      </c>
      <c r="D266" s="1">
        <v>3</v>
      </c>
      <c r="E266" s="221">
        <v>10</v>
      </c>
      <c r="F266" s="221">
        <v>3</v>
      </c>
      <c r="G266" s="221">
        <v>52.07</v>
      </c>
      <c r="H266" s="221">
        <v>2</v>
      </c>
      <c r="I266" s="221">
        <v>7</v>
      </c>
      <c r="J266" s="221">
        <v>1.7</v>
      </c>
      <c r="K266" s="221">
        <v>2</v>
      </c>
      <c r="L266" s="221">
        <v>17</v>
      </c>
      <c r="M266" s="2">
        <v>0.19</v>
      </c>
    </row>
    <row r="267" spans="1:13" x14ac:dyDescent="0.3">
      <c r="A267" s="1" t="s">
        <v>84</v>
      </c>
      <c r="B267" s="221">
        <v>0</v>
      </c>
      <c r="C267" s="2">
        <v>3</v>
      </c>
      <c r="D267" s="1">
        <v>3</v>
      </c>
      <c r="E267" s="221">
        <v>9</v>
      </c>
      <c r="F267" s="221">
        <v>3</v>
      </c>
      <c r="G267" s="221">
        <v>52.94</v>
      </c>
      <c r="H267" s="221">
        <v>0.67</v>
      </c>
      <c r="I267" s="221">
        <v>6</v>
      </c>
      <c r="J267" s="221">
        <v>0.47</v>
      </c>
      <c r="K267" s="221">
        <v>2.16</v>
      </c>
      <c r="L267" s="221">
        <v>17</v>
      </c>
      <c r="M267" s="2">
        <v>0.16666666666666666</v>
      </c>
    </row>
    <row r="268" spans="1:13" x14ac:dyDescent="0.3">
      <c r="A268" s="1" t="s">
        <v>84</v>
      </c>
      <c r="B268" s="221">
        <v>0</v>
      </c>
      <c r="C268" s="2">
        <v>3</v>
      </c>
      <c r="D268" s="1">
        <v>2</v>
      </c>
      <c r="E268" s="221">
        <v>8</v>
      </c>
      <c r="F268" s="221">
        <v>3</v>
      </c>
      <c r="G268" s="221">
        <v>53.38</v>
      </c>
      <c r="H268" s="221">
        <v>1.5</v>
      </c>
      <c r="I268" s="221">
        <v>6</v>
      </c>
      <c r="J268" s="221">
        <v>2.16</v>
      </c>
      <c r="K268" s="221">
        <v>0.47</v>
      </c>
      <c r="L268" s="221">
        <v>14</v>
      </c>
      <c r="M268" s="2">
        <v>0.11166666666666668</v>
      </c>
    </row>
    <row r="269" spans="1:13" x14ac:dyDescent="0.3">
      <c r="A269" s="1" t="s">
        <v>22</v>
      </c>
      <c r="B269" s="221">
        <v>0</v>
      </c>
      <c r="C269" s="2">
        <v>3</v>
      </c>
      <c r="D269" s="1">
        <v>4</v>
      </c>
      <c r="E269" s="221">
        <v>9</v>
      </c>
      <c r="F269" s="221">
        <v>3</v>
      </c>
      <c r="G269" s="221">
        <v>55.44</v>
      </c>
      <c r="H269" s="221">
        <v>0.54</v>
      </c>
      <c r="I269" s="221">
        <v>5</v>
      </c>
      <c r="J269" s="221">
        <v>0.47</v>
      </c>
      <c r="K269" s="221">
        <v>1.5</v>
      </c>
      <c r="L269" s="221">
        <v>18</v>
      </c>
      <c r="M269" s="2">
        <v>0.13400000000000001</v>
      </c>
    </row>
    <row r="270" spans="1:13" x14ac:dyDescent="0.3">
      <c r="A270" s="1" t="s">
        <v>22</v>
      </c>
      <c r="B270" s="221">
        <v>0</v>
      </c>
      <c r="C270" s="2">
        <v>3</v>
      </c>
      <c r="D270" s="1">
        <v>4</v>
      </c>
      <c r="E270" s="221">
        <v>13</v>
      </c>
      <c r="F270" s="221">
        <v>5</v>
      </c>
      <c r="G270" s="221">
        <v>58.05</v>
      </c>
      <c r="H270" s="221">
        <v>1</v>
      </c>
      <c r="I270" s="221">
        <v>7</v>
      </c>
      <c r="J270" s="221">
        <v>2.16</v>
      </c>
      <c r="K270" s="221">
        <v>2.4500000000000002</v>
      </c>
      <c r="L270" s="221">
        <v>21</v>
      </c>
      <c r="M270" s="2">
        <v>0.14285714285714285</v>
      </c>
    </row>
    <row r="271" spans="1:13" x14ac:dyDescent="0.3">
      <c r="A271" s="1" t="s">
        <v>20</v>
      </c>
      <c r="B271" s="221">
        <v>0</v>
      </c>
      <c r="C271" s="2">
        <v>0</v>
      </c>
      <c r="D271" s="1">
        <v>2</v>
      </c>
      <c r="E271" s="221">
        <v>8</v>
      </c>
      <c r="F271" s="221">
        <v>2</v>
      </c>
      <c r="G271" s="221">
        <v>52.95</v>
      </c>
      <c r="H271" s="221">
        <v>0.88</v>
      </c>
      <c r="I271" s="221">
        <v>6</v>
      </c>
      <c r="J271" s="221">
        <v>0.5</v>
      </c>
      <c r="K271" s="221">
        <v>1.63</v>
      </c>
      <c r="L271" s="221">
        <v>15</v>
      </c>
      <c r="M271" s="2">
        <v>0.11166666666666668</v>
      </c>
    </row>
    <row r="272" spans="1:13" x14ac:dyDescent="0.3">
      <c r="A272" s="1" t="s">
        <v>20</v>
      </c>
      <c r="B272" s="221">
        <v>0</v>
      </c>
      <c r="C272" s="2">
        <v>0</v>
      </c>
      <c r="D272" s="1">
        <v>3</v>
      </c>
      <c r="E272" s="221">
        <v>11</v>
      </c>
      <c r="F272" s="221">
        <v>3</v>
      </c>
      <c r="G272" s="221">
        <v>49.92</v>
      </c>
      <c r="H272" s="221">
        <v>1.5</v>
      </c>
      <c r="I272" s="221">
        <v>7</v>
      </c>
      <c r="J272" s="221">
        <v>0.82</v>
      </c>
      <c r="K272" s="221">
        <v>2.16</v>
      </c>
      <c r="L272" s="221">
        <v>20</v>
      </c>
      <c r="M272" s="2">
        <v>0.14285714285714285</v>
      </c>
    </row>
    <row r="273" spans="1:13" x14ac:dyDescent="0.3">
      <c r="A273" s="1" t="s">
        <v>20</v>
      </c>
      <c r="B273" s="221">
        <v>0</v>
      </c>
      <c r="C273" s="2">
        <v>0</v>
      </c>
      <c r="D273" s="1">
        <v>4</v>
      </c>
      <c r="E273" s="221">
        <v>11</v>
      </c>
      <c r="F273" s="221">
        <v>5</v>
      </c>
      <c r="G273" s="221">
        <v>50.35</v>
      </c>
      <c r="H273" s="221">
        <v>1.65</v>
      </c>
      <c r="I273" s="221">
        <v>6</v>
      </c>
      <c r="J273" s="221">
        <v>0.94</v>
      </c>
      <c r="K273" s="221">
        <v>2.0499999999999998</v>
      </c>
      <c r="L273" s="221">
        <v>15</v>
      </c>
      <c r="M273" s="2">
        <v>0.16666666666666666</v>
      </c>
    </row>
    <row r="274" spans="1:13" x14ac:dyDescent="0.3">
      <c r="A274" s="1" t="s">
        <v>20</v>
      </c>
      <c r="B274" s="221">
        <v>0</v>
      </c>
      <c r="C274" s="2">
        <v>0</v>
      </c>
      <c r="D274" s="1">
        <v>2</v>
      </c>
      <c r="E274" s="221">
        <v>7</v>
      </c>
      <c r="F274" s="221">
        <v>2</v>
      </c>
      <c r="G274" s="221">
        <v>47.74</v>
      </c>
      <c r="H274" s="221">
        <v>0.92</v>
      </c>
      <c r="I274" s="221">
        <v>4</v>
      </c>
      <c r="J274" s="221">
        <v>0.94</v>
      </c>
      <c r="K274" s="221">
        <v>1.7</v>
      </c>
      <c r="L274" s="221">
        <v>12</v>
      </c>
      <c r="M274" s="2">
        <v>0</v>
      </c>
    </row>
    <row r="275" spans="1:13" x14ac:dyDescent="0.3">
      <c r="A275" s="1" t="s">
        <v>20</v>
      </c>
      <c r="B275" s="221">
        <v>0</v>
      </c>
      <c r="C275" s="2">
        <v>0</v>
      </c>
      <c r="D275" s="1">
        <v>3</v>
      </c>
      <c r="E275" s="221">
        <v>10</v>
      </c>
      <c r="F275" s="221">
        <v>3</v>
      </c>
      <c r="G275" s="221">
        <v>50.35</v>
      </c>
      <c r="H275" s="221">
        <v>0.79</v>
      </c>
      <c r="I275" s="221">
        <v>6</v>
      </c>
      <c r="J275" s="221">
        <v>0.94</v>
      </c>
      <c r="K275" s="221">
        <v>2.16</v>
      </c>
      <c r="L275" s="221">
        <v>14</v>
      </c>
      <c r="M275" s="2">
        <v>5.5E-2</v>
      </c>
    </row>
    <row r="276" spans="1:13" x14ac:dyDescent="0.3">
      <c r="A276" s="1" t="s">
        <v>20</v>
      </c>
      <c r="B276" s="221">
        <v>0</v>
      </c>
      <c r="C276" s="2">
        <v>0</v>
      </c>
      <c r="D276" s="1">
        <v>2</v>
      </c>
      <c r="E276" s="221">
        <v>9</v>
      </c>
      <c r="F276" s="221">
        <v>3</v>
      </c>
      <c r="G276" s="221">
        <v>46.44</v>
      </c>
      <c r="H276" s="221">
        <v>2.25</v>
      </c>
      <c r="I276" s="221">
        <v>6</v>
      </c>
      <c r="J276" s="221">
        <v>0.94</v>
      </c>
      <c r="K276" s="221">
        <v>2.5</v>
      </c>
      <c r="L276" s="221">
        <v>17</v>
      </c>
      <c r="M276" s="2">
        <v>5.5E-2</v>
      </c>
    </row>
    <row r="277" spans="1:13" x14ac:dyDescent="0.3">
      <c r="A277" s="1" t="s">
        <v>40</v>
      </c>
      <c r="B277" s="221">
        <v>0</v>
      </c>
      <c r="C277" s="2">
        <v>0</v>
      </c>
      <c r="D277" s="1">
        <v>4</v>
      </c>
      <c r="E277" s="221">
        <v>10</v>
      </c>
      <c r="F277" s="221">
        <v>3</v>
      </c>
      <c r="G277" s="221">
        <v>47.01</v>
      </c>
      <c r="H277" s="221">
        <v>0.42</v>
      </c>
      <c r="I277" s="221">
        <v>7</v>
      </c>
      <c r="J277" s="221">
        <v>1.25</v>
      </c>
      <c r="K277" s="221">
        <v>1</v>
      </c>
      <c r="L277" s="221">
        <v>17</v>
      </c>
      <c r="M277" s="2">
        <v>0.14285714285714285</v>
      </c>
    </row>
    <row r="278" spans="1:13" x14ac:dyDescent="0.3">
      <c r="A278" s="1" t="s">
        <v>40</v>
      </c>
      <c r="B278" s="221">
        <v>0</v>
      </c>
      <c r="C278" s="2">
        <v>0</v>
      </c>
      <c r="D278" s="1">
        <v>2</v>
      </c>
      <c r="E278" s="221">
        <v>8</v>
      </c>
      <c r="F278" s="221">
        <v>2</v>
      </c>
      <c r="G278" s="221">
        <v>46.14</v>
      </c>
      <c r="H278" s="221">
        <v>0.92</v>
      </c>
      <c r="I278" s="221">
        <v>5</v>
      </c>
      <c r="J278" s="221">
        <v>1.25</v>
      </c>
      <c r="K278" s="221">
        <v>0.94</v>
      </c>
      <c r="L278" s="221">
        <v>13</v>
      </c>
      <c r="M278" s="2">
        <v>6.6000000000000003E-2</v>
      </c>
    </row>
    <row r="279" spans="1:13" x14ac:dyDescent="0.3">
      <c r="A279" s="1" t="s">
        <v>40</v>
      </c>
      <c r="B279" s="221">
        <v>0</v>
      </c>
      <c r="C279" s="2">
        <v>0</v>
      </c>
      <c r="D279" s="1">
        <v>3</v>
      </c>
      <c r="E279" s="221">
        <v>10</v>
      </c>
      <c r="F279" s="221">
        <v>3</v>
      </c>
      <c r="G279" s="221">
        <v>42.66</v>
      </c>
      <c r="H279" s="221">
        <v>0.38</v>
      </c>
      <c r="I279" s="221">
        <v>7</v>
      </c>
      <c r="J279" s="221">
        <v>1.5</v>
      </c>
      <c r="K279" s="221">
        <v>1.63</v>
      </c>
      <c r="L279" s="221">
        <v>14</v>
      </c>
      <c r="M279" s="2">
        <v>0.23857142857142857</v>
      </c>
    </row>
    <row r="280" spans="1:13" x14ac:dyDescent="0.3">
      <c r="A280" s="1" t="s">
        <v>10</v>
      </c>
      <c r="B280" s="221">
        <v>1</v>
      </c>
      <c r="C280" s="2">
        <v>2</v>
      </c>
      <c r="D280" s="1">
        <v>4</v>
      </c>
      <c r="E280" s="221">
        <v>11</v>
      </c>
      <c r="F280" s="221">
        <v>3</v>
      </c>
      <c r="G280" s="221">
        <v>62.65</v>
      </c>
      <c r="H280" s="221">
        <v>4.38</v>
      </c>
      <c r="I280" s="221">
        <v>8</v>
      </c>
      <c r="J280" s="221">
        <v>1.25</v>
      </c>
      <c r="K280" s="221">
        <v>2</v>
      </c>
      <c r="L280" s="221">
        <v>20</v>
      </c>
      <c r="M280" s="2">
        <v>0.29125000000000001</v>
      </c>
    </row>
    <row r="281" spans="1:13" x14ac:dyDescent="0.3">
      <c r="A281" s="1" t="s">
        <v>10</v>
      </c>
      <c r="B281" s="221">
        <v>1</v>
      </c>
      <c r="C281" s="2">
        <v>2</v>
      </c>
      <c r="D281" s="1">
        <v>2</v>
      </c>
      <c r="E281" s="221">
        <v>11</v>
      </c>
      <c r="F281" s="221">
        <v>3</v>
      </c>
      <c r="G281" s="221">
        <v>68.739999999999995</v>
      </c>
      <c r="H281" s="221">
        <v>1.62</v>
      </c>
      <c r="I281" s="221">
        <v>8</v>
      </c>
      <c r="J281" s="221">
        <v>1.25</v>
      </c>
      <c r="K281" s="221">
        <v>1.63</v>
      </c>
      <c r="L281" s="221">
        <v>21</v>
      </c>
      <c r="M281" s="2">
        <v>0.16625000000000001</v>
      </c>
    </row>
    <row r="282" spans="1:13" x14ac:dyDescent="0.3">
      <c r="A282" s="1" t="s">
        <v>10</v>
      </c>
      <c r="B282" s="221">
        <v>1</v>
      </c>
      <c r="C282" s="2">
        <v>2</v>
      </c>
      <c r="D282" s="1">
        <v>3</v>
      </c>
      <c r="E282" s="221">
        <v>12</v>
      </c>
      <c r="F282" s="221">
        <v>3</v>
      </c>
      <c r="G282" s="221">
        <v>67.430000000000007</v>
      </c>
      <c r="H282" s="221">
        <v>3.75</v>
      </c>
      <c r="I282" s="221">
        <v>7</v>
      </c>
      <c r="J282" s="221">
        <v>1</v>
      </c>
      <c r="K282" s="221">
        <v>4.32</v>
      </c>
      <c r="L282" s="221">
        <v>21</v>
      </c>
      <c r="M282" s="2">
        <v>0.14285714285714285</v>
      </c>
    </row>
    <row r="283" spans="1:13" x14ac:dyDescent="0.3">
      <c r="A283" s="1" t="s">
        <v>0</v>
      </c>
      <c r="B283" s="221">
        <v>1</v>
      </c>
      <c r="C283" s="2">
        <v>2</v>
      </c>
      <c r="D283" s="1">
        <v>4</v>
      </c>
      <c r="E283" s="221">
        <v>9</v>
      </c>
      <c r="F283" s="221">
        <v>4</v>
      </c>
      <c r="G283" s="221">
        <v>74.52</v>
      </c>
      <c r="H283" s="221">
        <v>4.0599999999999996</v>
      </c>
      <c r="I283" s="221">
        <v>6</v>
      </c>
      <c r="J283" s="221">
        <v>3.4</v>
      </c>
      <c r="K283" s="221">
        <v>0.5</v>
      </c>
      <c r="L283" s="221">
        <v>18</v>
      </c>
      <c r="M283" s="2">
        <v>0.22166666666666668</v>
      </c>
    </row>
    <row r="284" spans="1:13" x14ac:dyDescent="0.3">
      <c r="A284" s="1" t="s">
        <v>0</v>
      </c>
      <c r="B284" s="221">
        <v>1</v>
      </c>
      <c r="C284" s="2">
        <v>2</v>
      </c>
      <c r="D284" s="1">
        <v>5</v>
      </c>
      <c r="E284" s="221">
        <v>14</v>
      </c>
      <c r="F284" s="221">
        <v>5</v>
      </c>
      <c r="G284" s="221">
        <v>79.319999999999993</v>
      </c>
      <c r="H284" s="221">
        <v>1.33</v>
      </c>
      <c r="I284" s="221">
        <v>11</v>
      </c>
      <c r="J284" s="221">
        <v>3</v>
      </c>
      <c r="K284" s="221">
        <v>0.82</v>
      </c>
      <c r="L284" s="221">
        <v>26</v>
      </c>
      <c r="M284" s="2">
        <v>0.33363636363636362</v>
      </c>
    </row>
    <row r="285" spans="1:13" x14ac:dyDescent="0.3">
      <c r="A285" s="1" t="s">
        <v>69</v>
      </c>
      <c r="B285" s="221">
        <v>1</v>
      </c>
      <c r="C285" s="2">
        <v>2</v>
      </c>
      <c r="D285" s="1">
        <v>2</v>
      </c>
      <c r="E285" s="221">
        <v>9</v>
      </c>
      <c r="F285" s="221">
        <v>2</v>
      </c>
      <c r="G285" s="221">
        <v>55.72</v>
      </c>
      <c r="H285" s="221">
        <v>1.1200000000000001</v>
      </c>
      <c r="I285" s="221">
        <v>7</v>
      </c>
      <c r="J285" s="221">
        <v>1</v>
      </c>
      <c r="K285" s="221">
        <v>0</v>
      </c>
      <c r="L285" s="221">
        <v>16</v>
      </c>
      <c r="M285" s="2">
        <v>0.19</v>
      </c>
    </row>
    <row r="286" spans="1:13" x14ac:dyDescent="0.3">
      <c r="A286" s="1" t="s">
        <v>69</v>
      </c>
      <c r="B286" s="221">
        <v>1</v>
      </c>
      <c r="C286" s="2">
        <v>2</v>
      </c>
      <c r="D286" s="1">
        <v>4</v>
      </c>
      <c r="E286" s="221">
        <v>10</v>
      </c>
      <c r="F286" s="221">
        <v>3</v>
      </c>
      <c r="G286" s="221">
        <v>58.33</v>
      </c>
      <c r="H286" s="221">
        <v>1.17</v>
      </c>
      <c r="I286" s="221">
        <v>6</v>
      </c>
      <c r="J286" s="221">
        <v>0.82</v>
      </c>
      <c r="K286" s="221">
        <v>0</v>
      </c>
      <c r="L286" s="221">
        <v>18</v>
      </c>
      <c r="M286" s="2">
        <v>0.11166666666666668</v>
      </c>
    </row>
    <row r="287" spans="1:13" x14ac:dyDescent="0.3">
      <c r="A287" s="1" t="s">
        <v>76</v>
      </c>
      <c r="B287" s="221">
        <v>1</v>
      </c>
      <c r="C287" s="2">
        <v>2</v>
      </c>
      <c r="D287" s="1">
        <v>3</v>
      </c>
      <c r="E287" s="221">
        <v>9</v>
      </c>
      <c r="F287" s="221">
        <v>3</v>
      </c>
      <c r="G287" s="221">
        <v>64.17</v>
      </c>
      <c r="H287" s="221">
        <v>1.42</v>
      </c>
      <c r="I287" s="221">
        <v>6</v>
      </c>
      <c r="J287" s="221">
        <v>1.89</v>
      </c>
      <c r="K287" s="221">
        <v>2</v>
      </c>
      <c r="L287" s="221">
        <v>17</v>
      </c>
      <c r="M287" s="2">
        <v>0.11166666666666668</v>
      </c>
    </row>
    <row r="288" spans="1:13" x14ac:dyDescent="0.3">
      <c r="A288" s="1" t="s">
        <v>76</v>
      </c>
      <c r="B288" s="221">
        <v>1</v>
      </c>
      <c r="C288" s="2">
        <v>2</v>
      </c>
      <c r="D288" s="1">
        <v>4</v>
      </c>
      <c r="E288" s="221">
        <v>11</v>
      </c>
      <c r="F288" s="221">
        <v>3</v>
      </c>
      <c r="G288" s="221">
        <v>64.61</v>
      </c>
      <c r="H288" s="221">
        <v>1.4</v>
      </c>
      <c r="I288" s="221">
        <v>8</v>
      </c>
      <c r="J288" s="221">
        <v>1.89</v>
      </c>
      <c r="K288" s="221">
        <v>1.7</v>
      </c>
      <c r="L288" s="221">
        <v>20</v>
      </c>
      <c r="M288" s="2">
        <v>8.3750000000000005E-2</v>
      </c>
    </row>
    <row r="289" spans="1:13" x14ac:dyDescent="0.3">
      <c r="A289" s="1" t="s">
        <v>76</v>
      </c>
      <c r="B289" s="221">
        <v>1</v>
      </c>
      <c r="C289" s="2">
        <v>2</v>
      </c>
      <c r="D289" s="1">
        <v>5</v>
      </c>
      <c r="E289" s="221">
        <v>15</v>
      </c>
      <c r="F289" s="221">
        <v>5</v>
      </c>
      <c r="G289" s="221">
        <v>58.5</v>
      </c>
      <c r="H289" s="221">
        <v>3.68</v>
      </c>
      <c r="I289" s="221">
        <v>8</v>
      </c>
      <c r="J289" s="221">
        <v>5.44</v>
      </c>
      <c r="K289" s="221">
        <v>0.82</v>
      </c>
      <c r="L289" s="221">
        <v>21</v>
      </c>
      <c r="M289" s="2">
        <v>0.20874999999999999</v>
      </c>
    </row>
    <row r="290" spans="1:13" x14ac:dyDescent="0.3">
      <c r="A290" s="1" t="s">
        <v>76</v>
      </c>
      <c r="B290" s="221">
        <v>1</v>
      </c>
      <c r="C290" s="2">
        <v>2</v>
      </c>
      <c r="D290" s="1">
        <v>4</v>
      </c>
      <c r="E290" s="221">
        <v>8</v>
      </c>
      <c r="F290" s="221">
        <v>3</v>
      </c>
      <c r="G290" s="221">
        <v>51.95</v>
      </c>
      <c r="H290" s="221">
        <v>5.62</v>
      </c>
      <c r="I290" s="221">
        <v>4</v>
      </c>
      <c r="J290" s="221">
        <v>3.68</v>
      </c>
      <c r="K290" s="221">
        <v>2.94</v>
      </c>
      <c r="L290" s="221">
        <v>12</v>
      </c>
      <c r="M290" s="2">
        <v>8.2500000000000004E-2</v>
      </c>
    </row>
    <row r="291" spans="1:13" x14ac:dyDescent="0.3">
      <c r="A291" s="1" t="s">
        <v>76</v>
      </c>
      <c r="B291" s="221">
        <v>1</v>
      </c>
      <c r="C291" s="2">
        <v>2</v>
      </c>
      <c r="D291" s="1">
        <v>4</v>
      </c>
      <c r="E291" s="221">
        <v>9</v>
      </c>
      <c r="F291" s="221">
        <v>4</v>
      </c>
      <c r="G291" s="221">
        <v>57.62</v>
      </c>
      <c r="H291" s="221">
        <v>5.67</v>
      </c>
      <c r="I291" s="221">
        <v>6</v>
      </c>
      <c r="J291" s="221">
        <v>10.96</v>
      </c>
      <c r="K291" s="221">
        <v>2.16</v>
      </c>
      <c r="L291" s="221">
        <v>17</v>
      </c>
      <c r="M291" s="2">
        <v>0.33333333333333331</v>
      </c>
    </row>
    <row r="292" spans="1:13" x14ac:dyDescent="0.3">
      <c r="A292" s="1" t="s">
        <v>76</v>
      </c>
      <c r="B292" s="221">
        <v>1</v>
      </c>
      <c r="C292" s="2">
        <v>2</v>
      </c>
      <c r="D292" s="1">
        <v>6</v>
      </c>
      <c r="E292" s="221">
        <v>14</v>
      </c>
      <c r="F292" s="221">
        <v>5</v>
      </c>
      <c r="G292" s="221">
        <v>61.55</v>
      </c>
      <c r="H292" s="221">
        <v>8.4700000000000006</v>
      </c>
      <c r="I292" s="221">
        <v>8</v>
      </c>
      <c r="J292" s="221">
        <v>8.83</v>
      </c>
      <c r="K292" s="221">
        <v>1.89</v>
      </c>
      <c r="L292" s="221">
        <v>25</v>
      </c>
      <c r="M292" s="2">
        <v>0.20874999999999999</v>
      </c>
    </row>
    <row r="293" spans="1:13" x14ac:dyDescent="0.3">
      <c r="A293" s="1" t="s">
        <v>76</v>
      </c>
      <c r="B293" s="221">
        <v>1</v>
      </c>
      <c r="C293" s="2">
        <v>2</v>
      </c>
      <c r="D293" s="1">
        <v>3</v>
      </c>
      <c r="E293" s="221">
        <v>10</v>
      </c>
      <c r="F293" s="221">
        <v>4</v>
      </c>
      <c r="G293" s="221">
        <v>60.68</v>
      </c>
      <c r="H293" s="221">
        <v>100</v>
      </c>
      <c r="I293" s="221">
        <v>6</v>
      </c>
      <c r="J293" s="221">
        <v>7.5</v>
      </c>
      <c r="K293" s="221">
        <v>0.94</v>
      </c>
      <c r="L293" s="221">
        <v>19</v>
      </c>
      <c r="M293" s="2">
        <v>0.22166666666666668</v>
      </c>
    </row>
    <row r="294" spans="1:13" x14ac:dyDescent="0.3">
      <c r="A294" s="1" t="s">
        <v>35</v>
      </c>
      <c r="B294" s="221">
        <v>1</v>
      </c>
      <c r="C294" s="2">
        <v>3</v>
      </c>
      <c r="D294" s="1">
        <v>5</v>
      </c>
      <c r="E294" s="221">
        <v>16</v>
      </c>
      <c r="F294" s="221">
        <v>4</v>
      </c>
      <c r="G294" s="221">
        <v>62.2</v>
      </c>
      <c r="H294" s="221">
        <v>2.12</v>
      </c>
      <c r="I294" s="221">
        <v>9</v>
      </c>
      <c r="J294" s="221">
        <v>2.87</v>
      </c>
      <c r="K294" s="221">
        <v>2</v>
      </c>
      <c r="L294" s="221">
        <v>18</v>
      </c>
      <c r="M294" s="2">
        <v>0.14777777777777779</v>
      </c>
    </row>
    <row r="295" spans="1:13" x14ac:dyDescent="0.3">
      <c r="A295" s="1" t="s">
        <v>35</v>
      </c>
      <c r="B295" s="221">
        <v>1</v>
      </c>
      <c r="C295" s="2">
        <v>3</v>
      </c>
      <c r="D295" s="1">
        <v>3</v>
      </c>
      <c r="E295" s="221">
        <v>12</v>
      </c>
      <c r="F295" s="221">
        <v>4</v>
      </c>
      <c r="G295" s="221">
        <v>55.68</v>
      </c>
      <c r="H295" s="221">
        <v>0.8</v>
      </c>
      <c r="I295" s="221">
        <v>7</v>
      </c>
      <c r="J295" s="221">
        <v>4.1100000000000003</v>
      </c>
      <c r="K295" s="221">
        <v>8.64</v>
      </c>
      <c r="L295" s="221">
        <v>15</v>
      </c>
      <c r="M295" s="2">
        <v>0.23857142857142857</v>
      </c>
    </row>
    <row r="296" spans="1:13" x14ac:dyDescent="0.3">
      <c r="A296" s="1" t="s">
        <v>35</v>
      </c>
      <c r="B296" s="221">
        <v>1</v>
      </c>
      <c r="C296" s="2">
        <v>3</v>
      </c>
      <c r="D296" s="1">
        <v>4</v>
      </c>
      <c r="E296" s="221">
        <v>8</v>
      </c>
      <c r="F296" s="221">
        <v>3</v>
      </c>
      <c r="G296" s="221">
        <v>44.8</v>
      </c>
      <c r="H296" s="221">
        <v>3.41</v>
      </c>
      <c r="I296" s="221">
        <v>6</v>
      </c>
      <c r="J296" s="221">
        <v>4.97</v>
      </c>
      <c r="K296" s="221">
        <v>9.93</v>
      </c>
      <c r="L296" s="221">
        <v>14</v>
      </c>
      <c r="M296" s="2">
        <v>0.38833333333333336</v>
      </c>
    </row>
    <row r="297" spans="1:13" x14ac:dyDescent="0.3">
      <c r="A297" s="1" t="s">
        <v>35</v>
      </c>
      <c r="B297" s="221">
        <v>1</v>
      </c>
      <c r="C297" s="2">
        <v>3</v>
      </c>
      <c r="D297" s="1">
        <v>3</v>
      </c>
      <c r="E297" s="221">
        <v>8</v>
      </c>
      <c r="F297" s="221">
        <v>2</v>
      </c>
      <c r="G297" s="221">
        <v>33.49</v>
      </c>
      <c r="H297" s="221">
        <v>100</v>
      </c>
      <c r="I297" s="221">
        <v>6</v>
      </c>
      <c r="J297" s="221">
        <v>1.25</v>
      </c>
      <c r="K297" s="221">
        <v>3.86</v>
      </c>
      <c r="L297" s="221">
        <v>13</v>
      </c>
      <c r="M297" s="2">
        <v>0.38833333333333336</v>
      </c>
    </row>
    <row r="298" spans="1:13" x14ac:dyDescent="0.3">
      <c r="A298" s="1" t="s">
        <v>46</v>
      </c>
      <c r="B298" s="221">
        <v>2</v>
      </c>
      <c r="C298" s="2">
        <v>3</v>
      </c>
      <c r="D298" s="1">
        <v>3</v>
      </c>
      <c r="E298" s="221">
        <v>10</v>
      </c>
      <c r="F298" s="221">
        <v>2</v>
      </c>
      <c r="G298" s="221">
        <v>76.36</v>
      </c>
      <c r="H298" s="221">
        <v>2.67</v>
      </c>
      <c r="I298" s="221">
        <v>8</v>
      </c>
      <c r="J298" s="221">
        <v>4</v>
      </c>
      <c r="K298" s="221">
        <v>2.16</v>
      </c>
      <c r="L298" s="221">
        <v>18</v>
      </c>
      <c r="M298" s="2">
        <v>0.25</v>
      </c>
    </row>
    <row r="299" spans="1:13" x14ac:dyDescent="0.3">
      <c r="A299" s="1" t="s">
        <v>46</v>
      </c>
      <c r="B299" s="221">
        <v>2</v>
      </c>
      <c r="C299" s="2">
        <v>3</v>
      </c>
      <c r="D299" s="1">
        <v>4</v>
      </c>
      <c r="E299" s="221">
        <v>13</v>
      </c>
      <c r="F299" s="221">
        <v>3</v>
      </c>
      <c r="G299" s="221">
        <v>88.14</v>
      </c>
      <c r="H299" s="221">
        <v>13.06</v>
      </c>
      <c r="I299" s="221">
        <v>10</v>
      </c>
      <c r="J299" s="221">
        <v>3.4</v>
      </c>
      <c r="K299" s="221">
        <v>2.62</v>
      </c>
      <c r="L299" s="221">
        <v>23</v>
      </c>
      <c r="M299" s="2">
        <v>0.3</v>
      </c>
    </row>
    <row r="300" spans="1:13" x14ac:dyDescent="0.3">
      <c r="A300" s="1" t="s">
        <v>46</v>
      </c>
      <c r="B300" s="221">
        <v>2</v>
      </c>
      <c r="C300" s="2">
        <v>3</v>
      </c>
      <c r="D300" s="1">
        <v>2</v>
      </c>
      <c r="E300" s="221">
        <v>11</v>
      </c>
      <c r="F300" s="221">
        <v>3</v>
      </c>
      <c r="G300" s="221">
        <v>96.43</v>
      </c>
      <c r="H300" s="221">
        <v>1.67</v>
      </c>
      <c r="I300" s="221">
        <v>9</v>
      </c>
      <c r="J300" s="221">
        <v>1.25</v>
      </c>
      <c r="K300" s="221">
        <v>3.68</v>
      </c>
      <c r="L300" s="221">
        <v>23</v>
      </c>
      <c r="M300" s="2">
        <v>0.25888888888888889</v>
      </c>
    </row>
    <row r="301" spans="1:13" x14ac:dyDescent="0.3">
      <c r="A301" s="1" t="s">
        <v>87</v>
      </c>
      <c r="B301" s="221">
        <v>0</v>
      </c>
      <c r="C301" s="2">
        <v>2</v>
      </c>
      <c r="D301" s="1">
        <v>3</v>
      </c>
      <c r="E301" s="221">
        <v>10</v>
      </c>
      <c r="F301" s="221">
        <v>3</v>
      </c>
      <c r="G301" s="221">
        <v>54.87</v>
      </c>
      <c r="H301" s="221">
        <v>2.25</v>
      </c>
      <c r="I301" s="221">
        <v>6</v>
      </c>
      <c r="J301" s="221">
        <v>0.94</v>
      </c>
      <c r="K301" s="221">
        <v>1</v>
      </c>
      <c r="L301" s="221">
        <v>16</v>
      </c>
      <c r="M301" s="2">
        <v>0.11166666666666668</v>
      </c>
    </row>
    <row r="302" spans="1:13" x14ac:dyDescent="0.3">
      <c r="A302" s="1" t="s">
        <v>87</v>
      </c>
      <c r="B302" s="221">
        <v>0</v>
      </c>
      <c r="C302" s="2">
        <v>2</v>
      </c>
      <c r="D302" s="1">
        <v>3</v>
      </c>
      <c r="E302" s="221">
        <v>11</v>
      </c>
      <c r="F302" s="221">
        <v>3</v>
      </c>
      <c r="G302" s="221">
        <v>51.82</v>
      </c>
      <c r="H302" s="221">
        <v>1.5</v>
      </c>
      <c r="I302" s="221">
        <v>7</v>
      </c>
      <c r="J302" s="221">
        <v>0</v>
      </c>
      <c r="K302" s="221">
        <v>0.94</v>
      </c>
      <c r="L302" s="221">
        <v>19</v>
      </c>
      <c r="M302" s="2">
        <v>0.23857142857142857</v>
      </c>
    </row>
    <row r="303" spans="1:13" x14ac:dyDescent="0.3">
      <c r="A303" s="1" t="s">
        <v>52</v>
      </c>
      <c r="B303" s="221">
        <v>0</v>
      </c>
      <c r="C303" s="2">
        <v>1</v>
      </c>
      <c r="D303" s="1">
        <v>2</v>
      </c>
      <c r="E303" s="221">
        <v>10</v>
      </c>
      <c r="F303" s="221">
        <v>2</v>
      </c>
      <c r="G303" s="221">
        <v>55.75</v>
      </c>
      <c r="H303" s="221">
        <v>1.42</v>
      </c>
      <c r="I303" s="221">
        <v>6</v>
      </c>
      <c r="J303" s="221">
        <v>0.5</v>
      </c>
      <c r="K303" s="221">
        <v>0.82</v>
      </c>
      <c r="L303" s="221">
        <v>18</v>
      </c>
      <c r="M303" s="2">
        <v>0.16666666666666666</v>
      </c>
    </row>
    <row r="304" spans="1:13" x14ac:dyDescent="0.3">
      <c r="A304" s="1" t="s">
        <v>90</v>
      </c>
      <c r="B304" s="221">
        <v>1</v>
      </c>
      <c r="C304" s="2">
        <v>4</v>
      </c>
      <c r="D304" s="1">
        <v>5</v>
      </c>
      <c r="E304" s="221">
        <v>12</v>
      </c>
      <c r="F304" s="221">
        <v>4</v>
      </c>
      <c r="G304" s="221">
        <v>49.09</v>
      </c>
      <c r="H304" s="221">
        <v>3.44</v>
      </c>
      <c r="I304" s="221">
        <v>8</v>
      </c>
      <c r="J304" s="221">
        <v>2.94</v>
      </c>
      <c r="K304" s="221">
        <v>4</v>
      </c>
      <c r="L304" s="221">
        <v>21</v>
      </c>
      <c r="M304" s="2">
        <v>0.20874999999999999</v>
      </c>
    </row>
    <row r="305" spans="1:13" x14ac:dyDescent="0.3">
      <c r="A305" s="1" t="s">
        <v>90</v>
      </c>
      <c r="B305" s="221">
        <v>1</v>
      </c>
      <c r="C305" s="2">
        <v>4</v>
      </c>
      <c r="D305" s="1">
        <v>4</v>
      </c>
      <c r="E305" s="221">
        <v>13</v>
      </c>
      <c r="F305" s="221">
        <v>5</v>
      </c>
      <c r="G305" s="221">
        <v>51.69</v>
      </c>
      <c r="H305" s="221">
        <v>4.68</v>
      </c>
      <c r="I305" s="221">
        <v>8</v>
      </c>
      <c r="J305" s="221">
        <v>2.0499999999999998</v>
      </c>
      <c r="K305" s="221">
        <v>4.03</v>
      </c>
      <c r="L305" s="221">
        <v>19</v>
      </c>
      <c r="M305" s="2">
        <v>0.20874999999999999</v>
      </c>
    </row>
    <row r="306" spans="1:13" x14ac:dyDescent="0.3">
      <c r="A306" s="1" t="s">
        <v>90</v>
      </c>
      <c r="B306" s="221">
        <v>1</v>
      </c>
      <c r="C306" s="2">
        <v>4</v>
      </c>
      <c r="D306" s="1">
        <v>3</v>
      </c>
      <c r="E306" s="221">
        <v>13</v>
      </c>
      <c r="F306" s="221">
        <v>5</v>
      </c>
      <c r="G306" s="221">
        <v>50.39</v>
      </c>
      <c r="H306" s="221">
        <v>3.17</v>
      </c>
      <c r="I306" s="221">
        <v>8</v>
      </c>
      <c r="J306" s="221">
        <v>2.4500000000000002</v>
      </c>
      <c r="K306" s="221">
        <v>5.91</v>
      </c>
      <c r="L306" s="221">
        <v>19</v>
      </c>
      <c r="M306" s="2">
        <v>0.36499999999999999</v>
      </c>
    </row>
    <row r="307" spans="1:13" x14ac:dyDescent="0.3">
      <c r="A307" s="1" t="s">
        <v>90</v>
      </c>
      <c r="B307" s="221">
        <v>1</v>
      </c>
      <c r="C307" s="2">
        <v>4</v>
      </c>
      <c r="D307" s="1">
        <v>3</v>
      </c>
      <c r="E307" s="221">
        <v>12</v>
      </c>
      <c r="F307" s="221">
        <v>3</v>
      </c>
      <c r="G307" s="221">
        <v>46.48</v>
      </c>
      <c r="H307" s="221">
        <v>1</v>
      </c>
      <c r="I307" s="221">
        <v>7</v>
      </c>
      <c r="J307" s="221">
        <v>2.4500000000000002</v>
      </c>
      <c r="K307" s="221">
        <v>5.56</v>
      </c>
      <c r="L307" s="221">
        <v>15</v>
      </c>
      <c r="M307" s="2">
        <v>0.2857142857142857</v>
      </c>
    </row>
    <row r="308" spans="1:13" x14ac:dyDescent="0.3">
      <c r="A308" s="1" t="s">
        <v>63</v>
      </c>
      <c r="B308" s="221">
        <v>1</v>
      </c>
      <c r="C308" s="2">
        <v>4</v>
      </c>
      <c r="D308" s="1">
        <v>3</v>
      </c>
      <c r="E308" s="221">
        <v>9</v>
      </c>
      <c r="F308" s="221">
        <v>3</v>
      </c>
      <c r="G308" s="221">
        <v>66.75</v>
      </c>
      <c r="H308" s="221">
        <v>3.75</v>
      </c>
      <c r="I308" s="221">
        <v>5</v>
      </c>
      <c r="J308" s="221">
        <v>0.5</v>
      </c>
      <c r="K308" s="221">
        <v>2.62</v>
      </c>
      <c r="L308" s="221">
        <v>12</v>
      </c>
      <c r="M308" s="2">
        <v>0.2</v>
      </c>
    </row>
    <row r="309" spans="1:13" x14ac:dyDescent="0.3">
      <c r="A309" s="1" t="s">
        <v>63</v>
      </c>
      <c r="B309" s="221">
        <v>1</v>
      </c>
      <c r="C309" s="2">
        <v>4</v>
      </c>
      <c r="D309" s="1">
        <v>5</v>
      </c>
      <c r="E309" s="221">
        <v>10</v>
      </c>
      <c r="F309" s="221">
        <v>6</v>
      </c>
      <c r="G309" s="221">
        <v>62.83</v>
      </c>
      <c r="H309" s="221">
        <v>2.8</v>
      </c>
      <c r="I309" s="221">
        <v>6</v>
      </c>
      <c r="J309" s="221">
        <v>3.56</v>
      </c>
      <c r="K309" s="221">
        <v>0.47</v>
      </c>
      <c r="L309" s="221">
        <v>20</v>
      </c>
      <c r="M309" s="2">
        <v>0.11166666666666668</v>
      </c>
    </row>
    <row r="310" spans="1:13" x14ac:dyDescent="0.3">
      <c r="A310" s="1" t="s">
        <v>63</v>
      </c>
      <c r="B310" s="221">
        <v>1</v>
      </c>
      <c r="C310" s="2">
        <v>4</v>
      </c>
      <c r="D310" s="1">
        <v>3</v>
      </c>
      <c r="E310" s="221">
        <v>10</v>
      </c>
      <c r="F310" s="221">
        <v>2</v>
      </c>
      <c r="G310" s="221">
        <v>75.48</v>
      </c>
      <c r="H310" s="221">
        <v>40</v>
      </c>
      <c r="I310" s="221">
        <v>9</v>
      </c>
      <c r="J310" s="221">
        <v>9.18</v>
      </c>
      <c r="K310" s="221">
        <v>7.32</v>
      </c>
      <c r="L310" s="221">
        <v>20</v>
      </c>
      <c r="M310" s="2">
        <v>0.37</v>
      </c>
    </row>
    <row r="311" spans="1:13" x14ac:dyDescent="0.3">
      <c r="A311" s="1" t="s">
        <v>63</v>
      </c>
      <c r="B311" s="221">
        <v>1</v>
      </c>
      <c r="C311" s="2">
        <v>4</v>
      </c>
      <c r="D311" s="1">
        <v>3</v>
      </c>
      <c r="E311" s="221">
        <v>12</v>
      </c>
      <c r="F311" s="221">
        <v>3</v>
      </c>
      <c r="G311" s="221">
        <v>79.400000000000006</v>
      </c>
      <c r="H311" s="221">
        <v>35.5</v>
      </c>
      <c r="I311" s="221">
        <v>11</v>
      </c>
      <c r="J311" s="221">
        <v>9.18</v>
      </c>
      <c r="K311" s="221">
        <v>7.07</v>
      </c>
      <c r="L311" s="221">
        <v>21</v>
      </c>
      <c r="M311" s="2">
        <v>0.42454545454545456</v>
      </c>
    </row>
    <row r="312" spans="1:13" x14ac:dyDescent="0.3">
      <c r="A312" s="1" t="s">
        <v>63</v>
      </c>
      <c r="B312" s="221">
        <v>1</v>
      </c>
      <c r="C312" s="2">
        <v>4</v>
      </c>
      <c r="D312" s="1">
        <v>4</v>
      </c>
      <c r="E312" s="221">
        <v>15</v>
      </c>
      <c r="F312" s="221">
        <v>3</v>
      </c>
      <c r="G312" s="221">
        <v>80.28</v>
      </c>
      <c r="H312" s="221">
        <v>100</v>
      </c>
      <c r="I312" s="221">
        <v>14</v>
      </c>
      <c r="J312" s="221">
        <v>8.2899999999999991</v>
      </c>
      <c r="K312" s="221">
        <v>7.07</v>
      </c>
      <c r="L312" s="221">
        <v>27</v>
      </c>
      <c r="M312" s="2">
        <v>0.47642857142857142</v>
      </c>
    </row>
    <row r="313" spans="1:13" x14ac:dyDescent="0.3">
      <c r="A313" s="1" t="s">
        <v>63</v>
      </c>
      <c r="B313" s="221">
        <v>1</v>
      </c>
      <c r="C313" s="2">
        <v>4</v>
      </c>
      <c r="D313" s="1">
        <v>3</v>
      </c>
      <c r="E313" s="221">
        <v>11</v>
      </c>
      <c r="F313" s="221">
        <v>3</v>
      </c>
      <c r="G313" s="221">
        <v>65.88</v>
      </c>
      <c r="H313" s="221">
        <v>2.67</v>
      </c>
      <c r="I313" s="221">
        <v>8</v>
      </c>
      <c r="J313" s="221">
        <v>5.72</v>
      </c>
      <c r="K313" s="221">
        <v>0</v>
      </c>
      <c r="L313" s="221">
        <v>19</v>
      </c>
      <c r="M313" s="2">
        <v>0.20874999999999999</v>
      </c>
    </row>
    <row r="314" spans="1:13" x14ac:dyDescent="0.3">
      <c r="A314" s="1" t="s">
        <v>3</v>
      </c>
      <c r="B314" s="221">
        <v>1</v>
      </c>
      <c r="C314" s="2">
        <v>4</v>
      </c>
      <c r="D314" s="1">
        <v>4</v>
      </c>
      <c r="E314" s="221">
        <v>10</v>
      </c>
      <c r="F314" s="221">
        <v>3</v>
      </c>
      <c r="G314" s="221">
        <v>67.31</v>
      </c>
      <c r="H314" s="221">
        <v>3.55</v>
      </c>
      <c r="I314" s="221">
        <v>6</v>
      </c>
      <c r="J314" s="221">
        <v>1</v>
      </c>
      <c r="K314" s="221">
        <v>2.62</v>
      </c>
      <c r="L314" s="221">
        <v>19</v>
      </c>
      <c r="M314" s="2">
        <v>0.11166666666666668</v>
      </c>
    </row>
    <row r="315" spans="1:13" x14ac:dyDescent="0.3">
      <c r="A315" s="1" t="s">
        <v>3</v>
      </c>
      <c r="B315" s="221">
        <v>1</v>
      </c>
      <c r="C315" s="2">
        <v>4</v>
      </c>
      <c r="D315" s="1">
        <v>5</v>
      </c>
      <c r="E315" s="221">
        <v>10</v>
      </c>
      <c r="F315" s="221">
        <v>4</v>
      </c>
      <c r="G315" s="221">
        <v>61.23</v>
      </c>
      <c r="H315" s="221">
        <v>2.27</v>
      </c>
      <c r="I315" s="221">
        <v>6</v>
      </c>
      <c r="J315" s="221">
        <v>0.82</v>
      </c>
      <c r="K315" s="221">
        <v>2.36</v>
      </c>
      <c r="L315" s="221">
        <v>18</v>
      </c>
      <c r="M315" s="2">
        <v>0.22166666666666668</v>
      </c>
    </row>
    <row r="316" spans="1:13" x14ac:dyDescent="0.3">
      <c r="A316" s="1" t="s">
        <v>3</v>
      </c>
      <c r="B316" s="221">
        <v>1</v>
      </c>
      <c r="C316" s="2">
        <v>4</v>
      </c>
      <c r="D316" s="1">
        <v>3</v>
      </c>
      <c r="E316" s="221">
        <v>8</v>
      </c>
      <c r="F316" s="221">
        <v>4</v>
      </c>
      <c r="G316" s="221">
        <v>57.75</v>
      </c>
      <c r="H316" s="221">
        <v>0.6</v>
      </c>
      <c r="I316" s="221">
        <v>5</v>
      </c>
      <c r="J316" s="221">
        <v>1.7</v>
      </c>
      <c r="K316" s="221">
        <v>0.47</v>
      </c>
      <c r="L316" s="221">
        <v>19</v>
      </c>
      <c r="M316" s="2">
        <v>0</v>
      </c>
    </row>
    <row r="317" spans="1:13" x14ac:dyDescent="0.3">
      <c r="A317" s="1" t="s">
        <v>89</v>
      </c>
      <c r="B317" s="221">
        <v>0</v>
      </c>
      <c r="C317" s="2">
        <v>4</v>
      </c>
      <c r="D317" s="1">
        <v>4</v>
      </c>
      <c r="E317" s="221">
        <v>9</v>
      </c>
      <c r="F317" s="221">
        <v>4</v>
      </c>
      <c r="G317" s="221">
        <v>55.87</v>
      </c>
      <c r="H317" s="221">
        <v>0.25</v>
      </c>
      <c r="I317" s="221">
        <v>6</v>
      </c>
      <c r="J317" s="221">
        <v>1.25</v>
      </c>
      <c r="K317" s="221">
        <v>1</v>
      </c>
      <c r="L317" s="221">
        <v>18</v>
      </c>
      <c r="M317" s="2">
        <v>0.22166666666666668</v>
      </c>
    </row>
    <row r="318" spans="1:13" x14ac:dyDescent="0.3">
      <c r="A318" s="1" t="s">
        <v>89</v>
      </c>
      <c r="B318" s="221">
        <v>0</v>
      </c>
      <c r="C318" s="2">
        <v>4</v>
      </c>
      <c r="D318" s="1">
        <v>2</v>
      </c>
      <c r="E318" s="221">
        <v>9</v>
      </c>
      <c r="F318" s="221">
        <v>3</v>
      </c>
      <c r="G318" s="221">
        <v>52.81</v>
      </c>
      <c r="H318" s="221">
        <v>1.1200000000000001</v>
      </c>
      <c r="I318" s="221">
        <v>6</v>
      </c>
      <c r="J318" s="221">
        <v>0.5</v>
      </c>
      <c r="K318" s="221">
        <v>0.94</v>
      </c>
      <c r="L318" s="221">
        <v>19</v>
      </c>
      <c r="M318" s="2">
        <v>0</v>
      </c>
    </row>
    <row r="319" spans="1:13" x14ac:dyDescent="0.3">
      <c r="A319" s="1" t="s">
        <v>56</v>
      </c>
      <c r="B319" s="221">
        <v>2</v>
      </c>
      <c r="C319" s="2">
        <v>4</v>
      </c>
      <c r="D319" s="1">
        <v>4</v>
      </c>
      <c r="E319" s="221">
        <v>11</v>
      </c>
      <c r="F319" s="221">
        <v>4</v>
      </c>
      <c r="G319" s="221">
        <v>89.46</v>
      </c>
      <c r="H319" s="221">
        <v>1.86</v>
      </c>
      <c r="I319" s="221">
        <v>7</v>
      </c>
      <c r="J319" s="221">
        <v>0.5</v>
      </c>
      <c r="K319" s="221">
        <v>7.59</v>
      </c>
      <c r="L319" s="221">
        <v>21</v>
      </c>
      <c r="M319" s="2">
        <v>0.2857142857142857</v>
      </c>
    </row>
    <row r="320" spans="1:13" x14ac:dyDescent="0.3">
      <c r="A320" s="1" t="s">
        <v>56</v>
      </c>
      <c r="B320" s="221">
        <v>2</v>
      </c>
      <c r="C320" s="2">
        <v>4</v>
      </c>
      <c r="D320" s="1">
        <v>3</v>
      </c>
      <c r="E320" s="221">
        <v>10</v>
      </c>
      <c r="F320" s="221">
        <v>3</v>
      </c>
      <c r="G320" s="221">
        <v>85.54</v>
      </c>
      <c r="H320" s="221">
        <v>100</v>
      </c>
      <c r="I320" s="221">
        <v>8</v>
      </c>
      <c r="J320" s="221">
        <v>12.97</v>
      </c>
      <c r="K320" s="221">
        <v>9.1</v>
      </c>
      <c r="L320" s="221">
        <v>18</v>
      </c>
      <c r="M320" s="2">
        <v>0.45874999999999999</v>
      </c>
    </row>
    <row r="321" spans="1:13" x14ac:dyDescent="0.3">
      <c r="A321" s="1" t="s">
        <v>56</v>
      </c>
      <c r="B321" s="221">
        <v>2</v>
      </c>
      <c r="C321" s="2">
        <v>4</v>
      </c>
      <c r="D321" s="1">
        <v>5</v>
      </c>
      <c r="E321" s="221">
        <v>15</v>
      </c>
      <c r="F321" s="221">
        <v>4</v>
      </c>
      <c r="G321" s="221">
        <v>92.08</v>
      </c>
      <c r="H321" s="221">
        <v>17.43</v>
      </c>
      <c r="I321" s="221">
        <v>11</v>
      </c>
      <c r="J321" s="221">
        <v>15.3</v>
      </c>
      <c r="K321" s="221">
        <v>10.68</v>
      </c>
      <c r="L321" s="221">
        <v>26</v>
      </c>
      <c r="M321" s="2">
        <v>0.39363636363636362</v>
      </c>
    </row>
    <row r="322" spans="1:13" x14ac:dyDescent="0.3">
      <c r="A322" s="1" t="s">
        <v>43</v>
      </c>
      <c r="B322" s="221">
        <v>0</v>
      </c>
      <c r="C322" s="2">
        <v>0</v>
      </c>
      <c r="D322" s="1">
        <v>4</v>
      </c>
      <c r="E322" s="221">
        <v>11</v>
      </c>
      <c r="F322" s="221">
        <v>5</v>
      </c>
      <c r="G322" s="221">
        <v>64.400000000000006</v>
      </c>
      <c r="H322" s="221">
        <v>2.08</v>
      </c>
      <c r="I322" s="221">
        <v>6</v>
      </c>
      <c r="J322" s="221">
        <v>3.3</v>
      </c>
      <c r="K322" s="221">
        <v>1</v>
      </c>
      <c r="L322" s="221">
        <v>24</v>
      </c>
      <c r="M322" s="2">
        <v>0</v>
      </c>
    </row>
    <row r="323" spans="1:13" x14ac:dyDescent="0.3">
      <c r="A323" s="1" t="s">
        <v>72</v>
      </c>
      <c r="B323" s="221">
        <v>1</v>
      </c>
      <c r="C323" s="2">
        <v>0</v>
      </c>
      <c r="D323" s="1">
        <v>4</v>
      </c>
      <c r="E323" s="221">
        <v>14</v>
      </c>
      <c r="F323" s="221">
        <v>4</v>
      </c>
      <c r="G323" s="221">
        <v>56.33</v>
      </c>
      <c r="H323" s="221">
        <v>6.49</v>
      </c>
      <c r="I323" s="221">
        <v>9</v>
      </c>
      <c r="J323" s="221">
        <v>0</v>
      </c>
      <c r="K323" s="221">
        <v>3.74</v>
      </c>
      <c r="L323" s="221">
        <v>22</v>
      </c>
      <c r="M323" s="2">
        <v>0.18555555555555556</v>
      </c>
    </row>
    <row r="324" spans="1:13" x14ac:dyDescent="0.3">
      <c r="A324" s="1" t="s">
        <v>72</v>
      </c>
      <c r="B324" s="221">
        <v>1</v>
      </c>
      <c r="C324" s="2">
        <v>0</v>
      </c>
      <c r="D324" s="1">
        <v>4</v>
      </c>
      <c r="E324" s="221">
        <v>16</v>
      </c>
      <c r="F324" s="221">
        <v>5</v>
      </c>
      <c r="G324" s="221">
        <v>67.25</v>
      </c>
      <c r="H324" s="221">
        <v>3.29</v>
      </c>
      <c r="I324" s="221">
        <v>8</v>
      </c>
      <c r="J324" s="221">
        <v>4.24</v>
      </c>
      <c r="K324" s="221">
        <v>3.74</v>
      </c>
      <c r="L324" s="221">
        <v>26</v>
      </c>
      <c r="M324" s="2">
        <v>8.3750000000000005E-2</v>
      </c>
    </row>
    <row r="325" spans="1:13" x14ac:dyDescent="0.3">
      <c r="A325" s="1" t="s">
        <v>9</v>
      </c>
      <c r="B325" s="221">
        <v>1</v>
      </c>
      <c r="C325" s="2">
        <v>2</v>
      </c>
      <c r="D325" s="1">
        <v>4</v>
      </c>
      <c r="E325" s="221">
        <v>11</v>
      </c>
      <c r="F325" s="221">
        <v>3</v>
      </c>
      <c r="G325" s="221">
        <v>64.84</v>
      </c>
      <c r="H325" s="221">
        <v>1.38</v>
      </c>
      <c r="I325" s="221">
        <v>8</v>
      </c>
      <c r="J325" s="221">
        <v>2.5</v>
      </c>
      <c r="K325" s="221">
        <v>1.7</v>
      </c>
      <c r="L325" s="221">
        <v>22</v>
      </c>
      <c r="M325" s="2">
        <v>0.25</v>
      </c>
    </row>
    <row r="326" spans="1:13" x14ac:dyDescent="0.3">
      <c r="A326" s="1" t="s">
        <v>9</v>
      </c>
      <c r="B326" s="221">
        <v>1</v>
      </c>
      <c r="C326" s="2">
        <v>2</v>
      </c>
      <c r="D326" s="1">
        <v>3</v>
      </c>
      <c r="E326" s="221">
        <v>15</v>
      </c>
      <c r="F326" s="221">
        <v>3</v>
      </c>
      <c r="G326" s="221">
        <v>68.319999999999993</v>
      </c>
      <c r="H326" s="221">
        <v>1</v>
      </c>
      <c r="I326" s="221">
        <v>9</v>
      </c>
      <c r="J326" s="221">
        <v>2.16</v>
      </c>
      <c r="K326" s="221">
        <v>0.82</v>
      </c>
      <c r="L326" s="221">
        <v>24</v>
      </c>
      <c r="M326" s="2">
        <v>0.29666666666666663</v>
      </c>
    </row>
    <row r="327" spans="1:13" x14ac:dyDescent="0.3">
      <c r="A327" s="1" t="s">
        <v>9</v>
      </c>
      <c r="B327" s="221">
        <v>1</v>
      </c>
      <c r="C327" s="2">
        <v>2</v>
      </c>
      <c r="D327" s="1">
        <v>5</v>
      </c>
      <c r="E327" s="221">
        <v>14</v>
      </c>
      <c r="F327" s="221">
        <v>4</v>
      </c>
      <c r="G327" s="221">
        <v>61.36</v>
      </c>
      <c r="H327" s="221">
        <v>1.25</v>
      </c>
      <c r="I327" s="221">
        <v>9</v>
      </c>
      <c r="J327" s="221">
        <v>2.4900000000000002</v>
      </c>
      <c r="K327" s="221">
        <v>1</v>
      </c>
      <c r="L327" s="221">
        <v>24</v>
      </c>
      <c r="M327" s="2">
        <v>0.25888888888888889</v>
      </c>
    </row>
    <row r="328" spans="1:13" x14ac:dyDescent="0.3">
      <c r="A328" s="1" t="s">
        <v>75</v>
      </c>
      <c r="B328" s="221">
        <v>1</v>
      </c>
      <c r="C328" s="2">
        <v>2</v>
      </c>
      <c r="D328" s="1">
        <v>4</v>
      </c>
      <c r="E328" s="221">
        <v>11</v>
      </c>
      <c r="F328" s="221">
        <v>3</v>
      </c>
      <c r="G328" s="221">
        <v>55.86</v>
      </c>
      <c r="H328" s="221">
        <v>3.75</v>
      </c>
      <c r="I328" s="221">
        <v>10</v>
      </c>
      <c r="J328" s="221">
        <v>1</v>
      </c>
      <c r="K328" s="221">
        <v>3.27</v>
      </c>
      <c r="L328" s="221">
        <v>23</v>
      </c>
      <c r="M328" s="2">
        <v>0.36699999999999999</v>
      </c>
    </row>
    <row r="329" spans="1:13" x14ac:dyDescent="0.3">
      <c r="A329" s="1" t="s">
        <v>75</v>
      </c>
      <c r="B329" s="221">
        <v>1</v>
      </c>
      <c r="C329" s="2">
        <v>2</v>
      </c>
      <c r="D329" s="1">
        <v>4</v>
      </c>
      <c r="E329" s="221">
        <v>11</v>
      </c>
      <c r="F329" s="221">
        <v>4</v>
      </c>
      <c r="G329" s="221">
        <v>61.54</v>
      </c>
      <c r="H329" s="221">
        <v>3.16</v>
      </c>
      <c r="I329" s="221">
        <v>8</v>
      </c>
      <c r="J329" s="221">
        <v>2.0499999999999998</v>
      </c>
      <c r="K329" s="221">
        <v>1.63</v>
      </c>
      <c r="L329" s="221">
        <v>24</v>
      </c>
      <c r="M329" s="2">
        <v>0.25</v>
      </c>
    </row>
    <row r="330" spans="1:13" x14ac:dyDescent="0.3">
      <c r="A330" s="1" t="s">
        <v>61</v>
      </c>
      <c r="B330" s="221">
        <v>1</v>
      </c>
      <c r="C330" s="2">
        <v>2</v>
      </c>
      <c r="D330" s="1">
        <v>3</v>
      </c>
      <c r="E330" s="221">
        <v>10</v>
      </c>
      <c r="F330" s="221">
        <v>3</v>
      </c>
      <c r="G330" s="221">
        <v>50.84</v>
      </c>
      <c r="H330" s="221">
        <v>1.38</v>
      </c>
      <c r="I330" s="221">
        <v>7</v>
      </c>
      <c r="J330" s="221">
        <v>1</v>
      </c>
      <c r="K330" s="221">
        <v>1.25</v>
      </c>
      <c r="L330" s="221">
        <v>17</v>
      </c>
      <c r="M330" s="2">
        <v>0.19</v>
      </c>
    </row>
    <row r="331" spans="1:13" x14ac:dyDescent="0.3">
      <c r="A331" s="1" t="s">
        <v>61</v>
      </c>
      <c r="B331" s="221">
        <v>1</v>
      </c>
      <c r="C331" s="2">
        <v>2</v>
      </c>
      <c r="D331" s="1">
        <v>3</v>
      </c>
      <c r="E331" s="221">
        <v>10</v>
      </c>
      <c r="F331" s="221">
        <v>3</v>
      </c>
      <c r="G331" s="221">
        <v>50.84</v>
      </c>
      <c r="H331" s="221">
        <v>0.88</v>
      </c>
      <c r="I331" s="221">
        <v>5</v>
      </c>
      <c r="J331" s="221">
        <v>0.82</v>
      </c>
      <c r="K331" s="221">
        <v>1.25</v>
      </c>
      <c r="L331" s="221">
        <v>15</v>
      </c>
      <c r="M331" s="2">
        <v>0.13400000000000001</v>
      </c>
    </row>
    <row r="332" spans="1:13" x14ac:dyDescent="0.3">
      <c r="A332" s="1" t="s">
        <v>24</v>
      </c>
      <c r="B332" s="221">
        <v>2</v>
      </c>
      <c r="C332" s="2">
        <v>2</v>
      </c>
      <c r="D332" s="1">
        <v>5</v>
      </c>
      <c r="E332" s="221">
        <v>14</v>
      </c>
      <c r="F332" s="221">
        <v>5</v>
      </c>
      <c r="G332" s="221">
        <v>70.27</v>
      </c>
      <c r="H332" s="221">
        <v>1.06</v>
      </c>
      <c r="I332" s="221">
        <v>8</v>
      </c>
      <c r="J332" s="221">
        <v>0.47</v>
      </c>
      <c r="K332" s="221">
        <v>0.5</v>
      </c>
      <c r="L332" s="221">
        <v>22</v>
      </c>
      <c r="M332" s="2">
        <v>0.25</v>
      </c>
    </row>
    <row r="333" spans="1:13" x14ac:dyDescent="0.3">
      <c r="A333" s="1" t="s">
        <v>24</v>
      </c>
      <c r="B333" s="221">
        <v>2</v>
      </c>
      <c r="C333" s="2">
        <v>2</v>
      </c>
      <c r="D333" s="1">
        <v>5</v>
      </c>
      <c r="E333" s="221">
        <v>14</v>
      </c>
      <c r="F333" s="221">
        <v>5</v>
      </c>
      <c r="G333" s="221">
        <v>74.2</v>
      </c>
      <c r="H333" s="221">
        <v>4.2699999999999996</v>
      </c>
      <c r="I333" s="221">
        <v>9</v>
      </c>
      <c r="J333" s="221">
        <v>0.47</v>
      </c>
      <c r="K333" s="221">
        <v>2.62</v>
      </c>
      <c r="L333" s="221">
        <v>23</v>
      </c>
      <c r="M333" s="2">
        <v>0.29666666666666663</v>
      </c>
    </row>
    <row r="334" spans="1:13" x14ac:dyDescent="0.3">
      <c r="A334" s="1" t="s">
        <v>24</v>
      </c>
      <c r="B334" s="221">
        <v>2</v>
      </c>
      <c r="C334" s="2">
        <v>2</v>
      </c>
      <c r="D334" s="1">
        <v>4</v>
      </c>
      <c r="E334" s="221">
        <v>10</v>
      </c>
      <c r="F334" s="221">
        <v>4</v>
      </c>
      <c r="G334" s="221">
        <v>71.150000000000006</v>
      </c>
      <c r="H334" s="221">
        <v>0.59</v>
      </c>
      <c r="I334" s="221">
        <v>8</v>
      </c>
      <c r="J334" s="221">
        <v>0.47</v>
      </c>
      <c r="K334" s="221">
        <v>3.09</v>
      </c>
      <c r="L334" s="221">
        <v>19</v>
      </c>
      <c r="M334" s="2">
        <v>0.33374999999999999</v>
      </c>
    </row>
    <row r="335" spans="1:13" x14ac:dyDescent="0.3">
      <c r="A335" s="1" t="s">
        <v>24</v>
      </c>
      <c r="B335" s="221">
        <v>2</v>
      </c>
      <c r="C335" s="2">
        <v>2</v>
      </c>
      <c r="D335" s="1">
        <v>3</v>
      </c>
      <c r="E335" s="221">
        <v>9</v>
      </c>
      <c r="F335" s="221">
        <v>4</v>
      </c>
      <c r="G335" s="221">
        <v>59.8</v>
      </c>
      <c r="H335" s="221">
        <v>1.7</v>
      </c>
      <c r="I335" s="221">
        <v>6</v>
      </c>
      <c r="J335" s="221">
        <v>0</v>
      </c>
      <c r="K335" s="221">
        <v>1.25</v>
      </c>
      <c r="L335" s="221">
        <v>15</v>
      </c>
      <c r="M335" s="2">
        <v>0.22166666666666668</v>
      </c>
    </row>
    <row r="336" spans="1:13" x14ac:dyDescent="0.3">
      <c r="A336" s="1" t="s">
        <v>48</v>
      </c>
      <c r="B336" s="221">
        <v>0</v>
      </c>
      <c r="C336" s="2">
        <v>1</v>
      </c>
      <c r="D336" s="1">
        <v>3</v>
      </c>
      <c r="E336" s="221">
        <v>14</v>
      </c>
      <c r="F336" s="221">
        <v>5</v>
      </c>
      <c r="G336" s="221">
        <v>55.37</v>
      </c>
      <c r="H336" s="221">
        <v>0.6</v>
      </c>
      <c r="I336" s="221">
        <v>7</v>
      </c>
      <c r="J336" s="221">
        <v>0.5</v>
      </c>
      <c r="K336" s="221">
        <v>0.82</v>
      </c>
      <c r="L336" s="221">
        <v>20</v>
      </c>
      <c r="M336" s="2">
        <v>9.5714285714285724E-2</v>
      </c>
    </row>
    <row r="337" spans="1:13" x14ac:dyDescent="0.3">
      <c r="A337" s="1" t="s">
        <v>73</v>
      </c>
      <c r="B337" s="221">
        <v>0</v>
      </c>
      <c r="C337" s="2">
        <v>1</v>
      </c>
      <c r="D337" s="1">
        <v>4</v>
      </c>
      <c r="E337" s="221">
        <v>10</v>
      </c>
      <c r="F337" s="221">
        <v>3</v>
      </c>
      <c r="G337" s="221">
        <v>56.51</v>
      </c>
      <c r="H337" s="221">
        <v>1.42</v>
      </c>
      <c r="I337" s="221">
        <v>6</v>
      </c>
      <c r="J337" s="221">
        <v>1.41</v>
      </c>
      <c r="K337" s="221">
        <v>1</v>
      </c>
      <c r="L337" s="221">
        <v>18</v>
      </c>
      <c r="M337" s="2">
        <v>5.5E-2</v>
      </c>
    </row>
    <row r="338" spans="1:13" x14ac:dyDescent="0.3">
      <c r="A338" s="1" t="s">
        <v>26</v>
      </c>
      <c r="B338" s="221">
        <v>0</v>
      </c>
      <c r="C338" s="2">
        <v>2</v>
      </c>
      <c r="D338" s="1">
        <v>2</v>
      </c>
      <c r="E338" s="221">
        <v>6</v>
      </c>
      <c r="F338" s="221">
        <v>2</v>
      </c>
      <c r="G338" s="221">
        <v>52.17</v>
      </c>
      <c r="H338" s="221">
        <v>1.58</v>
      </c>
      <c r="I338" s="221">
        <v>4</v>
      </c>
      <c r="J338" s="221">
        <v>3</v>
      </c>
      <c r="K338" s="221">
        <v>0.82</v>
      </c>
      <c r="L338" s="221">
        <v>11</v>
      </c>
      <c r="M338" s="2">
        <v>0</v>
      </c>
    </row>
    <row r="339" spans="1:13" x14ac:dyDescent="0.3">
      <c r="A339" s="1" t="s">
        <v>26</v>
      </c>
      <c r="B339" s="221">
        <v>0</v>
      </c>
      <c r="C339" s="2">
        <v>2</v>
      </c>
      <c r="D339" s="1">
        <v>4</v>
      </c>
      <c r="E339" s="221">
        <v>10</v>
      </c>
      <c r="F339" s="221">
        <v>4</v>
      </c>
      <c r="G339" s="221">
        <v>50.87</v>
      </c>
      <c r="H339" s="221">
        <v>0.57999999999999996</v>
      </c>
      <c r="I339" s="221">
        <v>6</v>
      </c>
      <c r="J339" s="221">
        <v>2.83</v>
      </c>
      <c r="K339" s="221">
        <v>1.25</v>
      </c>
      <c r="L339" s="221">
        <v>13</v>
      </c>
      <c r="M339" s="2">
        <v>5.5E-2</v>
      </c>
    </row>
    <row r="340" spans="1:13" x14ac:dyDescent="0.3">
      <c r="A340" s="1" t="s">
        <v>82</v>
      </c>
      <c r="B340" s="221">
        <v>0</v>
      </c>
      <c r="C340" s="2">
        <v>2</v>
      </c>
      <c r="D340" s="1">
        <v>3</v>
      </c>
      <c r="E340" s="221">
        <v>11</v>
      </c>
      <c r="F340" s="221">
        <v>3</v>
      </c>
      <c r="G340" s="221">
        <v>49.12</v>
      </c>
      <c r="H340" s="221">
        <v>0.57999999999999996</v>
      </c>
      <c r="I340" s="221">
        <v>9</v>
      </c>
      <c r="J340" s="221">
        <v>1</v>
      </c>
      <c r="K340" s="221">
        <v>1.25</v>
      </c>
      <c r="L340" s="221">
        <v>22</v>
      </c>
      <c r="M340" s="2">
        <v>0.29666666666666663</v>
      </c>
    </row>
    <row r="341" spans="1:13" x14ac:dyDescent="0.3">
      <c r="A341" s="1" t="s">
        <v>17</v>
      </c>
      <c r="B341" s="221">
        <v>1</v>
      </c>
      <c r="C341" s="2">
        <v>4</v>
      </c>
      <c r="D341" s="1">
        <v>3</v>
      </c>
      <c r="E341" s="221">
        <v>10</v>
      </c>
      <c r="F341" s="221">
        <v>3</v>
      </c>
      <c r="G341" s="221">
        <v>57.43</v>
      </c>
      <c r="H341" s="221">
        <v>1.4</v>
      </c>
      <c r="I341" s="221">
        <v>6</v>
      </c>
      <c r="J341" s="221">
        <v>0</v>
      </c>
      <c r="K341" s="221">
        <v>0.82</v>
      </c>
      <c r="L341" s="221">
        <v>18</v>
      </c>
      <c r="M341" s="2">
        <v>0.11166666666666668</v>
      </c>
    </row>
    <row r="342" spans="1:13" x14ac:dyDescent="0.3">
      <c r="A342" s="1" t="s">
        <v>17</v>
      </c>
      <c r="B342" s="221">
        <v>1</v>
      </c>
      <c r="C342" s="2">
        <v>4</v>
      </c>
      <c r="D342" s="1">
        <v>3</v>
      </c>
      <c r="E342" s="221">
        <v>9</v>
      </c>
      <c r="F342" s="221">
        <v>3</v>
      </c>
      <c r="G342" s="221">
        <v>56.99</v>
      </c>
      <c r="H342" s="221">
        <v>1.58</v>
      </c>
      <c r="I342" s="221">
        <v>6</v>
      </c>
      <c r="J342" s="221">
        <v>0.47</v>
      </c>
      <c r="K342" s="221">
        <v>0.82</v>
      </c>
      <c r="L342" s="221">
        <v>18</v>
      </c>
      <c r="M342" s="2">
        <v>0.11166666666666668</v>
      </c>
    </row>
    <row r="343" spans="1:13" x14ac:dyDescent="0.3">
      <c r="A343" s="1" t="s">
        <v>66</v>
      </c>
      <c r="B343" s="221">
        <v>2</v>
      </c>
      <c r="C343" s="2">
        <v>4</v>
      </c>
      <c r="D343" s="1">
        <v>3</v>
      </c>
      <c r="E343" s="221">
        <v>13</v>
      </c>
      <c r="F343" s="221">
        <v>3</v>
      </c>
      <c r="G343" s="221">
        <v>77.12</v>
      </c>
      <c r="H343" s="221">
        <v>12.75</v>
      </c>
      <c r="I343" s="221">
        <v>11</v>
      </c>
      <c r="J343" s="221">
        <v>5</v>
      </c>
      <c r="K343" s="221">
        <v>4.78</v>
      </c>
      <c r="L343" s="221">
        <v>21</v>
      </c>
      <c r="M343" s="2">
        <v>0.42454545454545456</v>
      </c>
    </row>
    <row r="344" spans="1:13" x14ac:dyDescent="0.3">
      <c r="A344" s="1" t="s">
        <v>66</v>
      </c>
      <c r="B344" s="221">
        <v>2</v>
      </c>
      <c r="C344" s="2">
        <v>4</v>
      </c>
      <c r="D344" s="1">
        <v>3</v>
      </c>
      <c r="E344" s="221">
        <v>16</v>
      </c>
      <c r="F344" s="221">
        <v>3</v>
      </c>
      <c r="G344" s="221">
        <v>76.680000000000007</v>
      </c>
      <c r="H344" s="221">
        <v>100</v>
      </c>
      <c r="I344" s="221">
        <v>15</v>
      </c>
      <c r="J344" s="221">
        <v>10.27</v>
      </c>
      <c r="K344" s="221">
        <v>4.97</v>
      </c>
      <c r="L344" s="221">
        <v>22</v>
      </c>
      <c r="M344" s="2">
        <v>0.57799999999999996</v>
      </c>
    </row>
    <row r="345" spans="1:13" x14ac:dyDescent="0.3">
      <c r="A345" s="1" t="s">
        <v>66</v>
      </c>
      <c r="B345" s="221">
        <v>2</v>
      </c>
      <c r="C345" s="2">
        <v>4</v>
      </c>
      <c r="D345" s="1">
        <v>3</v>
      </c>
      <c r="E345" s="221">
        <v>13</v>
      </c>
      <c r="F345" s="221">
        <v>4</v>
      </c>
      <c r="G345" s="221">
        <v>74.94</v>
      </c>
      <c r="H345" s="221">
        <v>38.5</v>
      </c>
      <c r="I345" s="221">
        <v>11</v>
      </c>
      <c r="J345" s="221">
        <v>10.8</v>
      </c>
      <c r="K345" s="221">
        <v>4.32</v>
      </c>
      <c r="L345" s="221">
        <v>18</v>
      </c>
      <c r="M345" s="2">
        <v>0.48454545454545456</v>
      </c>
    </row>
    <row r="346" spans="1:13" x14ac:dyDescent="0.3">
      <c r="A346" s="1" t="s">
        <v>66</v>
      </c>
      <c r="B346" s="221">
        <v>2</v>
      </c>
      <c r="C346" s="2">
        <v>4</v>
      </c>
      <c r="D346" s="1">
        <v>3</v>
      </c>
      <c r="E346" s="221">
        <v>13</v>
      </c>
      <c r="F346" s="221">
        <v>3</v>
      </c>
      <c r="G346" s="221">
        <v>70.150000000000006</v>
      </c>
      <c r="H346" s="221">
        <v>14.63</v>
      </c>
      <c r="I346" s="221">
        <v>10</v>
      </c>
      <c r="J346" s="221">
        <v>8.3800000000000008</v>
      </c>
      <c r="K346" s="221">
        <v>4</v>
      </c>
      <c r="L346" s="221">
        <v>20</v>
      </c>
      <c r="M346" s="2">
        <v>0.5</v>
      </c>
    </row>
    <row r="347" spans="1:13" x14ac:dyDescent="0.3">
      <c r="A347" s="1" t="s">
        <v>74</v>
      </c>
      <c r="B347" s="221">
        <v>1</v>
      </c>
      <c r="C347" s="2">
        <v>2</v>
      </c>
      <c r="D347" s="1">
        <v>4</v>
      </c>
      <c r="E347" s="221">
        <v>15</v>
      </c>
      <c r="F347" s="221">
        <v>4</v>
      </c>
      <c r="G347" s="221">
        <v>47.07</v>
      </c>
      <c r="H347" s="221">
        <v>2.75</v>
      </c>
      <c r="I347" s="221">
        <v>8</v>
      </c>
      <c r="J347" s="221">
        <v>1</v>
      </c>
      <c r="K347" s="221">
        <v>3.86</v>
      </c>
      <c r="L347" s="221">
        <v>23</v>
      </c>
      <c r="M347" s="2">
        <v>0.125</v>
      </c>
    </row>
    <row r="348" spans="1:13" x14ac:dyDescent="0.3">
      <c r="A348" s="1" t="s">
        <v>74</v>
      </c>
      <c r="B348" s="221">
        <v>1</v>
      </c>
      <c r="C348" s="2">
        <v>2</v>
      </c>
      <c r="D348" s="1">
        <v>4</v>
      </c>
      <c r="E348" s="221">
        <v>11</v>
      </c>
      <c r="F348" s="221">
        <v>3</v>
      </c>
      <c r="G348" s="221">
        <v>41.84</v>
      </c>
      <c r="H348" s="221">
        <v>0.57999999999999996</v>
      </c>
      <c r="I348" s="221">
        <v>8</v>
      </c>
      <c r="J348" s="221">
        <v>1.63</v>
      </c>
      <c r="K348" s="221">
        <v>3.5</v>
      </c>
      <c r="L348" s="221">
        <v>19</v>
      </c>
      <c r="M348" s="2">
        <v>0.20874999999999999</v>
      </c>
    </row>
    <row r="349" spans="1:13" x14ac:dyDescent="0.3">
      <c r="A349" s="1" t="s">
        <v>32</v>
      </c>
      <c r="B349" s="221">
        <v>1</v>
      </c>
      <c r="C349" s="2">
        <v>4</v>
      </c>
      <c r="D349" s="1">
        <v>2</v>
      </c>
      <c r="E349" s="221">
        <v>7</v>
      </c>
      <c r="F349" s="221">
        <v>1</v>
      </c>
      <c r="G349" s="221">
        <v>50.46</v>
      </c>
      <c r="H349" s="221">
        <v>1.1200000000000001</v>
      </c>
      <c r="I349" s="221">
        <v>5</v>
      </c>
      <c r="J349" s="221">
        <v>0.82</v>
      </c>
      <c r="K349" s="221">
        <v>1</v>
      </c>
      <c r="L349" s="221">
        <v>17</v>
      </c>
      <c r="M349" s="2">
        <v>0</v>
      </c>
    </row>
    <row r="350" spans="1:13" x14ac:dyDescent="0.3">
      <c r="A350" s="1" t="s">
        <v>32</v>
      </c>
      <c r="B350" s="221">
        <v>1</v>
      </c>
      <c r="C350" s="2">
        <v>4</v>
      </c>
      <c r="D350" s="1">
        <v>2</v>
      </c>
      <c r="E350" s="221">
        <v>9</v>
      </c>
      <c r="F350" s="221">
        <v>2</v>
      </c>
      <c r="G350" s="221">
        <v>48.72</v>
      </c>
      <c r="H350" s="221">
        <v>0.75</v>
      </c>
      <c r="I350" s="221">
        <v>5</v>
      </c>
      <c r="J350" s="221">
        <v>0.47</v>
      </c>
      <c r="K350" s="221">
        <v>0.94</v>
      </c>
      <c r="L350" s="221">
        <v>16</v>
      </c>
      <c r="M350" s="2">
        <v>0</v>
      </c>
    </row>
    <row r="351" spans="1:13" x14ac:dyDescent="0.3">
      <c r="A351" s="1" t="s">
        <v>32</v>
      </c>
      <c r="B351" s="221">
        <v>1</v>
      </c>
      <c r="C351" s="2">
        <v>4</v>
      </c>
      <c r="D351" s="1">
        <v>2</v>
      </c>
      <c r="E351" s="221">
        <v>9</v>
      </c>
      <c r="F351" s="221">
        <v>3</v>
      </c>
      <c r="G351" s="221">
        <v>47.85</v>
      </c>
      <c r="H351" s="221">
        <v>0.67</v>
      </c>
      <c r="I351" s="221">
        <v>6</v>
      </c>
      <c r="J351" s="221">
        <v>0</v>
      </c>
      <c r="K351" s="221">
        <v>0.47</v>
      </c>
      <c r="L351" s="221">
        <v>16</v>
      </c>
      <c r="M351" s="2">
        <v>0.11166666666666668</v>
      </c>
    </row>
    <row r="352" spans="1:13" x14ac:dyDescent="0.3">
      <c r="A352" s="1" t="s">
        <v>32</v>
      </c>
      <c r="B352" s="221">
        <v>1</v>
      </c>
      <c r="C352" s="2">
        <v>4</v>
      </c>
      <c r="D352" s="1">
        <v>2</v>
      </c>
      <c r="E352" s="221">
        <v>11</v>
      </c>
      <c r="F352" s="221">
        <v>2</v>
      </c>
      <c r="G352" s="221">
        <v>50.46</v>
      </c>
      <c r="H352" s="221">
        <v>1.38</v>
      </c>
      <c r="I352" s="221">
        <v>6</v>
      </c>
      <c r="J352" s="221">
        <v>0</v>
      </c>
      <c r="K352" s="221">
        <v>1.7</v>
      </c>
      <c r="L352" s="221">
        <v>14</v>
      </c>
      <c r="M352" s="2">
        <v>0</v>
      </c>
    </row>
    <row r="353" spans="1:13" x14ac:dyDescent="0.3">
      <c r="A353" s="1" t="s">
        <v>81</v>
      </c>
      <c r="B353" s="221">
        <v>2</v>
      </c>
      <c r="C353" s="2">
        <v>4</v>
      </c>
      <c r="D353" s="1">
        <v>5</v>
      </c>
      <c r="E353" s="221">
        <v>9</v>
      </c>
      <c r="F353" s="221">
        <v>4</v>
      </c>
      <c r="G353" s="221">
        <v>63.46</v>
      </c>
      <c r="H353" s="221">
        <v>12.21</v>
      </c>
      <c r="I353" s="221">
        <v>6</v>
      </c>
      <c r="J353" s="221">
        <v>6</v>
      </c>
      <c r="K353" s="221">
        <v>4.9000000000000004</v>
      </c>
      <c r="L353" s="221">
        <v>20</v>
      </c>
      <c r="M353" s="2">
        <v>5.5E-2</v>
      </c>
    </row>
    <row r="354" spans="1:13" x14ac:dyDescent="0.3">
      <c r="A354" s="1" t="s">
        <v>81</v>
      </c>
      <c r="B354" s="221">
        <v>2</v>
      </c>
      <c r="C354" s="2">
        <v>4</v>
      </c>
      <c r="D354" s="1">
        <v>4</v>
      </c>
      <c r="E354" s="221">
        <v>12</v>
      </c>
      <c r="F354" s="221">
        <v>4</v>
      </c>
      <c r="G354" s="221">
        <v>71.78</v>
      </c>
      <c r="H354" s="221">
        <v>12.19</v>
      </c>
      <c r="I354" s="221">
        <v>7</v>
      </c>
      <c r="J354" s="221">
        <v>5.91</v>
      </c>
      <c r="K354" s="221">
        <v>2.4900000000000002</v>
      </c>
      <c r="L354" s="221">
        <v>20</v>
      </c>
      <c r="M354" s="2">
        <v>0.14285714285714285</v>
      </c>
    </row>
    <row r="355" spans="1:13" x14ac:dyDescent="0.3">
      <c r="A355" s="1" t="s">
        <v>81</v>
      </c>
      <c r="B355" s="221">
        <v>2</v>
      </c>
      <c r="C355" s="2">
        <v>4</v>
      </c>
      <c r="D355" s="1">
        <v>5</v>
      </c>
      <c r="E355" s="221">
        <v>13</v>
      </c>
      <c r="F355" s="221">
        <v>3</v>
      </c>
      <c r="G355" s="221">
        <v>66.959999999999994</v>
      </c>
      <c r="H355" s="221">
        <v>1.08</v>
      </c>
      <c r="I355" s="221">
        <v>9</v>
      </c>
      <c r="J355" s="221">
        <v>0.82</v>
      </c>
      <c r="K355" s="221">
        <v>2.4900000000000002</v>
      </c>
      <c r="L355" s="221">
        <v>21</v>
      </c>
      <c r="M355" s="2">
        <v>0.22222222222222221</v>
      </c>
    </row>
    <row r="356" spans="1:13" x14ac:dyDescent="0.3">
      <c r="A356" s="1" t="s">
        <v>81</v>
      </c>
      <c r="B356" s="221">
        <v>2</v>
      </c>
      <c r="C356" s="2">
        <v>4</v>
      </c>
      <c r="D356" s="1">
        <v>5</v>
      </c>
      <c r="E356" s="221">
        <v>11</v>
      </c>
      <c r="F356" s="221">
        <v>3</v>
      </c>
      <c r="G356" s="221">
        <v>68.28</v>
      </c>
      <c r="H356" s="221">
        <v>4.38</v>
      </c>
      <c r="I356" s="221">
        <v>7</v>
      </c>
      <c r="J356" s="221">
        <v>1.25</v>
      </c>
      <c r="K356" s="221">
        <v>2.16</v>
      </c>
      <c r="L356" s="221">
        <v>19</v>
      </c>
      <c r="M356" s="2">
        <v>0.23857142857142857</v>
      </c>
    </row>
    <row r="357" spans="1:13" x14ac:dyDescent="0.3">
      <c r="A357" s="1" t="s">
        <v>81</v>
      </c>
      <c r="B357" s="221">
        <v>2</v>
      </c>
      <c r="C357" s="2">
        <v>4</v>
      </c>
      <c r="D357" s="1">
        <v>4</v>
      </c>
      <c r="E357" s="221">
        <v>13</v>
      </c>
      <c r="F357" s="221">
        <v>4</v>
      </c>
      <c r="G357" s="221">
        <v>71.78</v>
      </c>
      <c r="H357" s="221">
        <v>1.97</v>
      </c>
      <c r="I357" s="221">
        <v>7</v>
      </c>
      <c r="J357" s="221">
        <v>1.7</v>
      </c>
      <c r="K357" s="221">
        <v>2.0499999999999998</v>
      </c>
      <c r="L357" s="221">
        <v>22</v>
      </c>
      <c r="M357" s="2">
        <v>0</v>
      </c>
    </row>
    <row r="358" spans="1:13" x14ac:dyDescent="0.3">
      <c r="A358" s="1" t="s">
        <v>81</v>
      </c>
      <c r="B358" s="221">
        <v>2</v>
      </c>
      <c r="C358" s="2">
        <v>4</v>
      </c>
      <c r="D358" s="1">
        <v>2</v>
      </c>
      <c r="E358" s="221">
        <v>12</v>
      </c>
      <c r="F358" s="221">
        <v>3</v>
      </c>
      <c r="G358" s="221">
        <v>70.03</v>
      </c>
      <c r="H358" s="221">
        <v>2.54</v>
      </c>
      <c r="I358" s="221">
        <v>8</v>
      </c>
      <c r="J358" s="221">
        <v>2.4500000000000002</v>
      </c>
      <c r="K358" s="221">
        <v>1.5</v>
      </c>
      <c r="L358" s="221">
        <v>21</v>
      </c>
      <c r="M358" s="2">
        <v>4.1250000000000002E-2</v>
      </c>
    </row>
    <row r="359" spans="1:13" x14ac:dyDescent="0.3">
      <c r="A359" s="1" t="s">
        <v>65</v>
      </c>
      <c r="B359" s="221">
        <v>1</v>
      </c>
      <c r="C359" s="2">
        <v>1</v>
      </c>
      <c r="D359" s="1">
        <v>4</v>
      </c>
      <c r="E359" s="221">
        <v>12</v>
      </c>
      <c r="F359" s="221">
        <v>4</v>
      </c>
      <c r="G359" s="221">
        <v>55.73</v>
      </c>
      <c r="H359" s="221">
        <v>0.76</v>
      </c>
      <c r="I359" s="221">
        <v>6</v>
      </c>
      <c r="J359" s="221">
        <v>0.82</v>
      </c>
      <c r="K359" s="221">
        <v>0.5</v>
      </c>
      <c r="L359" s="221">
        <v>22</v>
      </c>
      <c r="M359" s="2">
        <v>4.1666666666666664E-2</v>
      </c>
    </row>
    <row r="360" spans="1:13" x14ac:dyDescent="0.3">
      <c r="A360" s="1" t="s">
        <v>65</v>
      </c>
      <c r="B360" s="221">
        <v>1</v>
      </c>
      <c r="C360" s="2">
        <v>1</v>
      </c>
      <c r="D360" s="1">
        <v>3</v>
      </c>
      <c r="E360" s="221">
        <v>11</v>
      </c>
      <c r="F360" s="221">
        <v>4</v>
      </c>
      <c r="G360" s="221">
        <v>54.43</v>
      </c>
      <c r="H360" s="221">
        <v>1.97</v>
      </c>
      <c r="I360" s="221">
        <v>7</v>
      </c>
      <c r="J360" s="221">
        <v>1</v>
      </c>
      <c r="K360" s="221">
        <v>0.47</v>
      </c>
      <c r="L360" s="221">
        <v>21</v>
      </c>
      <c r="M360" s="2">
        <v>9.5714285714285724E-2</v>
      </c>
    </row>
    <row r="361" spans="1:13" x14ac:dyDescent="0.3">
      <c r="A361" s="1" t="s">
        <v>12</v>
      </c>
      <c r="B361" s="221">
        <v>2</v>
      </c>
      <c r="C361" s="2">
        <v>1</v>
      </c>
      <c r="D361" s="1">
        <v>8</v>
      </c>
      <c r="E361" s="221">
        <v>11</v>
      </c>
      <c r="F361" s="221">
        <v>4</v>
      </c>
      <c r="G361" s="221">
        <v>76.099999999999994</v>
      </c>
      <c r="H361" s="221">
        <v>100</v>
      </c>
      <c r="I361" s="221">
        <v>7</v>
      </c>
      <c r="J361" s="221">
        <v>10.5</v>
      </c>
      <c r="K361" s="221">
        <v>15</v>
      </c>
      <c r="L361" s="221">
        <v>24</v>
      </c>
      <c r="M361" s="2">
        <v>0.14285714285714285</v>
      </c>
    </row>
    <row r="362" spans="1:13" ht="15" thickBot="1" x14ac:dyDescent="0.35">
      <c r="A362" s="3" t="s">
        <v>12</v>
      </c>
      <c r="B362" s="4">
        <v>2</v>
      </c>
      <c r="C362" s="5">
        <v>1</v>
      </c>
      <c r="D362" s="3">
        <v>5</v>
      </c>
      <c r="E362" s="4">
        <v>11</v>
      </c>
      <c r="F362" s="4">
        <v>5</v>
      </c>
      <c r="G362" s="4">
        <v>82.66</v>
      </c>
      <c r="H362" s="4">
        <v>100</v>
      </c>
      <c r="I362" s="4">
        <v>7</v>
      </c>
      <c r="J362" s="4">
        <v>12</v>
      </c>
      <c r="K362" s="4">
        <v>20.55</v>
      </c>
      <c r="L362" s="4">
        <v>26</v>
      </c>
      <c r="M362" s="5">
        <v>0.22571428571428573</v>
      </c>
    </row>
  </sheetData>
  <sortState xmlns:xlrd2="http://schemas.microsoft.com/office/spreadsheetml/2017/richdata2" ref="A2:M361">
    <sortCondition ref="A2:A3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0CB98-5E9B-478D-93D1-C3584A75F9ED}">
  <dimension ref="A1:J373"/>
  <sheetViews>
    <sheetView workbookViewId="0">
      <selection activeCell="L12" sqref="L12"/>
    </sheetView>
  </sheetViews>
  <sheetFormatPr baseColWidth="10" defaultRowHeight="14.4" x14ac:dyDescent="0.3"/>
  <cols>
    <col min="1" max="1" width="16.21875" bestFit="1" customWidth="1"/>
    <col min="2" max="2" width="5.44140625" bestFit="1" customWidth="1"/>
    <col min="3" max="3" width="4.5546875" bestFit="1" customWidth="1"/>
    <col min="4" max="4" width="5" bestFit="1" customWidth="1"/>
    <col min="5" max="6" width="3.109375" bestFit="1" customWidth="1"/>
    <col min="7" max="7" width="9.6640625" bestFit="1" customWidth="1"/>
    <col min="8" max="9" width="13" bestFit="1" customWidth="1"/>
    <col min="10" max="10" width="7.21875" bestFit="1" customWidth="1"/>
  </cols>
  <sheetData>
    <row r="1" spans="1:10" ht="15" thickBot="1" x14ac:dyDescent="0.35">
      <c r="A1" s="16" t="s">
        <v>94</v>
      </c>
      <c r="B1" s="17" t="s">
        <v>95</v>
      </c>
      <c r="C1" s="18" t="s">
        <v>96</v>
      </c>
      <c r="D1" s="16" t="s">
        <v>148</v>
      </c>
      <c r="E1" s="17" t="s">
        <v>211</v>
      </c>
      <c r="F1" s="17" t="s">
        <v>212</v>
      </c>
      <c r="G1" s="17" t="s">
        <v>97</v>
      </c>
      <c r="H1" s="230" t="s">
        <v>141</v>
      </c>
      <c r="I1" s="17" t="s">
        <v>214</v>
      </c>
      <c r="J1" s="18" t="s">
        <v>142</v>
      </c>
    </row>
    <row r="2" spans="1:10" x14ac:dyDescent="0.3">
      <c r="A2" s="1" t="s">
        <v>55</v>
      </c>
      <c r="B2" s="221">
        <v>0</v>
      </c>
      <c r="C2" s="2">
        <v>0</v>
      </c>
      <c r="D2" s="1">
        <v>9</v>
      </c>
      <c r="E2" s="221">
        <v>3</v>
      </c>
      <c r="F2" s="221">
        <v>4</v>
      </c>
      <c r="G2" s="221">
        <v>6</v>
      </c>
      <c r="H2" s="221">
        <v>0.44500000000000001</v>
      </c>
      <c r="I2" s="221">
        <v>17</v>
      </c>
      <c r="J2" s="2">
        <v>0.11</v>
      </c>
    </row>
    <row r="3" spans="1:10" x14ac:dyDescent="0.3">
      <c r="A3" s="1" t="s">
        <v>45</v>
      </c>
      <c r="B3" s="221">
        <v>0</v>
      </c>
      <c r="C3" s="2">
        <v>0</v>
      </c>
      <c r="D3" s="1">
        <v>10</v>
      </c>
      <c r="E3" s="221">
        <v>5</v>
      </c>
      <c r="F3" s="221">
        <v>5</v>
      </c>
      <c r="G3" s="221">
        <v>6</v>
      </c>
      <c r="H3" s="221">
        <v>0.38833333333333336</v>
      </c>
      <c r="I3" s="221">
        <v>15</v>
      </c>
      <c r="J3" s="2">
        <v>0.1</v>
      </c>
    </row>
    <row r="4" spans="1:10" x14ac:dyDescent="0.3">
      <c r="A4" s="1" t="s">
        <v>71</v>
      </c>
      <c r="B4" s="221">
        <v>0</v>
      </c>
      <c r="C4" s="2">
        <v>0</v>
      </c>
      <c r="D4" s="1">
        <v>10</v>
      </c>
      <c r="E4" s="221">
        <v>2</v>
      </c>
      <c r="F4" s="221">
        <v>3</v>
      </c>
      <c r="G4" s="221">
        <v>6</v>
      </c>
      <c r="H4" s="221">
        <v>0.38833333333333336</v>
      </c>
      <c r="I4" s="221">
        <v>14</v>
      </c>
      <c r="J4" s="2">
        <v>0.18</v>
      </c>
    </row>
    <row r="5" spans="1:10" x14ac:dyDescent="0.3">
      <c r="A5" s="1" t="s">
        <v>62</v>
      </c>
      <c r="B5" s="221">
        <v>0</v>
      </c>
      <c r="C5" s="2">
        <v>0</v>
      </c>
      <c r="D5" s="1">
        <v>9</v>
      </c>
      <c r="E5" s="221">
        <v>5</v>
      </c>
      <c r="F5" s="221">
        <v>5</v>
      </c>
      <c r="G5" s="221">
        <v>5</v>
      </c>
      <c r="H5" s="221">
        <v>0.2</v>
      </c>
      <c r="I5" s="221">
        <v>17</v>
      </c>
      <c r="J5" s="2">
        <v>0.16</v>
      </c>
    </row>
    <row r="6" spans="1:10" x14ac:dyDescent="0.3">
      <c r="A6" s="1" t="s">
        <v>42</v>
      </c>
      <c r="B6" s="221">
        <v>0</v>
      </c>
      <c r="C6" s="2">
        <v>0</v>
      </c>
      <c r="D6" s="1">
        <v>8</v>
      </c>
      <c r="E6" s="221">
        <v>4</v>
      </c>
      <c r="F6" s="221">
        <v>5</v>
      </c>
      <c r="G6" s="221">
        <v>4</v>
      </c>
      <c r="H6" s="221">
        <v>0.25</v>
      </c>
      <c r="I6" s="221">
        <v>13</v>
      </c>
      <c r="J6" s="2">
        <v>0.16</v>
      </c>
    </row>
    <row r="7" spans="1:10" x14ac:dyDescent="0.3">
      <c r="A7" s="1" t="s">
        <v>7</v>
      </c>
      <c r="B7" s="221">
        <v>0</v>
      </c>
      <c r="C7" s="2">
        <v>0</v>
      </c>
      <c r="D7" s="1">
        <v>6</v>
      </c>
      <c r="E7" s="221">
        <v>4</v>
      </c>
      <c r="F7" s="221">
        <v>3</v>
      </c>
      <c r="G7" s="221">
        <v>3</v>
      </c>
      <c r="H7" s="221">
        <v>0.33333333333333331</v>
      </c>
      <c r="I7" s="221">
        <v>11</v>
      </c>
      <c r="J7" s="2">
        <v>0.21</v>
      </c>
    </row>
    <row r="8" spans="1:10" x14ac:dyDescent="0.3">
      <c r="A8" s="1" t="s">
        <v>68</v>
      </c>
      <c r="B8" s="221">
        <v>0</v>
      </c>
      <c r="C8" s="2">
        <v>0</v>
      </c>
      <c r="D8" s="1">
        <v>9</v>
      </c>
      <c r="E8" s="221">
        <v>5</v>
      </c>
      <c r="F8" s="221">
        <v>5</v>
      </c>
      <c r="G8" s="221">
        <v>5</v>
      </c>
      <c r="H8" s="221">
        <v>0.13400000000000001</v>
      </c>
      <c r="I8" s="221">
        <v>16</v>
      </c>
      <c r="J8" s="2">
        <v>0.19</v>
      </c>
    </row>
    <row r="9" spans="1:10" x14ac:dyDescent="0.3">
      <c r="A9" s="1" t="s">
        <v>102</v>
      </c>
      <c r="B9" s="221">
        <v>0</v>
      </c>
      <c r="C9" s="2">
        <v>0</v>
      </c>
      <c r="D9" s="1">
        <v>7</v>
      </c>
      <c r="E9" s="221">
        <v>3</v>
      </c>
      <c r="F9" s="221">
        <v>4</v>
      </c>
      <c r="G9" s="221">
        <v>5</v>
      </c>
      <c r="H9" s="221">
        <v>0.4</v>
      </c>
      <c r="I9" s="221">
        <v>13</v>
      </c>
      <c r="J9" s="2">
        <v>0.15</v>
      </c>
    </row>
    <row r="10" spans="1:10" x14ac:dyDescent="0.3">
      <c r="A10" s="1" t="s">
        <v>88</v>
      </c>
      <c r="B10" s="221">
        <v>0</v>
      </c>
      <c r="C10" s="2">
        <v>0</v>
      </c>
      <c r="D10" s="1">
        <v>7</v>
      </c>
      <c r="E10" s="221">
        <v>4</v>
      </c>
      <c r="F10" s="221">
        <v>4</v>
      </c>
      <c r="G10" s="221">
        <v>4</v>
      </c>
      <c r="H10" s="221">
        <v>0.25</v>
      </c>
      <c r="I10" s="221">
        <v>13</v>
      </c>
      <c r="J10" s="2">
        <v>0.12</v>
      </c>
    </row>
    <row r="11" spans="1:10" x14ac:dyDescent="0.3">
      <c r="A11" s="1" t="s">
        <v>77</v>
      </c>
      <c r="B11" s="221">
        <v>0</v>
      </c>
      <c r="C11" s="2">
        <v>1</v>
      </c>
      <c r="D11" s="1">
        <v>10</v>
      </c>
      <c r="E11" s="221">
        <v>5</v>
      </c>
      <c r="F11" s="221">
        <v>6</v>
      </c>
      <c r="G11" s="221">
        <v>6</v>
      </c>
      <c r="H11" s="221">
        <v>0.33333333333333331</v>
      </c>
      <c r="I11" s="221">
        <v>18</v>
      </c>
      <c r="J11" s="2">
        <v>0.12</v>
      </c>
    </row>
    <row r="12" spans="1:10" x14ac:dyDescent="0.3">
      <c r="A12" s="1" t="s">
        <v>77</v>
      </c>
      <c r="B12" s="221">
        <v>0</v>
      </c>
      <c r="C12" s="2">
        <v>1</v>
      </c>
      <c r="D12" s="1">
        <v>9</v>
      </c>
      <c r="E12" s="221">
        <v>3</v>
      </c>
      <c r="F12" s="221">
        <v>5</v>
      </c>
      <c r="G12" s="221">
        <v>7</v>
      </c>
      <c r="H12" s="221">
        <v>0.4757142857142857</v>
      </c>
      <c r="I12" s="221">
        <v>15</v>
      </c>
      <c r="J12" s="2">
        <v>0.11</v>
      </c>
    </row>
    <row r="13" spans="1:10" x14ac:dyDescent="0.3">
      <c r="A13" s="1" t="s">
        <v>77</v>
      </c>
      <c r="B13" s="221">
        <v>0</v>
      </c>
      <c r="C13" s="2">
        <v>1</v>
      </c>
      <c r="D13" s="1">
        <v>10</v>
      </c>
      <c r="E13" s="221">
        <v>3</v>
      </c>
      <c r="F13" s="221">
        <v>4</v>
      </c>
      <c r="G13" s="221">
        <v>6</v>
      </c>
      <c r="H13" s="221">
        <v>0.33333333333333331</v>
      </c>
      <c r="I13" s="221">
        <v>17</v>
      </c>
      <c r="J13" s="2">
        <v>0.14000000000000001</v>
      </c>
    </row>
    <row r="14" spans="1:10" x14ac:dyDescent="0.3">
      <c r="A14" s="1" t="s">
        <v>78</v>
      </c>
      <c r="B14" s="221">
        <v>1</v>
      </c>
      <c r="C14" s="2">
        <v>1</v>
      </c>
      <c r="D14" s="1">
        <v>10</v>
      </c>
      <c r="E14" s="221">
        <v>3</v>
      </c>
      <c r="F14" s="221">
        <v>4</v>
      </c>
      <c r="G14" s="221">
        <v>7</v>
      </c>
      <c r="H14" s="221">
        <v>0.52428571428571424</v>
      </c>
      <c r="I14" s="221">
        <v>17</v>
      </c>
      <c r="J14" s="2">
        <v>0.17</v>
      </c>
    </row>
    <row r="15" spans="1:10" x14ac:dyDescent="0.3">
      <c r="A15" s="1" t="s">
        <v>30</v>
      </c>
      <c r="B15" s="221">
        <v>1</v>
      </c>
      <c r="C15" s="2">
        <v>3</v>
      </c>
      <c r="D15" s="1">
        <v>9</v>
      </c>
      <c r="E15" s="221">
        <v>3</v>
      </c>
      <c r="F15" s="221">
        <v>4</v>
      </c>
      <c r="G15" s="221">
        <v>6</v>
      </c>
      <c r="H15" s="221">
        <v>0.33333333333333331</v>
      </c>
      <c r="I15" s="221">
        <v>14</v>
      </c>
      <c r="J15" s="2">
        <v>0.12</v>
      </c>
    </row>
    <row r="16" spans="1:10" x14ac:dyDescent="0.3">
      <c r="A16" s="1" t="s">
        <v>30</v>
      </c>
      <c r="B16" s="221">
        <v>1</v>
      </c>
      <c r="C16" s="2">
        <v>3</v>
      </c>
      <c r="D16" s="1">
        <v>12</v>
      </c>
      <c r="E16" s="221">
        <v>6</v>
      </c>
      <c r="F16" s="221">
        <v>6</v>
      </c>
      <c r="G16" s="221">
        <v>7</v>
      </c>
      <c r="H16" s="221">
        <v>0.33285714285714285</v>
      </c>
      <c r="I16" s="221">
        <v>20</v>
      </c>
      <c r="J16" s="2">
        <v>0.17</v>
      </c>
    </row>
    <row r="17" spans="1:10" x14ac:dyDescent="0.3">
      <c r="A17" s="1" t="s">
        <v>30</v>
      </c>
      <c r="B17" s="221">
        <v>1</v>
      </c>
      <c r="C17" s="2">
        <v>3</v>
      </c>
      <c r="D17" s="1">
        <v>11</v>
      </c>
      <c r="E17" s="221">
        <v>4</v>
      </c>
      <c r="F17" s="221">
        <v>4</v>
      </c>
      <c r="G17" s="221">
        <v>8</v>
      </c>
      <c r="H17" s="221">
        <v>0.375</v>
      </c>
      <c r="I17" s="221">
        <v>19</v>
      </c>
      <c r="J17" s="2">
        <v>0.15</v>
      </c>
    </row>
    <row r="18" spans="1:10" x14ac:dyDescent="0.3">
      <c r="A18" s="1" t="s">
        <v>30</v>
      </c>
      <c r="B18" s="221">
        <v>1</v>
      </c>
      <c r="C18" s="2">
        <v>3</v>
      </c>
      <c r="D18" s="1">
        <v>11</v>
      </c>
      <c r="E18" s="221">
        <v>5</v>
      </c>
      <c r="F18" s="221">
        <v>5</v>
      </c>
      <c r="G18" s="221">
        <v>6</v>
      </c>
      <c r="H18" s="221">
        <v>0.33333333333333331</v>
      </c>
      <c r="I18" s="221">
        <v>17</v>
      </c>
      <c r="J18" s="2">
        <v>0.15</v>
      </c>
    </row>
    <row r="19" spans="1:10" x14ac:dyDescent="0.3">
      <c r="A19" s="1" t="s">
        <v>30</v>
      </c>
      <c r="B19" s="221">
        <v>1</v>
      </c>
      <c r="C19" s="2">
        <v>3</v>
      </c>
      <c r="D19" s="1">
        <v>10</v>
      </c>
      <c r="E19" s="221">
        <v>4</v>
      </c>
      <c r="F19" s="221">
        <v>5</v>
      </c>
      <c r="G19" s="221">
        <v>6</v>
      </c>
      <c r="H19" s="221">
        <v>0.38833333333333336</v>
      </c>
      <c r="I19" s="221">
        <v>17</v>
      </c>
      <c r="J19" s="2">
        <v>0.16</v>
      </c>
    </row>
    <row r="20" spans="1:10" x14ac:dyDescent="0.3">
      <c r="A20" s="1" t="s">
        <v>49</v>
      </c>
      <c r="B20" s="221">
        <v>1</v>
      </c>
      <c r="C20" s="2">
        <v>3</v>
      </c>
      <c r="D20" s="1">
        <v>7</v>
      </c>
      <c r="E20" s="221">
        <v>3</v>
      </c>
      <c r="F20" s="221">
        <v>4</v>
      </c>
      <c r="G20" s="221">
        <v>4</v>
      </c>
      <c r="H20" s="221">
        <v>0.16750000000000001</v>
      </c>
      <c r="I20" s="221">
        <v>16</v>
      </c>
      <c r="J20" s="2">
        <v>0.18</v>
      </c>
    </row>
    <row r="21" spans="1:10" x14ac:dyDescent="0.3">
      <c r="A21" s="1" t="s">
        <v>49</v>
      </c>
      <c r="B21" s="221">
        <v>1</v>
      </c>
      <c r="C21" s="2">
        <v>3</v>
      </c>
      <c r="D21" s="1">
        <v>12</v>
      </c>
      <c r="E21" s="221">
        <v>6</v>
      </c>
      <c r="F21" s="221">
        <v>8</v>
      </c>
      <c r="G21" s="221">
        <v>6</v>
      </c>
      <c r="H21" s="221">
        <v>0.22166666666666668</v>
      </c>
      <c r="I21" s="221">
        <v>19</v>
      </c>
      <c r="J21" s="2">
        <v>0.1</v>
      </c>
    </row>
    <row r="22" spans="1:10" x14ac:dyDescent="0.3">
      <c r="A22" s="1" t="s">
        <v>49</v>
      </c>
      <c r="B22" s="221">
        <v>1</v>
      </c>
      <c r="C22" s="2">
        <v>3</v>
      </c>
      <c r="D22" s="1">
        <v>15</v>
      </c>
      <c r="E22" s="221">
        <v>6</v>
      </c>
      <c r="F22" s="221">
        <v>7</v>
      </c>
      <c r="G22" s="221">
        <v>8</v>
      </c>
      <c r="H22" s="221">
        <v>0.29125000000000001</v>
      </c>
      <c r="I22" s="221">
        <v>22</v>
      </c>
      <c r="J22" s="2">
        <v>0.08</v>
      </c>
    </row>
    <row r="23" spans="1:10" x14ac:dyDescent="0.3">
      <c r="A23" s="1" t="s">
        <v>49</v>
      </c>
      <c r="B23" s="221">
        <v>1</v>
      </c>
      <c r="C23" s="2">
        <v>3</v>
      </c>
      <c r="D23" s="1">
        <v>12</v>
      </c>
      <c r="E23" s="221">
        <v>5</v>
      </c>
      <c r="F23" s="221">
        <v>6</v>
      </c>
      <c r="G23" s="221">
        <v>7</v>
      </c>
      <c r="H23" s="221">
        <v>0.33285714285714285</v>
      </c>
      <c r="I23" s="221">
        <v>21</v>
      </c>
      <c r="J23" s="2">
        <v>0.1</v>
      </c>
    </row>
    <row r="24" spans="1:10" x14ac:dyDescent="0.3">
      <c r="A24" s="1" t="s">
        <v>49</v>
      </c>
      <c r="B24" s="221">
        <v>1</v>
      </c>
      <c r="C24" s="2">
        <v>3</v>
      </c>
      <c r="D24" s="1">
        <v>12</v>
      </c>
      <c r="E24" s="221">
        <v>5</v>
      </c>
      <c r="F24" s="221">
        <v>5</v>
      </c>
      <c r="G24" s="221">
        <v>5</v>
      </c>
      <c r="H24" s="221">
        <v>0.13400000000000001</v>
      </c>
      <c r="I24" s="221">
        <v>19</v>
      </c>
      <c r="J24" s="2">
        <v>0.18</v>
      </c>
    </row>
    <row r="25" spans="1:10" x14ac:dyDescent="0.3">
      <c r="A25" s="1" t="s">
        <v>49</v>
      </c>
      <c r="B25" s="221">
        <v>1</v>
      </c>
      <c r="C25" s="2">
        <v>3</v>
      </c>
      <c r="D25" s="1">
        <v>10</v>
      </c>
      <c r="E25" s="221">
        <v>4</v>
      </c>
      <c r="F25" s="221">
        <v>4</v>
      </c>
      <c r="G25" s="221">
        <v>6</v>
      </c>
      <c r="H25" s="221">
        <v>0.33333333333333331</v>
      </c>
      <c r="I25" s="221">
        <v>19</v>
      </c>
      <c r="J25" s="2">
        <v>0.16</v>
      </c>
    </row>
    <row r="26" spans="1:10" x14ac:dyDescent="0.3">
      <c r="A26" s="1" t="s">
        <v>49</v>
      </c>
      <c r="B26" s="221">
        <v>1</v>
      </c>
      <c r="C26" s="2">
        <v>3</v>
      </c>
      <c r="D26" s="1">
        <v>9</v>
      </c>
      <c r="E26" s="221">
        <v>4</v>
      </c>
      <c r="F26" s="221">
        <v>5</v>
      </c>
      <c r="G26" s="221">
        <v>5</v>
      </c>
      <c r="H26" s="221">
        <v>0.26600000000000001</v>
      </c>
      <c r="I26" s="221">
        <v>18</v>
      </c>
      <c r="J26" s="2">
        <v>0.14000000000000001</v>
      </c>
    </row>
    <row r="27" spans="1:10" x14ac:dyDescent="0.3">
      <c r="A27" s="1" t="s">
        <v>49</v>
      </c>
      <c r="B27" s="221">
        <v>1</v>
      </c>
      <c r="C27" s="2">
        <v>3</v>
      </c>
      <c r="D27" s="1">
        <v>8</v>
      </c>
      <c r="E27" s="221">
        <v>4</v>
      </c>
      <c r="F27" s="221">
        <v>4</v>
      </c>
      <c r="G27" s="221">
        <v>3</v>
      </c>
      <c r="H27" s="221">
        <v>0.33333333333333331</v>
      </c>
      <c r="I27" s="221">
        <v>12</v>
      </c>
      <c r="J27" s="2">
        <v>0.37</v>
      </c>
    </row>
    <row r="28" spans="1:10" x14ac:dyDescent="0.3">
      <c r="A28" s="1" t="s">
        <v>49</v>
      </c>
      <c r="B28" s="221">
        <v>1</v>
      </c>
      <c r="C28" s="2">
        <v>3</v>
      </c>
      <c r="D28" s="1">
        <v>8</v>
      </c>
      <c r="E28" s="221">
        <v>5</v>
      </c>
      <c r="F28" s="221">
        <v>4</v>
      </c>
      <c r="G28" s="221">
        <v>4</v>
      </c>
      <c r="H28" s="221">
        <v>0.25</v>
      </c>
      <c r="I28" s="221">
        <v>17</v>
      </c>
      <c r="J28" s="2">
        <v>0.51</v>
      </c>
    </row>
    <row r="29" spans="1:10" x14ac:dyDescent="0.3">
      <c r="A29" s="1" t="s">
        <v>49</v>
      </c>
      <c r="B29" s="221">
        <v>1</v>
      </c>
      <c r="C29" s="2">
        <v>3</v>
      </c>
      <c r="D29" s="1">
        <v>10</v>
      </c>
      <c r="E29" s="221">
        <v>5</v>
      </c>
      <c r="F29" s="221">
        <v>6</v>
      </c>
      <c r="G29" s="221">
        <v>5</v>
      </c>
      <c r="H29" s="221">
        <v>0.38400000000000001</v>
      </c>
      <c r="I29" s="221">
        <v>15</v>
      </c>
      <c r="J29" s="2">
        <v>0.38</v>
      </c>
    </row>
    <row r="30" spans="1:10" x14ac:dyDescent="0.3">
      <c r="A30" s="1" t="s">
        <v>57</v>
      </c>
      <c r="B30" s="221">
        <v>1</v>
      </c>
      <c r="C30" s="2">
        <v>3</v>
      </c>
      <c r="D30" s="1">
        <v>7</v>
      </c>
      <c r="E30" s="221">
        <v>4</v>
      </c>
      <c r="F30" s="221">
        <v>5</v>
      </c>
      <c r="G30" s="221">
        <v>4</v>
      </c>
      <c r="H30" s="221">
        <v>8.2500000000000004E-2</v>
      </c>
      <c r="I30" s="221">
        <v>17</v>
      </c>
      <c r="J30" s="2">
        <v>0.1</v>
      </c>
    </row>
    <row r="31" spans="1:10" x14ac:dyDescent="0.3">
      <c r="A31" s="1" t="s">
        <v>57</v>
      </c>
      <c r="B31" s="221">
        <v>1</v>
      </c>
      <c r="C31" s="2">
        <v>3</v>
      </c>
      <c r="D31" s="1">
        <v>6</v>
      </c>
      <c r="E31" s="221">
        <v>3</v>
      </c>
      <c r="F31" s="221">
        <v>2</v>
      </c>
      <c r="G31" s="221">
        <v>4</v>
      </c>
      <c r="H31" s="221">
        <v>0.41749999999999998</v>
      </c>
      <c r="I31" s="221">
        <v>9</v>
      </c>
      <c r="J31" s="2">
        <v>0.1</v>
      </c>
    </row>
    <row r="32" spans="1:10" x14ac:dyDescent="0.3">
      <c r="A32" s="1" t="s">
        <v>57</v>
      </c>
      <c r="B32" s="221">
        <v>1</v>
      </c>
      <c r="C32" s="2">
        <v>3</v>
      </c>
      <c r="D32" s="1">
        <v>8</v>
      </c>
      <c r="E32" s="221">
        <v>3</v>
      </c>
      <c r="F32" s="221">
        <v>4</v>
      </c>
      <c r="G32" s="221">
        <v>6</v>
      </c>
      <c r="H32" s="221">
        <v>0.33333333333333331</v>
      </c>
      <c r="I32" s="221">
        <v>18</v>
      </c>
      <c r="J32" s="2">
        <v>0.13</v>
      </c>
    </row>
    <row r="33" spans="1:10" x14ac:dyDescent="0.3">
      <c r="A33" s="1" t="s">
        <v>57</v>
      </c>
      <c r="B33" s="221">
        <v>1</v>
      </c>
      <c r="C33" s="2">
        <v>3</v>
      </c>
      <c r="D33" s="1">
        <v>8</v>
      </c>
      <c r="E33" s="221">
        <v>4</v>
      </c>
      <c r="F33" s="221">
        <v>5</v>
      </c>
      <c r="G33" s="221">
        <v>4</v>
      </c>
      <c r="H33" s="221">
        <v>0.23</v>
      </c>
      <c r="I33" s="221">
        <v>18</v>
      </c>
      <c r="J33" s="2">
        <v>0.18</v>
      </c>
    </row>
    <row r="34" spans="1:10" x14ac:dyDescent="0.3">
      <c r="A34" s="1" t="s">
        <v>91</v>
      </c>
      <c r="B34" s="221">
        <v>1</v>
      </c>
      <c r="C34" s="2">
        <v>3</v>
      </c>
      <c r="D34" s="1">
        <v>7</v>
      </c>
      <c r="E34" s="221">
        <v>4</v>
      </c>
      <c r="F34" s="221">
        <v>3</v>
      </c>
      <c r="G34" s="221">
        <v>4</v>
      </c>
      <c r="H34" s="221">
        <v>0.41749999999999998</v>
      </c>
      <c r="I34" s="221">
        <v>14</v>
      </c>
      <c r="J34" s="2">
        <v>0.14000000000000001</v>
      </c>
    </row>
    <row r="35" spans="1:10" x14ac:dyDescent="0.3">
      <c r="A35" s="1" t="s">
        <v>91</v>
      </c>
      <c r="B35" s="221">
        <v>1</v>
      </c>
      <c r="C35" s="2">
        <v>3</v>
      </c>
      <c r="D35" s="1">
        <v>10</v>
      </c>
      <c r="E35" s="221">
        <v>4</v>
      </c>
      <c r="F35" s="221">
        <v>5</v>
      </c>
      <c r="G35" s="221">
        <v>5</v>
      </c>
      <c r="H35" s="221">
        <v>0.2</v>
      </c>
      <c r="I35" s="221">
        <v>17</v>
      </c>
      <c r="J35" s="2">
        <v>0.12</v>
      </c>
    </row>
    <row r="36" spans="1:10" x14ac:dyDescent="0.3">
      <c r="A36" s="1" t="s">
        <v>91</v>
      </c>
      <c r="B36" s="221">
        <v>1</v>
      </c>
      <c r="C36" s="2">
        <v>3</v>
      </c>
      <c r="D36" s="1">
        <v>9</v>
      </c>
      <c r="E36" s="221">
        <v>3</v>
      </c>
      <c r="F36" s="221">
        <v>5</v>
      </c>
      <c r="G36" s="221">
        <v>6</v>
      </c>
      <c r="H36" s="221">
        <v>0.44500000000000001</v>
      </c>
      <c r="I36" s="221">
        <v>15</v>
      </c>
      <c r="J36" s="2">
        <v>0.13</v>
      </c>
    </row>
    <row r="37" spans="1:10" x14ac:dyDescent="0.3">
      <c r="A37" s="1" t="s">
        <v>91</v>
      </c>
      <c r="B37" s="221">
        <v>1</v>
      </c>
      <c r="C37" s="2">
        <v>3</v>
      </c>
      <c r="D37" s="1">
        <v>13</v>
      </c>
      <c r="E37" s="221">
        <v>6</v>
      </c>
      <c r="F37" s="221">
        <v>6</v>
      </c>
      <c r="G37" s="221">
        <v>8</v>
      </c>
      <c r="H37" s="221">
        <v>0.5</v>
      </c>
      <c r="I37" s="221">
        <v>16</v>
      </c>
      <c r="J37" s="2">
        <v>0.12</v>
      </c>
    </row>
    <row r="38" spans="1:10" x14ac:dyDescent="0.3">
      <c r="A38" s="1" t="s">
        <v>91</v>
      </c>
      <c r="B38" s="221">
        <v>1</v>
      </c>
      <c r="C38" s="2">
        <v>3</v>
      </c>
      <c r="D38" s="1">
        <v>11</v>
      </c>
      <c r="E38" s="221">
        <v>6</v>
      </c>
      <c r="F38" s="221">
        <v>5</v>
      </c>
      <c r="G38" s="221">
        <v>7</v>
      </c>
      <c r="H38" s="221">
        <v>0.42857142857142855</v>
      </c>
      <c r="I38" s="221">
        <v>20</v>
      </c>
      <c r="J38" s="2">
        <v>0.11</v>
      </c>
    </row>
    <row r="39" spans="1:10" x14ac:dyDescent="0.3">
      <c r="A39" s="1" t="s">
        <v>91</v>
      </c>
      <c r="B39" s="221">
        <v>1</v>
      </c>
      <c r="C39" s="2">
        <v>3</v>
      </c>
      <c r="D39" s="1">
        <v>12</v>
      </c>
      <c r="E39" s="221">
        <v>5</v>
      </c>
      <c r="F39" s="221">
        <v>4</v>
      </c>
      <c r="G39" s="221">
        <v>8</v>
      </c>
      <c r="H39" s="221">
        <v>0.29125000000000001</v>
      </c>
      <c r="I39" s="221">
        <v>18</v>
      </c>
      <c r="J39" s="2">
        <v>0.14000000000000001</v>
      </c>
    </row>
    <row r="40" spans="1:10" x14ac:dyDescent="0.3">
      <c r="A40" s="1" t="s">
        <v>91</v>
      </c>
      <c r="B40" s="221">
        <v>1</v>
      </c>
      <c r="C40" s="2">
        <v>3</v>
      </c>
      <c r="D40" s="1">
        <v>12</v>
      </c>
      <c r="E40" s="221">
        <v>6</v>
      </c>
      <c r="F40" s="221">
        <v>8</v>
      </c>
      <c r="G40" s="221">
        <v>6</v>
      </c>
      <c r="H40" s="221">
        <v>0.38833333333333336</v>
      </c>
      <c r="I40" s="221">
        <v>17</v>
      </c>
      <c r="J40" s="2">
        <v>0.12</v>
      </c>
    </row>
    <row r="41" spans="1:10" x14ac:dyDescent="0.3">
      <c r="A41" s="1" t="s">
        <v>91</v>
      </c>
      <c r="B41" s="221">
        <v>1</v>
      </c>
      <c r="C41" s="2">
        <v>3</v>
      </c>
      <c r="D41" s="1">
        <v>11</v>
      </c>
      <c r="E41" s="221">
        <v>5</v>
      </c>
      <c r="F41" s="221">
        <v>6</v>
      </c>
      <c r="G41" s="221">
        <v>7</v>
      </c>
      <c r="H41" s="221">
        <v>0.4757142857142857</v>
      </c>
      <c r="I41" s="221">
        <v>19</v>
      </c>
      <c r="J41" s="2">
        <v>0.1</v>
      </c>
    </row>
    <row r="42" spans="1:10" x14ac:dyDescent="0.3">
      <c r="A42" s="1" t="s">
        <v>91</v>
      </c>
      <c r="B42" s="221">
        <v>1</v>
      </c>
      <c r="C42" s="2">
        <v>3</v>
      </c>
      <c r="D42" s="1">
        <v>12</v>
      </c>
      <c r="E42" s="221">
        <v>4</v>
      </c>
      <c r="F42" s="221">
        <v>4</v>
      </c>
      <c r="G42" s="221">
        <v>7</v>
      </c>
      <c r="H42" s="221">
        <v>0.38142857142857139</v>
      </c>
      <c r="I42" s="221">
        <v>17</v>
      </c>
      <c r="J42" s="2">
        <v>0.13</v>
      </c>
    </row>
    <row r="43" spans="1:10" x14ac:dyDescent="0.3">
      <c r="A43" s="1" t="s">
        <v>67</v>
      </c>
      <c r="B43" s="221">
        <v>3</v>
      </c>
      <c r="C43" s="2">
        <v>3</v>
      </c>
      <c r="D43" s="1">
        <v>9</v>
      </c>
      <c r="E43" s="221">
        <v>3</v>
      </c>
      <c r="F43" s="221">
        <v>3</v>
      </c>
      <c r="G43" s="221">
        <v>7</v>
      </c>
      <c r="H43" s="221">
        <v>0.4757142857142857</v>
      </c>
      <c r="I43" s="221">
        <v>13</v>
      </c>
      <c r="J43" s="2">
        <v>0.11</v>
      </c>
    </row>
    <row r="44" spans="1:10" x14ac:dyDescent="0.3">
      <c r="A44" s="1" t="s">
        <v>67</v>
      </c>
      <c r="B44" s="221">
        <v>3</v>
      </c>
      <c r="C44" s="2">
        <v>3</v>
      </c>
      <c r="D44" s="1">
        <v>10</v>
      </c>
      <c r="E44" s="221">
        <v>3</v>
      </c>
      <c r="F44" s="221">
        <v>4</v>
      </c>
      <c r="G44" s="221">
        <v>7</v>
      </c>
      <c r="H44" s="221">
        <v>0.42857142857142855</v>
      </c>
      <c r="I44" s="221">
        <v>15</v>
      </c>
      <c r="J44" s="2">
        <v>0.11</v>
      </c>
    </row>
    <row r="45" spans="1:10" x14ac:dyDescent="0.3">
      <c r="A45" s="1" t="s">
        <v>67</v>
      </c>
      <c r="B45" s="221">
        <v>3</v>
      </c>
      <c r="C45" s="2">
        <v>3</v>
      </c>
      <c r="D45" s="1">
        <v>10</v>
      </c>
      <c r="E45" s="221">
        <v>4</v>
      </c>
      <c r="F45" s="221">
        <v>5</v>
      </c>
      <c r="G45" s="221">
        <v>6</v>
      </c>
      <c r="H45" s="221">
        <v>0.44500000000000001</v>
      </c>
      <c r="I45" s="221">
        <v>16</v>
      </c>
      <c r="J45" s="2">
        <v>0.13</v>
      </c>
    </row>
    <row r="46" spans="1:10" x14ac:dyDescent="0.3">
      <c r="A46" s="1" t="s">
        <v>67</v>
      </c>
      <c r="B46" s="221">
        <v>3</v>
      </c>
      <c r="C46" s="2">
        <v>3</v>
      </c>
      <c r="D46" s="1">
        <v>12</v>
      </c>
      <c r="E46" s="221">
        <v>2</v>
      </c>
      <c r="F46" s="221">
        <v>3</v>
      </c>
      <c r="G46" s="221">
        <v>8</v>
      </c>
      <c r="H46" s="221">
        <v>0.5</v>
      </c>
      <c r="I46" s="221">
        <v>17</v>
      </c>
      <c r="J46" s="2">
        <v>0.12</v>
      </c>
    </row>
    <row r="47" spans="1:10" x14ac:dyDescent="0.3">
      <c r="A47" s="1" t="s">
        <v>67</v>
      </c>
      <c r="B47" s="221">
        <v>3</v>
      </c>
      <c r="C47" s="2">
        <v>3</v>
      </c>
      <c r="D47" s="1">
        <v>11</v>
      </c>
      <c r="E47" s="221">
        <v>6</v>
      </c>
      <c r="F47" s="221">
        <v>3</v>
      </c>
      <c r="G47" s="221">
        <v>9</v>
      </c>
      <c r="H47" s="221">
        <v>0.4811111111111111</v>
      </c>
      <c r="I47" s="221">
        <v>19</v>
      </c>
      <c r="J47" s="2">
        <v>0.12</v>
      </c>
    </row>
    <row r="48" spans="1:10" x14ac:dyDescent="0.3">
      <c r="A48" s="1" t="s">
        <v>67</v>
      </c>
      <c r="B48" s="221">
        <v>3</v>
      </c>
      <c r="C48" s="2">
        <v>3</v>
      </c>
      <c r="D48" s="1">
        <v>11</v>
      </c>
      <c r="E48" s="221">
        <v>5</v>
      </c>
      <c r="F48" s="221">
        <v>5</v>
      </c>
      <c r="G48" s="221">
        <v>7</v>
      </c>
      <c r="H48" s="221">
        <v>0.52428571428571424</v>
      </c>
      <c r="I48" s="221">
        <v>16</v>
      </c>
      <c r="J48" s="2">
        <v>0.1</v>
      </c>
    </row>
    <row r="49" spans="1:10" x14ac:dyDescent="0.3">
      <c r="A49" s="1" t="s">
        <v>67</v>
      </c>
      <c r="B49" s="221">
        <v>3</v>
      </c>
      <c r="C49" s="2">
        <v>3</v>
      </c>
      <c r="D49" s="1">
        <v>10</v>
      </c>
      <c r="E49" s="221">
        <v>5</v>
      </c>
      <c r="F49" s="221">
        <v>5</v>
      </c>
      <c r="G49" s="221">
        <v>8</v>
      </c>
      <c r="H49" s="221">
        <v>0.5</v>
      </c>
      <c r="I49" s="221">
        <v>19</v>
      </c>
      <c r="J49" s="2">
        <v>0.15</v>
      </c>
    </row>
    <row r="50" spans="1:10" x14ac:dyDescent="0.3">
      <c r="A50" s="1" t="s">
        <v>8</v>
      </c>
      <c r="B50" s="221">
        <v>3</v>
      </c>
      <c r="C50" s="2">
        <v>3</v>
      </c>
      <c r="D50" s="1">
        <v>10</v>
      </c>
      <c r="E50" s="221">
        <v>6</v>
      </c>
      <c r="F50" s="221">
        <v>5</v>
      </c>
      <c r="G50" s="221">
        <v>5</v>
      </c>
      <c r="H50" s="221">
        <v>0.26600000000000001</v>
      </c>
      <c r="I50" s="221">
        <v>17</v>
      </c>
      <c r="J50" s="2">
        <v>0.11</v>
      </c>
    </row>
    <row r="51" spans="1:10" x14ac:dyDescent="0.3">
      <c r="A51" s="1" t="s">
        <v>8</v>
      </c>
      <c r="B51" s="221">
        <v>3</v>
      </c>
      <c r="C51" s="2">
        <v>3</v>
      </c>
      <c r="D51" s="1">
        <v>10</v>
      </c>
      <c r="E51" s="221">
        <v>5</v>
      </c>
      <c r="F51" s="221">
        <v>5</v>
      </c>
      <c r="G51" s="221">
        <v>6</v>
      </c>
      <c r="H51" s="221">
        <v>0.43</v>
      </c>
      <c r="I51" s="221">
        <v>17</v>
      </c>
      <c r="J51" s="2">
        <v>0.11</v>
      </c>
    </row>
    <row r="52" spans="1:10" x14ac:dyDescent="0.3">
      <c r="A52" s="1" t="s">
        <v>8</v>
      </c>
      <c r="B52" s="221">
        <v>3</v>
      </c>
      <c r="C52" s="2">
        <v>3</v>
      </c>
      <c r="D52" s="1">
        <v>8</v>
      </c>
      <c r="E52" s="221">
        <v>4</v>
      </c>
      <c r="F52" s="221">
        <v>4</v>
      </c>
      <c r="G52" s="221">
        <v>4</v>
      </c>
      <c r="H52" s="221">
        <v>0.25</v>
      </c>
      <c r="I52" s="221">
        <v>15</v>
      </c>
      <c r="J52" s="2">
        <v>0.12</v>
      </c>
    </row>
    <row r="53" spans="1:10" x14ac:dyDescent="0.3">
      <c r="A53" s="1" t="s">
        <v>8</v>
      </c>
      <c r="B53" s="221">
        <v>3</v>
      </c>
      <c r="C53" s="2">
        <v>3</v>
      </c>
      <c r="D53" s="1">
        <v>11</v>
      </c>
      <c r="E53" s="221">
        <v>4</v>
      </c>
      <c r="F53" s="221">
        <v>5</v>
      </c>
      <c r="G53" s="221">
        <v>6</v>
      </c>
      <c r="H53" s="221">
        <v>0.33333333333333331</v>
      </c>
      <c r="I53" s="221">
        <v>19</v>
      </c>
      <c r="J53" s="2">
        <v>0.15</v>
      </c>
    </row>
    <row r="54" spans="1:10" x14ac:dyDescent="0.3">
      <c r="A54" s="1" t="s">
        <v>8</v>
      </c>
      <c r="B54" s="221">
        <v>3</v>
      </c>
      <c r="C54" s="2">
        <v>3</v>
      </c>
      <c r="D54" s="1">
        <v>11</v>
      </c>
      <c r="E54" s="221">
        <v>3</v>
      </c>
      <c r="F54" s="221">
        <v>3</v>
      </c>
      <c r="G54" s="221">
        <v>8</v>
      </c>
      <c r="H54" s="221">
        <v>0.45874999999999999</v>
      </c>
      <c r="I54" s="221">
        <v>16</v>
      </c>
      <c r="J54" s="2">
        <v>0.12</v>
      </c>
    </row>
    <row r="55" spans="1:10" x14ac:dyDescent="0.3">
      <c r="A55" s="1" t="s">
        <v>8</v>
      </c>
      <c r="B55" s="221">
        <v>3</v>
      </c>
      <c r="C55" s="2">
        <v>3</v>
      </c>
      <c r="D55" s="1">
        <v>10</v>
      </c>
      <c r="E55" s="221">
        <v>3</v>
      </c>
      <c r="F55" s="221">
        <v>4</v>
      </c>
      <c r="G55" s="221">
        <v>7</v>
      </c>
      <c r="H55" s="221">
        <v>0.4757142857142857</v>
      </c>
      <c r="I55" s="221">
        <v>17</v>
      </c>
      <c r="J55" s="2">
        <v>0.15</v>
      </c>
    </row>
    <row r="56" spans="1:10" x14ac:dyDescent="0.3">
      <c r="A56" s="1" t="s">
        <v>8</v>
      </c>
      <c r="B56" s="221">
        <v>3</v>
      </c>
      <c r="C56" s="2">
        <v>3</v>
      </c>
      <c r="D56" s="1">
        <v>11</v>
      </c>
      <c r="E56" s="221">
        <v>4</v>
      </c>
      <c r="F56" s="221">
        <v>4</v>
      </c>
      <c r="G56" s="221">
        <v>8</v>
      </c>
      <c r="H56" s="221">
        <v>0.41625000000000001</v>
      </c>
      <c r="I56" s="221">
        <v>21</v>
      </c>
      <c r="J56" s="2">
        <v>0.18</v>
      </c>
    </row>
    <row r="57" spans="1:10" x14ac:dyDescent="0.3">
      <c r="A57" s="1" t="s">
        <v>8</v>
      </c>
      <c r="B57" s="221">
        <v>3</v>
      </c>
      <c r="C57" s="2">
        <v>3</v>
      </c>
      <c r="D57" s="1">
        <v>11</v>
      </c>
      <c r="E57" s="221">
        <v>4</v>
      </c>
      <c r="F57" s="221">
        <v>5</v>
      </c>
      <c r="G57" s="221">
        <v>6</v>
      </c>
      <c r="H57" s="221">
        <v>0.33333333333333331</v>
      </c>
      <c r="I57" s="221">
        <v>18</v>
      </c>
      <c r="J57" s="2">
        <v>0.11</v>
      </c>
    </row>
    <row r="58" spans="1:10" x14ac:dyDescent="0.3">
      <c r="A58" s="1" t="s">
        <v>8</v>
      </c>
      <c r="B58" s="221">
        <v>3</v>
      </c>
      <c r="C58" s="2">
        <v>3</v>
      </c>
      <c r="D58" s="1">
        <v>9</v>
      </c>
      <c r="E58" s="221">
        <v>3</v>
      </c>
      <c r="F58" s="221">
        <v>3</v>
      </c>
      <c r="G58" s="221">
        <v>6</v>
      </c>
      <c r="H58" s="221">
        <v>0.38833333333333336</v>
      </c>
      <c r="I58" s="221">
        <v>17</v>
      </c>
      <c r="J58" s="2">
        <v>0.1</v>
      </c>
    </row>
    <row r="59" spans="1:10" x14ac:dyDescent="0.3">
      <c r="A59" s="1" t="s">
        <v>8</v>
      </c>
      <c r="B59" s="221">
        <v>3</v>
      </c>
      <c r="C59" s="2">
        <v>3</v>
      </c>
      <c r="D59" s="1">
        <v>7</v>
      </c>
      <c r="E59" s="221">
        <v>3</v>
      </c>
      <c r="F59" s="221">
        <v>3</v>
      </c>
      <c r="G59" s="221">
        <v>5</v>
      </c>
      <c r="H59" s="221">
        <v>0.33399999999999996</v>
      </c>
      <c r="I59" s="221">
        <v>14</v>
      </c>
      <c r="J59" s="2">
        <v>0.16</v>
      </c>
    </row>
    <row r="60" spans="1:10" x14ac:dyDescent="0.3">
      <c r="A60" s="1" t="s">
        <v>8</v>
      </c>
      <c r="B60" s="221">
        <v>3</v>
      </c>
      <c r="C60" s="2">
        <v>3</v>
      </c>
      <c r="D60" s="1">
        <v>9</v>
      </c>
      <c r="E60" s="221">
        <v>3</v>
      </c>
      <c r="F60" s="221">
        <v>3</v>
      </c>
      <c r="G60" s="221">
        <v>6</v>
      </c>
      <c r="H60" s="221">
        <v>0.44500000000000001</v>
      </c>
      <c r="I60" s="221">
        <v>13</v>
      </c>
      <c r="J60" s="2">
        <v>0.19</v>
      </c>
    </row>
    <row r="61" spans="1:10" x14ac:dyDescent="0.3">
      <c r="A61" s="1" t="s">
        <v>8</v>
      </c>
      <c r="B61" s="221">
        <v>3</v>
      </c>
      <c r="C61" s="2">
        <v>3</v>
      </c>
      <c r="D61" s="1">
        <v>7</v>
      </c>
      <c r="E61" s="221">
        <v>3</v>
      </c>
      <c r="F61" s="221">
        <v>4</v>
      </c>
      <c r="G61" s="221">
        <v>4</v>
      </c>
      <c r="H61" s="221">
        <v>0.25</v>
      </c>
      <c r="I61" s="221">
        <v>13</v>
      </c>
      <c r="J61" s="2">
        <v>0.13</v>
      </c>
    </row>
    <row r="62" spans="1:10" x14ac:dyDescent="0.3">
      <c r="A62" s="1" t="s">
        <v>8</v>
      </c>
      <c r="B62" s="221">
        <v>3</v>
      </c>
      <c r="C62" s="2">
        <v>3</v>
      </c>
      <c r="D62" s="1">
        <v>7</v>
      </c>
      <c r="E62" s="221">
        <v>2</v>
      </c>
      <c r="F62" s="221">
        <v>2</v>
      </c>
      <c r="G62" s="221">
        <v>5</v>
      </c>
      <c r="H62" s="221">
        <v>0.46600000000000003</v>
      </c>
      <c r="I62" s="221">
        <v>11</v>
      </c>
      <c r="J62" s="2">
        <v>0.12</v>
      </c>
    </row>
    <row r="63" spans="1:10" x14ac:dyDescent="0.3">
      <c r="A63" s="1" t="s">
        <v>8</v>
      </c>
      <c r="B63" s="221">
        <v>3</v>
      </c>
      <c r="C63" s="2">
        <v>3</v>
      </c>
      <c r="D63" s="1">
        <v>7</v>
      </c>
      <c r="E63" s="221">
        <v>4</v>
      </c>
      <c r="F63" s="221">
        <v>3</v>
      </c>
      <c r="G63" s="221">
        <v>3</v>
      </c>
      <c r="H63" s="221">
        <v>0.22333333333333336</v>
      </c>
      <c r="I63" s="221">
        <v>14</v>
      </c>
      <c r="J63" s="2">
        <v>0.16</v>
      </c>
    </row>
    <row r="64" spans="1:10" x14ac:dyDescent="0.3">
      <c r="A64" s="1" t="s">
        <v>8</v>
      </c>
      <c r="B64" s="221">
        <v>3</v>
      </c>
      <c r="C64" s="2">
        <v>3</v>
      </c>
      <c r="D64" s="1">
        <v>7</v>
      </c>
      <c r="E64" s="221">
        <v>4</v>
      </c>
      <c r="F64" s="221">
        <v>3</v>
      </c>
      <c r="G64" s="221">
        <v>3</v>
      </c>
      <c r="H64" s="221">
        <v>0.22333333333333336</v>
      </c>
      <c r="I64" s="221">
        <v>14</v>
      </c>
      <c r="J64" s="2">
        <v>0.2</v>
      </c>
    </row>
    <row r="65" spans="1:10" x14ac:dyDescent="0.3">
      <c r="A65" s="1" t="s">
        <v>23</v>
      </c>
      <c r="B65" s="221">
        <v>3</v>
      </c>
      <c r="C65" s="2">
        <v>3</v>
      </c>
      <c r="D65" s="1">
        <v>9</v>
      </c>
      <c r="E65" s="221">
        <v>4</v>
      </c>
      <c r="F65" s="221">
        <v>4</v>
      </c>
      <c r="G65" s="221">
        <v>5</v>
      </c>
      <c r="H65" s="221">
        <v>0.4</v>
      </c>
      <c r="I65" s="221">
        <v>16</v>
      </c>
      <c r="J65" s="2">
        <v>0.1</v>
      </c>
    </row>
    <row r="66" spans="1:10" x14ac:dyDescent="0.3">
      <c r="A66" s="1" t="s">
        <v>23</v>
      </c>
      <c r="B66" s="221">
        <v>3</v>
      </c>
      <c r="C66" s="2">
        <v>3</v>
      </c>
      <c r="D66" s="1">
        <v>8</v>
      </c>
      <c r="E66" s="221">
        <v>4</v>
      </c>
      <c r="F66" s="221">
        <v>4</v>
      </c>
      <c r="G66" s="221">
        <v>5</v>
      </c>
      <c r="H66" s="221">
        <v>0.33399999999999996</v>
      </c>
      <c r="I66" s="221">
        <v>14</v>
      </c>
      <c r="J66" s="2">
        <v>0.12</v>
      </c>
    </row>
    <row r="67" spans="1:10" x14ac:dyDescent="0.3">
      <c r="A67" s="1" t="s">
        <v>23</v>
      </c>
      <c r="B67" s="221">
        <v>3</v>
      </c>
      <c r="C67" s="2">
        <v>3</v>
      </c>
      <c r="D67" s="1">
        <v>7</v>
      </c>
      <c r="E67" s="221">
        <v>3</v>
      </c>
      <c r="F67" s="221">
        <v>4</v>
      </c>
      <c r="G67" s="221">
        <v>4</v>
      </c>
      <c r="H67" s="221">
        <v>0.16750000000000001</v>
      </c>
      <c r="I67" s="221">
        <v>13</v>
      </c>
      <c r="J67" s="2">
        <v>0.12</v>
      </c>
    </row>
    <row r="68" spans="1:10" x14ac:dyDescent="0.3">
      <c r="A68" s="1" t="s">
        <v>23</v>
      </c>
      <c r="B68" s="221">
        <v>3</v>
      </c>
      <c r="C68" s="2">
        <v>3</v>
      </c>
      <c r="D68" s="1">
        <v>7</v>
      </c>
      <c r="E68" s="221">
        <v>4</v>
      </c>
      <c r="F68" s="221">
        <v>4</v>
      </c>
      <c r="G68" s="221">
        <v>5</v>
      </c>
      <c r="H68" s="221">
        <v>0.33399999999999996</v>
      </c>
      <c r="I68" s="221">
        <v>11</v>
      </c>
      <c r="J68" s="2">
        <v>0.13</v>
      </c>
    </row>
    <row r="69" spans="1:10" x14ac:dyDescent="0.3">
      <c r="A69" s="1" t="s">
        <v>23</v>
      </c>
      <c r="B69" s="221">
        <v>3</v>
      </c>
      <c r="C69" s="2">
        <v>3</v>
      </c>
      <c r="D69" s="1">
        <v>9</v>
      </c>
      <c r="E69" s="221">
        <v>3</v>
      </c>
      <c r="F69" s="221">
        <v>4</v>
      </c>
      <c r="G69" s="221">
        <v>7</v>
      </c>
      <c r="H69" s="221">
        <v>0.4757142857142857</v>
      </c>
      <c r="I69" s="221">
        <v>14</v>
      </c>
      <c r="J69" s="2">
        <v>0.16</v>
      </c>
    </row>
    <row r="70" spans="1:10" x14ac:dyDescent="0.3">
      <c r="A70" s="1" t="s">
        <v>23</v>
      </c>
      <c r="B70" s="221">
        <v>3</v>
      </c>
      <c r="C70" s="2">
        <v>3</v>
      </c>
      <c r="D70" s="1">
        <v>11</v>
      </c>
      <c r="E70" s="221">
        <v>5</v>
      </c>
      <c r="F70" s="221">
        <v>6</v>
      </c>
      <c r="G70" s="221">
        <v>6</v>
      </c>
      <c r="H70" s="221">
        <v>0.22166666666666668</v>
      </c>
      <c r="I70" s="221">
        <v>19</v>
      </c>
      <c r="J70" s="2">
        <v>0.15</v>
      </c>
    </row>
    <row r="71" spans="1:10" x14ac:dyDescent="0.3">
      <c r="A71" s="1" t="s">
        <v>23</v>
      </c>
      <c r="B71" s="221">
        <v>3</v>
      </c>
      <c r="C71" s="2">
        <v>3</v>
      </c>
      <c r="D71" s="1">
        <v>9</v>
      </c>
      <c r="E71" s="221">
        <v>4</v>
      </c>
      <c r="F71" s="221">
        <v>5</v>
      </c>
      <c r="G71" s="221">
        <v>5</v>
      </c>
      <c r="H71" s="221">
        <v>0.33399999999999996</v>
      </c>
      <c r="I71" s="221">
        <v>18</v>
      </c>
      <c r="J71" s="2">
        <v>0.15</v>
      </c>
    </row>
    <row r="72" spans="1:10" x14ac:dyDescent="0.3">
      <c r="A72" s="1" t="s">
        <v>41</v>
      </c>
      <c r="B72" s="221">
        <v>3</v>
      </c>
      <c r="C72" s="2">
        <v>3</v>
      </c>
      <c r="D72" s="1">
        <v>9</v>
      </c>
      <c r="E72" s="221">
        <v>4</v>
      </c>
      <c r="F72" s="221">
        <v>4</v>
      </c>
      <c r="G72" s="221">
        <v>6</v>
      </c>
      <c r="H72" s="221">
        <v>0.38833333333333336</v>
      </c>
      <c r="I72" s="221">
        <v>15</v>
      </c>
      <c r="J72" s="2">
        <v>0.14000000000000001</v>
      </c>
    </row>
    <row r="73" spans="1:10" x14ac:dyDescent="0.3">
      <c r="A73" s="1" t="s">
        <v>41</v>
      </c>
      <c r="B73" s="221">
        <v>3</v>
      </c>
      <c r="C73" s="2">
        <v>3</v>
      </c>
      <c r="D73" s="1">
        <v>11</v>
      </c>
      <c r="E73" s="221">
        <v>5</v>
      </c>
      <c r="F73" s="221">
        <v>5</v>
      </c>
      <c r="G73" s="221">
        <v>7</v>
      </c>
      <c r="H73" s="221">
        <v>0.38142857142857139</v>
      </c>
      <c r="I73" s="221">
        <v>17</v>
      </c>
      <c r="J73" s="2">
        <v>0.13</v>
      </c>
    </row>
    <row r="74" spans="1:10" x14ac:dyDescent="0.3">
      <c r="A74" s="1" t="s">
        <v>41</v>
      </c>
      <c r="B74" s="221">
        <v>3</v>
      </c>
      <c r="C74" s="2">
        <v>3</v>
      </c>
      <c r="D74" s="1">
        <v>14</v>
      </c>
      <c r="E74" s="221">
        <v>7</v>
      </c>
      <c r="F74" s="221">
        <v>6</v>
      </c>
      <c r="G74" s="221">
        <v>8</v>
      </c>
      <c r="H74" s="221">
        <v>0.33374999999999999</v>
      </c>
      <c r="I74" s="221">
        <v>21</v>
      </c>
      <c r="J74" s="2">
        <v>0.09</v>
      </c>
    </row>
    <row r="75" spans="1:10" x14ac:dyDescent="0.3">
      <c r="A75" s="1" t="s">
        <v>41</v>
      </c>
      <c r="B75" s="221">
        <v>3</v>
      </c>
      <c r="C75" s="2">
        <v>3</v>
      </c>
      <c r="D75" s="1">
        <v>13</v>
      </c>
      <c r="E75" s="221">
        <v>5</v>
      </c>
      <c r="F75" s="221">
        <v>5</v>
      </c>
      <c r="G75" s="221">
        <v>9</v>
      </c>
      <c r="H75" s="221">
        <v>0.59222222222222221</v>
      </c>
      <c r="I75" s="221">
        <v>20</v>
      </c>
      <c r="J75" s="2">
        <v>0.08</v>
      </c>
    </row>
    <row r="76" spans="1:10" x14ac:dyDescent="0.3">
      <c r="A76" s="1" t="s">
        <v>41</v>
      </c>
      <c r="B76" s="221">
        <v>3</v>
      </c>
      <c r="C76" s="2">
        <v>3</v>
      </c>
      <c r="D76" s="1">
        <v>10</v>
      </c>
      <c r="E76" s="221">
        <v>4</v>
      </c>
      <c r="F76" s="221">
        <v>3</v>
      </c>
      <c r="G76" s="221">
        <v>7</v>
      </c>
      <c r="H76" s="221">
        <v>0.33285714285714285</v>
      </c>
      <c r="I76" s="221">
        <v>20</v>
      </c>
      <c r="J76" s="2">
        <v>0.14000000000000001</v>
      </c>
    </row>
    <row r="77" spans="1:10" x14ac:dyDescent="0.3">
      <c r="A77" s="1" t="s">
        <v>41</v>
      </c>
      <c r="B77" s="221">
        <v>3</v>
      </c>
      <c r="C77" s="2">
        <v>3</v>
      </c>
      <c r="D77" s="1">
        <v>8</v>
      </c>
      <c r="E77" s="221">
        <v>3</v>
      </c>
      <c r="F77" s="221">
        <v>4</v>
      </c>
      <c r="G77" s="221">
        <v>6</v>
      </c>
      <c r="H77" s="221">
        <v>0.5</v>
      </c>
      <c r="I77" s="221">
        <v>13</v>
      </c>
      <c r="J77" s="2">
        <v>0.14000000000000001</v>
      </c>
    </row>
    <row r="78" spans="1:10" x14ac:dyDescent="0.3">
      <c r="A78" s="1" t="s">
        <v>41</v>
      </c>
      <c r="B78" s="221">
        <v>3</v>
      </c>
      <c r="C78" s="2">
        <v>3</v>
      </c>
      <c r="D78" s="1">
        <v>14</v>
      </c>
      <c r="E78" s="221">
        <v>6</v>
      </c>
      <c r="F78" s="221">
        <v>6</v>
      </c>
      <c r="G78" s="221">
        <v>9</v>
      </c>
      <c r="H78" s="221">
        <v>0.44444444444444442</v>
      </c>
      <c r="I78" s="221">
        <v>24</v>
      </c>
      <c r="J78" s="2">
        <v>0.1</v>
      </c>
    </row>
    <row r="79" spans="1:10" x14ac:dyDescent="0.3">
      <c r="A79" s="1" t="s">
        <v>41</v>
      </c>
      <c r="B79" s="221">
        <v>3</v>
      </c>
      <c r="C79" s="2">
        <v>3</v>
      </c>
      <c r="D79" s="1">
        <v>7</v>
      </c>
      <c r="E79" s="221">
        <v>5</v>
      </c>
      <c r="F79" s="221">
        <v>4</v>
      </c>
      <c r="G79" s="221">
        <v>5</v>
      </c>
      <c r="H79" s="221">
        <v>0.33399999999999996</v>
      </c>
      <c r="I79" s="221">
        <v>12</v>
      </c>
      <c r="J79" s="2">
        <v>0.14000000000000001</v>
      </c>
    </row>
    <row r="80" spans="1:10" x14ac:dyDescent="0.3">
      <c r="A80" s="1" t="s">
        <v>41</v>
      </c>
      <c r="B80" s="221">
        <v>3</v>
      </c>
      <c r="C80" s="2">
        <v>3</v>
      </c>
      <c r="D80" s="1">
        <v>14</v>
      </c>
      <c r="E80" s="221">
        <v>6</v>
      </c>
      <c r="F80" s="221">
        <v>6</v>
      </c>
      <c r="G80" s="221">
        <v>9</v>
      </c>
      <c r="H80" s="221">
        <v>0.51888888888888884</v>
      </c>
      <c r="I80" s="221">
        <v>22</v>
      </c>
      <c r="J80" s="2">
        <v>0.11</v>
      </c>
    </row>
    <row r="81" spans="1:10" x14ac:dyDescent="0.3">
      <c r="A81" s="1" t="s">
        <v>41</v>
      </c>
      <c r="B81" s="221">
        <v>3</v>
      </c>
      <c r="C81" s="2">
        <v>3</v>
      </c>
      <c r="D81" s="1">
        <v>13</v>
      </c>
      <c r="E81" s="221">
        <v>3</v>
      </c>
      <c r="F81" s="221">
        <v>4</v>
      </c>
      <c r="G81" s="221">
        <v>9</v>
      </c>
      <c r="H81" s="221">
        <v>0.44444444444444442</v>
      </c>
      <c r="I81" s="221">
        <v>21</v>
      </c>
      <c r="J81" s="2">
        <v>7.0000000000000007E-2</v>
      </c>
    </row>
    <row r="82" spans="1:10" x14ac:dyDescent="0.3">
      <c r="A82" s="1" t="s">
        <v>41</v>
      </c>
      <c r="B82" s="221">
        <v>3</v>
      </c>
      <c r="C82" s="2">
        <v>3</v>
      </c>
      <c r="D82" s="1">
        <v>12</v>
      </c>
      <c r="E82" s="221">
        <v>4</v>
      </c>
      <c r="F82" s="221">
        <v>4</v>
      </c>
      <c r="G82" s="221">
        <v>9</v>
      </c>
      <c r="H82" s="221">
        <v>0.59222222222222221</v>
      </c>
      <c r="I82" s="221">
        <v>18</v>
      </c>
      <c r="J82" s="2">
        <v>7.0000000000000007E-2</v>
      </c>
    </row>
    <row r="83" spans="1:10" x14ac:dyDescent="0.3">
      <c r="A83" s="1" t="s">
        <v>41</v>
      </c>
      <c r="B83" s="221">
        <v>3</v>
      </c>
      <c r="C83" s="2">
        <v>3</v>
      </c>
      <c r="D83" s="1">
        <v>13</v>
      </c>
      <c r="E83" s="221">
        <v>5</v>
      </c>
      <c r="F83" s="221">
        <v>6</v>
      </c>
      <c r="G83" s="221">
        <v>8</v>
      </c>
      <c r="H83" s="221">
        <v>0.29125000000000001</v>
      </c>
      <c r="I83" s="221">
        <v>21</v>
      </c>
      <c r="J83" s="2">
        <v>0.1</v>
      </c>
    </row>
    <row r="84" spans="1:10" x14ac:dyDescent="0.3">
      <c r="A84" s="1" t="s">
        <v>39</v>
      </c>
      <c r="B84" s="221">
        <v>1</v>
      </c>
      <c r="C84" s="2">
        <v>2</v>
      </c>
      <c r="D84" s="1">
        <v>12</v>
      </c>
      <c r="E84" s="221">
        <v>4</v>
      </c>
      <c r="F84" s="221">
        <v>6</v>
      </c>
      <c r="G84" s="221">
        <v>7</v>
      </c>
      <c r="H84" s="221">
        <v>0.19</v>
      </c>
      <c r="I84" s="221">
        <v>26</v>
      </c>
      <c r="J84" s="2">
        <v>0.11</v>
      </c>
    </row>
    <row r="85" spans="1:10" x14ac:dyDescent="0.3">
      <c r="A85" s="1" t="s">
        <v>39</v>
      </c>
      <c r="B85" s="221">
        <v>1</v>
      </c>
      <c r="C85" s="2">
        <v>2</v>
      </c>
      <c r="D85" s="1">
        <v>15</v>
      </c>
      <c r="E85" s="221">
        <v>6</v>
      </c>
      <c r="F85" s="221">
        <v>9</v>
      </c>
      <c r="G85" s="221">
        <v>9</v>
      </c>
      <c r="H85" s="221">
        <v>0.37</v>
      </c>
      <c r="I85" s="221">
        <v>26</v>
      </c>
      <c r="J85" s="2">
        <v>0.12</v>
      </c>
    </row>
    <row r="86" spans="1:10" x14ac:dyDescent="0.3">
      <c r="A86" s="1" t="s">
        <v>39</v>
      </c>
      <c r="B86" s="221">
        <v>1</v>
      </c>
      <c r="C86" s="2">
        <v>2</v>
      </c>
      <c r="D86" s="1">
        <v>15</v>
      </c>
      <c r="E86" s="221">
        <v>6</v>
      </c>
      <c r="F86" s="221">
        <v>6</v>
      </c>
      <c r="G86" s="221">
        <v>9</v>
      </c>
      <c r="H86" s="221">
        <v>0.44444444444444442</v>
      </c>
      <c r="I86" s="221">
        <v>24</v>
      </c>
      <c r="J86" s="2">
        <v>0.15</v>
      </c>
    </row>
    <row r="87" spans="1:10" x14ac:dyDescent="0.3">
      <c r="A87" s="1" t="s">
        <v>19</v>
      </c>
      <c r="B87" s="221">
        <v>1</v>
      </c>
      <c r="C87" s="2">
        <v>2</v>
      </c>
      <c r="D87" s="1">
        <v>12</v>
      </c>
      <c r="E87" s="221">
        <v>4</v>
      </c>
      <c r="F87" s="221">
        <v>4</v>
      </c>
      <c r="G87" s="221">
        <v>7</v>
      </c>
      <c r="H87" s="221">
        <v>0.36857142857142861</v>
      </c>
      <c r="I87" s="221">
        <v>22</v>
      </c>
      <c r="J87" s="2">
        <v>0.11</v>
      </c>
    </row>
    <row r="88" spans="1:10" x14ac:dyDescent="0.3">
      <c r="A88" s="1" t="s">
        <v>19</v>
      </c>
      <c r="B88" s="221">
        <v>1</v>
      </c>
      <c r="C88" s="2">
        <v>2</v>
      </c>
      <c r="D88" s="1">
        <v>12</v>
      </c>
      <c r="E88" s="221">
        <v>6</v>
      </c>
      <c r="F88" s="221">
        <v>6</v>
      </c>
      <c r="G88" s="221">
        <v>6</v>
      </c>
      <c r="H88" s="221">
        <v>0.41666666666666669</v>
      </c>
      <c r="I88" s="221">
        <v>19</v>
      </c>
      <c r="J88" s="2">
        <v>0.13</v>
      </c>
    </row>
    <row r="89" spans="1:10" x14ac:dyDescent="0.3">
      <c r="A89" s="1" t="s">
        <v>19</v>
      </c>
      <c r="B89" s="221">
        <v>1</v>
      </c>
      <c r="C89" s="2">
        <v>2</v>
      </c>
      <c r="D89" s="1">
        <v>10</v>
      </c>
      <c r="E89" s="221">
        <v>5</v>
      </c>
      <c r="F89" s="221">
        <v>7</v>
      </c>
      <c r="G89" s="221">
        <v>5</v>
      </c>
      <c r="H89" s="221">
        <v>0.26600000000000001</v>
      </c>
      <c r="I89" s="221">
        <v>18</v>
      </c>
      <c r="J89" s="2">
        <v>0.15</v>
      </c>
    </row>
    <row r="90" spans="1:10" x14ac:dyDescent="0.3">
      <c r="A90" s="1" t="s">
        <v>19</v>
      </c>
      <c r="B90" s="221">
        <v>1</v>
      </c>
      <c r="C90" s="2">
        <v>2</v>
      </c>
      <c r="D90" s="1">
        <v>13</v>
      </c>
      <c r="E90" s="221">
        <v>6</v>
      </c>
      <c r="F90" s="221">
        <v>10</v>
      </c>
      <c r="G90" s="221">
        <v>7</v>
      </c>
      <c r="H90" s="221">
        <v>0.38142857142857139</v>
      </c>
      <c r="I90" s="221">
        <v>23</v>
      </c>
      <c r="J90" s="2">
        <v>0.15</v>
      </c>
    </row>
    <row r="91" spans="1:10" x14ac:dyDescent="0.3">
      <c r="A91" s="1" t="s">
        <v>19</v>
      </c>
      <c r="B91" s="221">
        <v>1</v>
      </c>
      <c r="C91" s="2">
        <v>2</v>
      </c>
      <c r="D91" s="1">
        <v>13</v>
      </c>
      <c r="E91" s="221">
        <v>7</v>
      </c>
      <c r="F91" s="221">
        <v>6</v>
      </c>
      <c r="G91" s="221">
        <v>8</v>
      </c>
      <c r="H91" s="221">
        <v>0.45874999999999999</v>
      </c>
      <c r="I91" s="221">
        <v>21</v>
      </c>
      <c r="J91" s="2">
        <v>0.21</v>
      </c>
    </row>
    <row r="92" spans="1:10" x14ac:dyDescent="0.3">
      <c r="A92" s="1" t="s">
        <v>37</v>
      </c>
      <c r="B92" s="221">
        <v>1</v>
      </c>
      <c r="C92" s="2">
        <v>2</v>
      </c>
      <c r="D92" s="1">
        <v>11</v>
      </c>
      <c r="E92" s="221">
        <v>6</v>
      </c>
      <c r="F92" s="221">
        <v>4</v>
      </c>
      <c r="G92" s="221">
        <v>7</v>
      </c>
      <c r="H92" s="221">
        <v>0.38142857142857139</v>
      </c>
      <c r="I92" s="221">
        <v>20</v>
      </c>
      <c r="J92" s="2">
        <v>0.12</v>
      </c>
    </row>
    <row r="93" spans="1:10" x14ac:dyDescent="0.3">
      <c r="A93" s="1" t="s">
        <v>37</v>
      </c>
      <c r="B93" s="221">
        <v>1</v>
      </c>
      <c r="C93" s="2">
        <v>2</v>
      </c>
      <c r="D93" s="1">
        <v>15</v>
      </c>
      <c r="E93" s="221">
        <v>7</v>
      </c>
      <c r="F93" s="221">
        <v>7</v>
      </c>
      <c r="G93" s="221">
        <v>6</v>
      </c>
      <c r="H93" s="221">
        <v>9.6666666666666665E-2</v>
      </c>
      <c r="I93" s="221">
        <v>24</v>
      </c>
      <c r="J93" s="2">
        <v>0.1</v>
      </c>
    </row>
    <row r="94" spans="1:10" x14ac:dyDescent="0.3">
      <c r="A94" s="1" t="s">
        <v>37</v>
      </c>
      <c r="B94" s="221">
        <v>1</v>
      </c>
      <c r="C94" s="2">
        <v>2</v>
      </c>
      <c r="D94" s="1">
        <v>14</v>
      </c>
      <c r="E94" s="221">
        <v>6</v>
      </c>
      <c r="F94" s="221">
        <v>8</v>
      </c>
      <c r="G94" s="221">
        <v>7</v>
      </c>
      <c r="H94" s="221">
        <v>0.31</v>
      </c>
      <c r="I94" s="221">
        <v>20</v>
      </c>
      <c r="J94" s="2">
        <v>0.09</v>
      </c>
    </row>
    <row r="95" spans="1:10" x14ac:dyDescent="0.3">
      <c r="A95" s="1" t="s">
        <v>36</v>
      </c>
      <c r="B95" s="221">
        <v>1</v>
      </c>
      <c r="C95" s="2">
        <v>2</v>
      </c>
      <c r="D95" s="1">
        <v>9</v>
      </c>
      <c r="E95" s="221">
        <v>4</v>
      </c>
      <c r="F95" s="221">
        <v>4</v>
      </c>
      <c r="G95" s="221">
        <v>8</v>
      </c>
      <c r="H95" s="221">
        <v>0.33374999999999999</v>
      </c>
      <c r="I95" s="221">
        <v>20</v>
      </c>
      <c r="J95" s="2">
        <v>0.13</v>
      </c>
    </row>
    <row r="96" spans="1:10" x14ac:dyDescent="0.3">
      <c r="A96" s="1" t="s">
        <v>36</v>
      </c>
      <c r="B96" s="221">
        <v>1</v>
      </c>
      <c r="C96" s="2">
        <v>2</v>
      </c>
      <c r="D96" s="1">
        <v>11</v>
      </c>
      <c r="E96" s="221">
        <v>3</v>
      </c>
      <c r="F96" s="221">
        <v>3</v>
      </c>
      <c r="G96" s="221">
        <v>7</v>
      </c>
      <c r="H96" s="221">
        <v>0.38142857142857139</v>
      </c>
      <c r="I96" s="221">
        <v>17</v>
      </c>
      <c r="J96" s="2">
        <v>0.14000000000000001</v>
      </c>
    </row>
    <row r="97" spans="1:10" x14ac:dyDescent="0.3">
      <c r="A97" s="1" t="s">
        <v>36</v>
      </c>
      <c r="B97" s="221">
        <v>1</v>
      </c>
      <c r="C97" s="2">
        <v>2</v>
      </c>
      <c r="D97" s="1">
        <v>14</v>
      </c>
      <c r="E97" s="221">
        <v>5</v>
      </c>
      <c r="F97" s="221">
        <v>4</v>
      </c>
      <c r="G97" s="221">
        <v>9</v>
      </c>
      <c r="H97" s="221">
        <v>0.40777777777777779</v>
      </c>
      <c r="I97" s="221">
        <v>21</v>
      </c>
      <c r="J97" s="2">
        <v>0.13</v>
      </c>
    </row>
    <row r="98" spans="1:10" x14ac:dyDescent="0.3">
      <c r="A98" s="1" t="s">
        <v>36</v>
      </c>
      <c r="B98" s="221">
        <v>1</v>
      </c>
      <c r="C98" s="2">
        <v>2</v>
      </c>
      <c r="D98" s="1">
        <v>15</v>
      </c>
      <c r="E98" s="221">
        <v>4</v>
      </c>
      <c r="F98" s="221">
        <v>4</v>
      </c>
      <c r="G98" s="221">
        <v>12</v>
      </c>
      <c r="H98" s="221">
        <v>0.41666666666666669</v>
      </c>
      <c r="I98" s="221">
        <v>25</v>
      </c>
      <c r="J98" s="2">
        <v>0.14000000000000001</v>
      </c>
    </row>
    <row r="99" spans="1:10" x14ac:dyDescent="0.3">
      <c r="A99" s="1" t="s">
        <v>36</v>
      </c>
      <c r="B99" s="221">
        <v>1</v>
      </c>
      <c r="C99" s="2">
        <v>2</v>
      </c>
      <c r="D99" s="1">
        <v>13</v>
      </c>
      <c r="E99" s="221">
        <v>4</v>
      </c>
      <c r="F99" s="221">
        <v>2</v>
      </c>
      <c r="G99" s="221">
        <v>10</v>
      </c>
      <c r="H99" s="221">
        <v>0.5</v>
      </c>
      <c r="I99" s="221">
        <v>19</v>
      </c>
      <c r="J99" s="2">
        <v>0.13</v>
      </c>
    </row>
    <row r="100" spans="1:10" x14ac:dyDescent="0.3">
      <c r="A100" s="1" t="s">
        <v>36</v>
      </c>
      <c r="B100" s="221">
        <v>1</v>
      </c>
      <c r="C100" s="2">
        <v>2</v>
      </c>
      <c r="D100" s="1">
        <v>11</v>
      </c>
      <c r="E100" s="221">
        <v>6</v>
      </c>
      <c r="F100" s="221">
        <v>6</v>
      </c>
      <c r="G100" s="221">
        <v>7</v>
      </c>
      <c r="H100" s="221">
        <v>0.42857142857142855</v>
      </c>
      <c r="I100" s="221">
        <v>20</v>
      </c>
      <c r="J100" s="2">
        <v>0.16</v>
      </c>
    </row>
    <row r="101" spans="1:10" x14ac:dyDescent="0.3">
      <c r="A101" s="1" t="s">
        <v>16</v>
      </c>
      <c r="B101" s="221">
        <v>0</v>
      </c>
      <c r="C101" s="2">
        <v>1</v>
      </c>
      <c r="D101" s="1">
        <v>10</v>
      </c>
      <c r="E101" s="221">
        <v>3</v>
      </c>
      <c r="F101" s="221">
        <v>3</v>
      </c>
      <c r="G101" s="221">
        <v>8</v>
      </c>
      <c r="H101" s="221">
        <v>0.45874999999999999</v>
      </c>
      <c r="I101" s="221">
        <v>18</v>
      </c>
      <c r="J101" s="2">
        <v>0.12</v>
      </c>
    </row>
    <row r="102" spans="1:10" x14ac:dyDescent="0.3">
      <c r="A102" s="1" t="s">
        <v>16</v>
      </c>
      <c r="B102" s="221">
        <v>0</v>
      </c>
      <c r="C102" s="2">
        <v>1</v>
      </c>
      <c r="D102" s="1">
        <v>11</v>
      </c>
      <c r="E102" s="221">
        <v>4</v>
      </c>
      <c r="F102" s="221">
        <v>4</v>
      </c>
      <c r="G102" s="221">
        <v>8</v>
      </c>
      <c r="H102" s="221">
        <v>0.53125</v>
      </c>
      <c r="I102" s="221">
        <v>18</v>
      </c>
      <c r="J102" s="2">
        <v>0.15</v>
      </c>
    </row>
    <row r="103" spans="1:10" x14ac:dyDescent="0.3">
      <c r="A103" s="1" t="s">
        <v>16</v>
      </c>
      <c r="B103" s="221">
        <v>0</v>
      </c>
      <c r="C103" s="2">
        <v>1</v>
      </c>
      <c r="D103" s="1">
        <v>12</v>
      </c>
      <c r="E103" s="221">
        <v>4</v>
      </c>
      <c r="F103" s="221">
        <v>4</v>
      </c>
      <c r="G103" s="221">
        <v>8</v>
      </c>
      <c r="H103" s="221">
        <v>0.5</v>
      </c>
      <c r="I103" s="221">
        <v>18</v>
      </c>
      <c r="J103" s="2">
        <v>0.16</v>
      </c>
    </row>
    <row r="104" spans="1:10" x14ac:dyDescent="0.3">
      <c r="A104" s="1" t="s">
        <v>16</v>
      </c>
      <c r="B104" s="221">
        <v>0</v>
      </c>
      <c r="C104" s="2">
        <v>1</v>
      </c>
      <c r="D104" s="1">
        <v>12</v>
      </c>
      <c r="E104" s="221">
        <v>4</v>
      </c>
      <c r="F104" s="221">
        <v>6</v>
      </c>
      <c r="G104" s="221">
        <v>8</v>
      </c>
      <c r="H104" s="221">
        <v>0.41625000000000001</v>
      </c>
      <c r="I104" s="221">
        <v>17</v>
      </c>
      <c r="J104" s="2">
        <v>0.1</v>
      </c>
    </row>
    <row r="105" spans="1:10" x14ac:dyDescent="0.3">
      <c r="A105" s="1" t="s">
        <v>60</v>
      </c>
      <c r="B105" s="221">
        <v>1</v>
      </c>
      <c r="C105" s="2">
        <v>1</v>
      </c>
      <c r="D105" s="1">
        <v>7</v>
      </c>
      <c r="E105" s="221">
        <v>4</v>
      </c>
      <c r="F105" s="221">
        <v>4</v>
      </c>
      <c r="G105" s="221">
        <v>5</v>
      </c>
      <c r="H105" s="221">
        <v>0.26600000000000001</v>
      </c>
      <c r="I105" s="221">
        <v>15</v>
      </c>
      <c r="J105" s="2">
        <v>0.13</v>
      </c>
    </row>
    <row r="106" spans="1:10" x14ac:dyDescent="0.3">
      <c r="A106" s="1" t="s">
        <v>60</v>
      </c>
      <c r="B106" s="221">
        <v>1</v>
      </c>
      <c r="C106" s="2">
        <v>1</v>
      </c>
      <c r="D106" s="1">
        <v>11</v>
      </c>
      <c r="E106" s="221">
        <v>6</v>
      </c>
      <c r="F106" s="221">
        <v>5</v>
      </c>
      <c r="G106" s="221">
        <v>6</v>
      </c>
      <c r="H106" s="221">
        <v>0.38833333333333336</v>
      </c>
      <c r="I106" s="221">
        <v>15</v>
      </c>
      <c r="J106" s="2">
        <v>0.1</v>
      </c>
    </row>
    <row r="107" spans="1:10" x14ac:dyDescent="0.3">
      <c r="A107" s="1" t="s">
        <v>60</v>
      </c>
      <c r="B107" s="221">
        <v>1</v>
      </c>
      <c r="C107" s="2">
        <v>1</v>
      </c>
      <c r="D107" s="1">
        <v>13</v>
      </c>
      <c r="E107" s="221">
        <v>5</v>
      </c>
      <c r="F107" s="221">
        <v>7</v>
      </c>
      <c r="G107" s="221">
        <v>6</v>
      </c>
      <c r="H107" s="221">
        <v>0.33333333333333331</v>
      </c>
      <c r="I107" s="221">
        <v>18</v>
      </c>
      <c r="J107" s="2">
        <v>0.1</v>
      </c>
    </row>
    <row r="108" spans="1:10" x14ac:dyDescent="0.3">
      <c r="A108" s="1" t="s">
        <v>60</v>
      </c>
      <c r="B108" s="221">
        <v>1</v>
      </c>
      <c r="C108" s="2">
        <v>1</v>
      </c>
      <c r="D108" s="1">
        <v>11</v>
      </c>
      <c r="E108" s="221">
        <v>4</v>
      </c>
      <c r="F108" s="221">
        <v>4</v>
      </c>
      <c r="G108" s="221">
        <v>8</v>
      </c>
      <c r="H108" s="221">
        <v>0.5</v>
      </c>
      <c r="I108" s="221">
        <v>21</v>
      </c>
      <c r="J108" s="2">
        <v>0.11</v>
      </c>
    </row>
    <row r="109" spans="1:10" x14ac:dyDescent="0.3">
      <c r="A109" s="1" t="s">
        <v>60</v>
      </c>
      <c r="B109" s="221">
        <v>1</v>
      </c>
      <c r="C109" s="2">
        <v>1</v>
      </c>
      <c r="D109" s="1">
        <v>18</v>
      </c>
      <c r="E109" s="221">
        <v>9</v>
      </c>
      <c r="F109" s="221">
        <v>7</v>
      </c>
      <c r="G109" s="221">
        <v>10</v>
      </c>
      <c r="H109" s="221">
        <v>0.4</v>
      </c>
      <c r="I109" s="221">
        <v>24</v>
      </c>
      <c r="J109" s="2">
        <v>0.11</v>
      </c>
    </row>
    <row r="110" spans="1:10" x14ac:dyDescent="0.3">
      <c r="A110" s="1" t="s">
        <v>60</v>
      </c>
      <c r="B110" s="221">
        <v>1</v>
      </c>
      <c r="C110" s="2">
        <v>1</v>
      </c>
      <c r="D110" s="1">
        <v>16</v>
      </c>
      <c r="E110" s="221">
        <v>6</v>
      </c>
      <c r="F110" s="221">
        <v>7</v>
      </c>
      <c r="G110" s="221">
        <v>11</v>
      </c>
      <c r="H110" s="221">
        <v>0.45454545454545453</v>
      </c>
      <c r="I110" s="221">
        <v>23</v>
      </c>
      <c r="J110" s="2">
        <v>0.11</v>
      </c>
    </row>
    <row r="111" spans="1:10" x14ac:dyDescent="0.3">
      <c r="A111" s="1" t="s">
        <v>60</v>
      </c>
      <c r="B111" s="221">
        <v>1</v>
      </c>
      <c r="C111" s="2">
        <v>1</v>
      </c>
      <c r="D111" s="1">
        <v>11</v>
      </c>
      <c r="E111" s="221">
        <v>4</v>
      </c>
      <c r="F111" s="221">
        <v>4</v>
      </c>
      <c r="G111" s="221">
        <v>8</v>
      </c>
      <c r="H111" s="221">
        <v>0.5</v>
      </c>
      <c r="I111" s="221">
        <v>18</v>
      </c>
      <c r="J111" s="2">
        <v>0.11</v>
      </c>
    </row>
    <row r="112" spans="1:10" x14ac:dyDescent="0.3">
      <c r="A112" s="1" t="s">
        <v>60</v>
      </c>
      <c r="B112" s="221">
        <v>1</v>
      </c>
      <c r="C112" s="2">
        <v>1</v>
      </c>
      <c r="D112" s="1">
        <v>15</v>
      </c>
      <c r="E112" s="221">
        <v>5</v>
      </c>
      <c r="F112" s="221">
        <v>7</v>
      </c>
      <c r="G112" s="221">
        <v>12</v>
      </c>
      <c r="H112" s="221">
        <v>0.55583333333333329</v>
      </c>
      <c r="I112" s="221">
        <v>23</v>
      </c>
      <c r="J112" s="2">
        <v>0.08</v>
      </c>
    </row>
    <row r="113" spans="1:10" x14ac:dyDescent="0.3">
      <c r="A113" s="1" t="s">
        <v>60</v>
      </c>
      <c r="B113" s="221">
        <v>1</v>
      </c>
      <c r="C113" s="2">
        <v>1</v>
      </c>
      <c r="D113" s="1">
        <v>21</v>
      </c>
      <c r="E113" s="221">
        <v>10</v>
      </c>
      <c r="F113" s="221">
        <v>9</v>
      </c>
      <c r="G113" s="221">
        <v>15</v>
      </c>
      <c r="H113" s="221">
        <v>0.53333333333333333</v>
      </c>
      <c r="I113" s="221">
        <v>28</v>
      </c>
      <c r="J113" s="2">
        <v>0.09</v>
      </c>
    </row>
    <row r="114" spans="1:10" x14ac:dyDescent="0.3">
      <c r="A114" s="1" t="s">
        <v>60</v>
      </c>
      <c r="B114" s="221">
        <v>1</v>
      </c>
      <c r="C114" s="2">
        <v>1</v>
      </c>
      <c r="D114" s="1">
        <v>17</v>
      </c>
      <c r="E114" s="221">
        <v>7</v>
      </c>
      <c r="F114" s="221">
        <v>7</v>
      </c>
      <c r="G114" s="221">
        <v>12</v>
      </c>
      <c r="H114" s="221">
        <v>0.58333333333333337</v>
      </c>
      <c r="I114" s="221">
        <v>25</v>
      </c>
      <c r="J114" s="2">
        <v>0.1</v>
      </c>
    </row>
    <row r="115" spans="1:10" x14ac:dyDescent="0.3">
      <c r="A115" s="1" t="s">
        <v>58</v>
      </c>
      <c r="B115" s="221">
        <v>1</v>
      </c>
      <c r="C115" s="2">
        <v>4</v>
      </c>
      <c r="D115" s="1">
        <v>11</v>
      </c>
      <c r="E115" s="221">
        <v>5</v>
      </c>
      <c r="F115" s="221">
        <v>5</v>
      </c>
      <c r="G115" s="221">
        <v>7</v>
      </c>
      <c r="H115" s="221">
        <v>0.19</v>
      </c>
      <c r="I115" s="221">
        <v>20</v>
      </c>
      <c r="J115" s="2">
        <v>0.14000000000000001</v>
      </c>
    </row>
    <row r="116" spans="1:10" x14ac:dyDescent="0.3">
      <c r="A116" s="1" t="s">
        <v>58</v>
      </c>
      <c r="B116" s="221">
        <v>1</v>
      </c>
      <c r="C116" s="2">
        <v>4</v>
      </c>
      <c r="D116" s="1">
        <v>14</v>
      </c>
      <c r="E116" s="221">
        <v>6</v>
      </c>
      <c r="F116" s="221">
        <v>6</v>
      </c>
      <c r="G116" s="221">
        <v>9</v>
      </c>
      <c r="H116" s="221">
        <v>0.28666666666666668</v>
      </c>
      <c r="I116" s="221">
        <v>23</v>
      </c>
      <c r="J116" s="2">
        <v>0.12</v>
      </c>
    </row>
    <row r="117" spans="1:10" x14ac:dyDescent="0.3">
      <c r="A117" s="1" t="s">
        <v>58</v>
      </c>
      <c r="B117" s="221">
        <v>1</v>
      </c>
      <c r="C117" s="2">
        <v>4</v>
      </c>
      <c r="D117" s="1">
        <v>12</v>
      </c>
      <c r="E117" s="221">
        <v>5</v>
      </c>
      <c r="F117" s="221">
        <v>5</v>
      </c>
      <c r="G117" s="221">
        <v>8</v>
      </c>
      <c r="H117" s="221">
        <v>0.375</v>
      </c>
      <c r="I117" s="221">
        <v>20</v>
      </c>
      <c r="J117" s="2">
        <v>0.1</v>
      </c>
    </row>
    <row r="118" spans="1:10" x14ac:dyDescent="0.3">
      <c r="A118" s="1" t="s">
        <v>58</v>
      </c>
      <c r="B118" s="221">
        <v>1</v>
      </c>
      <c r="C118" s="2">
        <v>4</v>
      </c>
      <c r="D118" s="1">
        <v>12</v>
      </c>
      <c r="E118" s="221">
        <v>3</v>
      </c>
      <c r="F118" s="221">
        <v>6</v>
      </c>
      <c r="G118" s="221">
        <v>8</v>
      </c>
      <c r="H118" s="221">
        <v>0.41625000000000001</v>
      </c>
      <c r="I118" s="221">
        <v>19</v>
      </c>
      <c r="J118" s="2">
        <v>0.09</v>
      </c>
    </row>
    <row r="119" spans="1:10" x14ac:dyDescent="0.3">
      <c r="A119" s="1" t="s">
        <v>11</v>
      </c>
      <c r="B119" s="221">
        <v>1</v>
      </c>
      <c r="C119" s="2">
        <v>4</v>
      </c>
      <c r="D119" s="1">
        <v>11</v>
      </c>
      <c r="E119" s="221">
        <v>5</v>
      </c>
      <c r="F119" s="221">
        <v>7</v>
      </c>
      <c r="G119" s="221">
        <v>7</v>
      </c>
      <c r="H119" s="221">
        <v>0.42857142857142855</v>
      </c>
      <c r="I119" s="221">
        <v>20</v>
      </c>
      <c r="J119" s="2">
        <v>0.11</v>
      </c>
    </row>
    <row r="120" spans="1:10" x14ac:dyDescent="0.3">
      <c r="A120" s="1" t="s">
        <v>11</v>
      </c>
      <c r="B120" s="221">
        <v>1</v>
      </c>
      <c r="C120" s="2">
        <v>4</v>
      </c>
      <c r="D120" s="1">
        <v>16</v>
      </c>
      <c r="E120" s="221">
        <v>4</v>
      </c>
      <c r="F120" s="221">
        <v>5</v>
      </c>
      <c r="G120" s="221">
        <v>10</v>
      </c>
      <c r="H120" s="221">
        <v>0.49199999999999999</v>
      </c>
      <c r="I120" s="221">
        <v>21</v>
      </c>
      <c r="J120" s="2">
        <v>0.16</v>
      </c>
    </row>
    <row r="121" spans="1:10" x14ac:dyDescent="0.3">
      <c r="A121" s="1" t="s">
        <v>11</v>
      </c>
      <c r="B121" s="221">
        <v>1</v>
      </c>
      <c r="C121" s="2">
        <v>4</v>
      </c>
      <c r="D121" s="1">
        <v>16</v>
      </c>
      <c r="E121" s="221">
        <v>4</v>
      </c>
      <c r="F121" s="221">
        <v>5</v>
      </c>
      <c r="G121" s="221">
        <v>10</v>
      </c>
      <c r="H121" s="221">
        <v>0.4</v>
      </c>
      <c r="I121" s="221">
        <v>25</v>
      </c>
      <c r="J121" s="2">
        <v>0.15</v>
      </c>
    </row>
    <row r="122" spans="1:10" x14ac:dyDescent="0.3">
      <c r="A122" s="1" t="s">
        <v>11</v>
      </c>
      <c r="B122" s="221">
        <v>1</v>
      </c>
      <c r="C122" s="2">
        <v>4</v>
      </c>
      <c r="D122" s="1">
        <v>13</v>
      </c>
      <c r="E122" s="221">
        <v>6</v>
      </c>
      <c r="F122" s="221">
        <v>7</v>
      </c>
      <c r="G122" s="221">
        <v>9</v>
      </c>
      <c r="H122" s="221">
        <v>0.5</v>
      </c>
      <c r="I122" s="221">
        <v>25</v>
      </c>
      <c r="J122" s="2">
        <v>0.13</v>
      </c>
    </row>
    <row r="123" spans="1:10" x14ac:dyDescent="0.3">
      <c r="A123" s="1" t="s">
        <v>11</v>
      </c>
      <c r="B123" s="221">
        <v>1</v>
      </c>
      <c r="C123" s="2">
        <v>4</v>
      </c>
      <c r="D123" s="1">
        <v>15</v>
      </c>
      <c r="E123" s="221">
        <v>5</v>
      </c>
      <c r="F123" s="221">
        <v>6</v>
      </c>
      <c r="G123" s="221">
        <v>9</v>
      </c>
      <c r="H123" s="221">
        <v>0.4811111111111111</v>
      </c>
      <c r="I123" s="221">
        <v>24</v>
      </c>
      <c r="J123" s="2">
        <v>0.15</v>
      </c>
    </row>
    <row r="124" spans="1:10" x14ac:dyDescent="0.3">
      <c r="A124" s="1" t="s">
        <v>11</v>
      </c>
      <c r="B124" s="221">
        <v>1</v>
      </c>
      <c r="C124" s="2">
        <v>4</v>
      </c>
      <c r="D124" s="1">
        <v>17</v>
      </c>
      <c r="E124" s="221">
        <v>6</v>
      </c>
      <c r="F124" s="221">
        <v>7</v>
      </c>
      <c r="G124" s="221">
        <v>13</v>
      </c>
      <c r="H124" s="221">
        <v>0.5130769230769231</v>
      </c>
      <c r="I124" s="221">
        <v>26</v>
      </c>
      <c r="J124" s="2">
        <v>0.15</v>
      </c>
    </row>
    <row r="125" spans="1:10" x14ac:dyDescent="0.3">
      <c r="A125" s="1" t="s">
        <v>83</v>
      </c>
      <c r="B125" s="221">
        <v>2</v>
      </c>
      <c r="C125" s="2">
        <v>2</v>
      </c>
      <c r="D125" s="1">
        <v>7</v>
      </c>
      <c r="E125" s="221">
        <v>3</v>
      </c>
      <c r="F125" s="221">
        <v>3</v>
      </c>
      <c r="G125" s="221">
        <v>4</v>
      </c>
      <c r="H125" s="221">
        <v>0.41749999999999998</v>
      </c>
      <c r="I125" s="221">
        <v>13</v>
      </c>
      <c r="J125" s="2">
        <v>0.25</v>
      </c>
    </row>
    <row r="126" spans="1:10" x14ac:dyDescent="0.3">
      <c r="A126" s="1" t="s">
        <v>83</v>
      </c>
      <c r="B126" s="221">
        <v>2</v>
      </c>
      <c r="C126" s="2">
        <v>2</v>
      </c>
      <c r="D126" s="1">
        <v>12</v>
      </c>
      <c r="E126" s="221">
        <v>2</v>
      </c>
      <c r="F126" s="221">
        <v>2</v>
      </c>
      <c r="G126" s="221">
        <v>10</v>
      </c>
      <c r="H126" s="221">
        <v>0.53300000000000003</v>
      </c>
      <c r="I126" s="221">
        <v>18</v>
      </c>
      <c r="J126" s="2">
        <v>0.18</v>
      </c>
    </row>
    <row r="127" spans="1:10" x14ac:dyDescent="0.3">
      <c r="A127" s="1" t="s">
        <v>83</v>
      </c>
      <c r="B127" s="221">
        <v>2</v>
      </c>
      <c r="C127" s="2">
        <v>2</v>
      </c>
      <c r="D127" s="1">
        <v>13</v>
      </c>
      <c r="E127" s="221">
        <v>5</v>
      </c>
      <c r="F127" s="221">
        <v>4</v>
      </c>
      <c r="G127" s="221">
        <v>10</v>
      </c>
      <c r="H127" s="221">
        <v>0.53300000000000003</v>
      </c>
      <c r="I127" s="221">
        <v>22</v>
      </c>
      <c r="J127" s="2">
        <v>0.15</v>
      </c>
    </row>
    <row r="128" spans="1:10" x14ac:dyDescent="0.3">
      <c r="A128" s="1" t="s">
        <v>83</v>
      </c>
      <c r="B128" s="221">
        <v>2</v>
      </c>
      <c r="C128" s="2">
        <v>2</v>
      </c>
      <c r="D128" s="1">
        <v>10</v>
      </c>
      <c r="E128" s="221">
        <v>3</v>
      </c>
      <c r="F128" s="221">
        <v>4</v>
      </c>
      <c r="G128" s="221">
        <v>9</v>
      </c>
      <c r="H128" s="221">
        <v>0.55555555555555558</v>
      </c>
      <c r="I128" s="221">
        <v>17</v>
      </c>
      <c r="J128" s="2">
        <v>0.23</v>
      </c>
    </row>
    <row r="129" spans="1:10" x14ac:dyDescent="0.3">
      <c r="A129" s="1" t="s">
        <v>83</v>
      </c>
      <c r="B129" s="221">
        <v>2</v>
      </c>
      <c r="C129" s="2">
        <v>2</v>
      </c>
      <c r="D129" s="1">
        <v>10</v>
      </c>
      <c r="E129" s="221">
        <v>5</v>
      </c>
      <c r="F129" s="221">
        <v>6</v>
      </c>
      <c r="G129" s="221">
        <v>4</v>
      </c>
      <c r="H129" s="221">
        <v>0.29249999999999998</v>
      </c>
      <c r="I129" s="221">
        <v>17</v>
      </c>
      <c r="J129" s="2">
        <v>0.28999999999999998</v>
      </c>
    </row>
    <row r="130" spans="1:10" x14ac:dyDescent="0.3">
      <c r="A130" s="1" t="s">
        <v>83</v>
      </c>
      <c r="B130" s="221">
        <v>2</v>
      </c>
      <c r="C130" s="2">
        <v>2</v>
      </c>
      <c r="D130" s="1">
        <v>9</v>
      </c>
      <c r="E130" s="221">
        <v>4</v>
      </c>
      <c r="F130" s="221">
        <v>6</v>
      </c>
      <c r="G130" s="221">
        <v>5</v>
      </c>
      <c r="H130" s="221">
        <v>0.4</v>
      </c>
      <c r="I130" s="221">
        <v>15</v>
      </c>
      <c r="J130" s="2">
        <v>0.25</v>
      </c>
    </row>
    <row r="131" spans="1:10" x14ac:dyDescent="0.3">
      <c r="A131" s="1" t="s">
        <v>83</v>
      </c>
      <c r="B131" s="221">
        <v>2</v>
      </c>
      <c r="C131" s="2">
        <v>2</v>
      </c>
      <c r="D131" s="1">
        <v>16</v>
      </c>
      <c r="E131" s="221">
        <v>6</v>
      </c>
      <c r="F131" s="221">
        <v>7</v>
      </c>
      <c r="G131" s="221">
        <v>12</v>
      </c>
      <c r="H131" s="221">
        <v>0.5</v>
      </c>
      <c r="I131" s="221">
        <v>21</v>
      </c>
      <c r="J131" s="2">
        <v>0.16</v>
      </c>
    </row>
    <row r="132" spans="1:10" x14ac:dyDescent="0.3">
      <c r="A132" s="1" t="s">
        <v>85</v>
      </c>
      <c r="B132" s="221">
        <v>3</v>
      </c>
      <c r="C132" s="2">
        <v>2</v>
      </c>
      <c r="D132" s="1">
        <v>12</v>
      </c>
      <c r="E132" s="221">
        <v>3</v>
      </c>
      <c r="F132" s="221">
        <v>3</v>
      </c>
      <c r="G132" s="221">
        <v>8</v>
      </c>
      <c r="H132" s="221">
        <v>0.45874999999999999</v>
      </c>
      <c r="I132" s="221">
        <v>20</v>
      </c>
      <c r="J132" s="2">
        <v>0.12</v>
      </c>
    </row>
    <row r="133" spans="1:10" x14ac:dyDescent="0.3">
      <c r="A133" s="1" t="s">
        <v>85</v>
      </c>
      <c r="B133" s="221">
        <v>3</v>
      </c>
      <c r="C133" s="2">
        <v>2</v>
      </c>
      <c r="D133" s="1">
        <v>15</v>
      </c>
      <c r="E133" s="221">
        <v>3</v>
      </c>
      <c r="F133" s="221">
        <v>3</v>
      </c>
      <c r="G133" s="221">
        <v>13</v>
      </c>
      <c r="H133" s="221">
        <v>0.59</v>
      </c>
      <c r="I133" s="221">
        <v>22</v>
      </c>
      <c r="J133" s="2">
        <v>0.12</v>
      </c>
    </row>
    <row r="134" spans="1:10" x14ac:dyDescent="0.3">
      <c r="A134" s="1" t="s">
        <v>85</v>
      </c>
      <c r="B134" s="221">
        <v>3</v>
      </c>
      <c r="C134" s="2">
        <v>2</v>
      </c>
      <c r="D134" s="1">
        <v>15</v>
      </c>
      <c r="E134" s="221">
        <v>5</v>
      </c>
      <c r="F134" s="221">
        <v>5</v>
      </c>
      <c r="G134" s="221">
        <v>10</v>
      </c>
      <c r="H134" s="221">
        <v>0.53300000000000003</v>
      </c>
      <c r="I134" s="221">
        <v>21</v>
      </c>
      <c r="J134" s="2">
        <v>0.16</v>
      </c>
    </row>
    <row r="135" spans="1:10" x14ac:dyDescent="0.3">
      <c r="A135" s="1" t="s">
        <v>85</v>
      </c>
      <c r="B135" s="221">
        <v>3</v>
      </c>
      <c r="C135" s="2">
        <v>2</v>
      </c>
      <c r="D135" s="1">
        <v>20</v>
      </c>
      <c r="E135" s="221">
        <v>6</v>
      </c>
      <c r="F135" s="221">
        <v>5</v>
      </c>
      <c r="G135" s="221">
        <v>15</v>
      </c>
      <c r="H135" s="221">
        <v>0.57799999999999996</v>
      </c>
      <c r="I135" s="221">
        <v>27</v>
      </c>
      <c r="J135" s="2">
        <v>0.13</v>
      </c>
    </row>
    <row r="136" spans="1:10" x14ac:dyDescent="0.3">
      <c r="A136" s="1" t="s">
        <v>85</v>
      </c>
      <c r="B136" s="221">
        <v>3</v>
      </c>
      <c r="C136" s="2">
        <v>2</v>
      </c>
      <c r="D136" s="1">
        <v>17</v>
      </c>
      <c r="E136" s="221">
        <v>8</v>
      </c>
      <c r="F136" s="221">
        <v>6</v>
      </c>
      <c r="G136" s="221">
        <v>12</v>
      </c>
      <c r="H136" s="221">
        <v>0.38916666666666666</v>
      </c>
      <c r="I136" s="221">
        <v>27</v>
      </c>
      <c r="J136" s="2">
        <v>0.15</v>
      </c>
    </row>
    <row r="137" spans="1:10" x14ac:dyDescent="0.3">
      <c r="A137" s="1" t="s">
        <v>85</v>
      </c>
      <c r="B137" s="221">
        <v>3</v>
      </c>
      <c r="C137" s="2">
        <v>2</v>
      </c>
      <c r="D137" s="1">
        <v>19</v>
      </c>
      <c r="E137" s="221">
        <v>8</v>
      </c>
      <c r="F137" s="221">
        <v>6</v>
      </c>
      <c r="G137" s="221">
        <v>14</v>
      </c>
      <c r="H137" s="221">
        <v>0.52357142857142858</v>
      </c>
      <c r="I137" s="221">
        <v>27</v>
      </c>
      <c r="J137" s="2">
        <v>0.1</v>
      </c>
    </row>
    <row r="138" spans="1:10" x14ac:dyDescent="0.3">
      <c r="A138" s="1" t="s">
        <v>85</v>
      </c>
      <c r="B138" s="221">
        <v>3</v>
      </c>
      <c r="C138" s="2">
        <v>2</v>
      </c>
      <c r="D138" s="1">
        <v>18</v>
      </c>
      <c r="E138" s="221">
        <v>7</v>
      </c>
      <c r="F138" s="221">
        <v>6</v>
      </c>
      <c r="G138" s="221">
        <v>13</v>
      </c>
      <c r="H138" s="221">
        <v>0.59</v>
      </c>
      <c r="I138" s="221">
        <v>26</v>
      </c>
      <c r="J138" s="2">
        <v>0.12</v>
      </c>
    </row>
    <row r="139" spans="1:10" x14ac:dyDescent="0.3">
      <c r="A139" s="1" t="s">
        <v>27</v>
      </c>
      <c r="B139" s="221">
        <v>1</v>
      </c>
      <c r="C139" s="2">
        <v>1</v>
      </c>
      <c r="D139" s="1">
        <v>10</v>
      </c>
      <c r="E139" s="221">
        <v>2</v>
      </c>
      <c r="F139" s="221">
        <v>2</v>
      </c>
      <c r="G139" s="221">
        <v>9</v>
      </c>
      <c r="H139" s="221">
        <v>0.51888888888888884</v>
      </c>
      <c r="I139" s="221">
        <v>17</v>
      </c>
      <c r="J139" s="2">
        <v>0.06</v>
      </c>
    </row>
    <row r="140" spans="1:10" x14ac:dyDescent="0.3">
      <c r="A140" s="1" t="s">
        <v>27</v>
      </c>
      <c r="B140" s="221">
        <v>1</v>
      </c>
      <c r="C140" s="2">
        <v>1</v>
      </c>
      <c r="D140" s="1">
        <v>16</v>
      </c>
      <c r="E140" s="221">
        <v>7</v>
      </c>
      <c r="F140" s="221">
        <v>6</v>
      </c>
      <c r="G140" s="221">
        <v>11</v>
      </c>
      <c r="H140" s="221">
        <v>0.41636363636363638</v>
      </c>
      <c r="I140" s="221">
        <v>22</v>
      </c>
      <c r="J140" s="2">
        <v>7.0000000000000007E-2</v>
      </c>
    </row>
    <row r="141" spans="1:10" x14ac:dyDescent="0.3">
      <c r="A141" s="1" t="s">
        <v>27</v>
      </c>
      <c r="B141" s="221">
        <v>1</v>
      </c>
      <c r="C141" s="2">
        <v>1</v>
      </c>
      <c r="D141" s="1">
        <v>12</v>
      </c>
      <c r="E141" s="221">
        <v>5</v>
      </c>
      <c r="F141" s="221">
        <v>7</v>
      </c>
      <c r="G141" s="221">
        <v>7</v>
      </c>
      <c r="H141" s="221">
        <v>0.35714285714285715</v>
      </c>
      <c r="I141" s="221">
        <v>19</v>
      </c>
      <c r="J141" s="2">
        <v>7.0000000000000007E-2</v>
      </c>
    </row>
    <row r="142" spans="1:10" x14ac:dyDescent="0.3">
      <c r="A142" s="1" t="s">
        <v>14</v>
      </c>
      <c r="B142" s="221">
        <v>0</v>
      </c>
      <c r="C142" s="2">
        <v>1</v>
      </c>
      <c r="D142" s="1">
        <v>8</v>
      </c>
      <c r="E142" s="221">
        <v>4</v>
      </c>
      <c r="F142" s="221">
        <v>5</v>
      </c>
      <c r="G142" s="221">
        <v>5</v>
      </c>
      <c r="H142" s="221">
        <v>0.38400000000000001</v>
      </c>
      <c r="I142" s="221">
        <v>14</v>
      </c>
      <c r="J142" s="2">
        <v>0.13</v>
      </c>
    </row>
    <row r="143" spans="1:10" x14ac:dyDescent="0.3">
      <c r="A143" s="1" t="s">
        <v>14</v>
      </c>
      <c r="B143" s="221">
        <v>0</v>
      </c>
      <c r="C143" s="2">
        <v>1</v>
      </c>
      <c r="D143" s="1">
        <v>11</v>
      </c>
      <c r="E143" s="221">
        <v>5</v>
      </c>
      <c r="F143" s="221">
        <v>6</v>
      </c>
      <c r="G143" s="221">
        <v>6</v>
      </c>
      <c r="H143" s="221">
        <v>0.32</v>
      </c>
      <c r="I143" s="221">
        <v>18</v>
      </c>
      <c r="J143" s="2">
        <v>0.13</v>
      </c>
    </row>
    <row r="144" spans="1:10" x14ac:dyDescent="0.3">
      <c r="A144" s="1" t="s">
        <v>14</v>
      </c>
      <c r="B144" s="221">
        <v>0</v>
      </c>
      <c r="C144" s="2">
        <v>1</v>
      </c>
      <c r="D144" s="1">
        <v>10</v>
      </c>
      <c r="E144" s="221">
        <v>5</v>
      </c>
      <c r="F144" s="221">
        <v>5</v>
      </c>
      <c r="G144" s="221">
        <v>6</v>
      </c>
      <c r="H144" s="221">
        <v>0.27833333333333332</v>
      </c>
      <c r="I144" s="221">
        <v>18</v>
      </c>
      <c r="J144" s="2">
        <v>0.13</v>
      </c>
    </row>
    <row r="145" spans="1:10" x14ac:dyDescent="0.3">
      <c r="A145" s="1" t="s">
        <v>14</v>
      </c>
      <c r="B145" s="221">
        <v>0</v>
      </c>
      <c r="C145" s="2">
        <v>1</v>
      </c>
      <c r="D145" s="1">
        <v>10</v>
      </c>
      <c r="E145" s="221">
        <v>5</v>
      </c>
      <c r="F145" s="221">
        <v>5</v>
      </c>
      <c r="G145" s="221">
        <v>7</v>
      </c>
      <c r="H145" s="221">
        <v>0.33285714285714285</v>
      </c>
      <c r="I145" s="221">
        <v>16</v>
      </c>
      <c r="J145" s="2">
        <v>0.11</v>
      </c>
    </row>
    <row r="146" spans="1:10" x14ac:dyDescent="0.3">
      <c r="A146" s="1" t="s">
        <v>14</v>
      </c>
      <c r="B146" s="221">
        <v>0</v>
      </c>
      <c r="C146" s="2">
        <v>1</v>
      </c>
      <c r="D146" s="1">
        <v>13</v>
      </c>
      <c r="E146" s="221">
        <v>3</v>
      </c>
      <c r="F146" s="221">
        <v>4</v>
      </c>
      <c r="G146" s="221">
        <v>8</v>
      </c>
      <c r="H146" s="221">
        <v>0.375</v>
      </c>
      <c r="I146" s="221">
        <v>21</v>
      </c>
      <c r="J146" s="2">
        <v>0.11</v>
      </c>
    </row>
    <row r="147" spans="1:10" x14ac:dyDescent="0.3">
      <c r="A147" s="1" t="s">
        <v>15</v>
      </c>
      <c r="B147" s="221">
        <v>2</v>
      </c>
      <c r="C147" s="2">
        <v>1</v>
      </c>
      <c r="D147" s="1">
        <v>9</v>
      </c>
      <c r="E147" s="221">
        <v>4</v>
      </c>
      <c r="F147" s="221">
        <v>5</v>
      </c>
      <c r="G147" s="221">
        <v>5</v>
      </c>
      <c r="H147" s="221">
        <v>0.26600000000000001</v>
      </c>
      <c r="I147" s="221">
        <v>18</v>
      </c>
      <c r="J147" s="2">
        <v>0.13</v>
      </c>
    </row>
    <row r="148" spans="1:10" x14ac:dyDescent="0.3">
      <c r="A148" s="1" t="s">
        <v>15</v>
      </c>
      <c r="B148" s="221">
        <v>2</v>
      </c>
      <c r="C148" s="2">
        <v>1</v>
      </c>
      <c r="D148" s="1">
        <v>9</v>
      </c>
      <c r="E148" s="221">
        <v>4</v>
      </c>
      <c r="F148" s="221">
        <v>3</v>
      </c>
      <c r="G148" s="221">
        <v>6</v>
      </c>
      <c r="H148" s="221">
        <v>0.38833333333333336</v>
      </c>
      <c r="I148" s="221">
        <v>14</v>
      </c>
      <c r="J148" s="2">
        <v>0.11</v>
      </c>
    </row>
    <row r="149" spans="1:10" x14ac:dyDescent="0.3">
      <c r="A149" s="1" t="s">
        <v>15</v>
      </c>
      <c r="B149" s="221">
        <v>2</v>
      </c>
      <c r="C149" s="2">
        <v>1</v>
      </c>
      <c r="D149" s="1">
        <v>11</v>
      </c>
      <c r="E149" s="221">
        <v>6</v>
      </c>
      <c r="F149" s="221">
        <v>4</v>
      </c>
      <c r="G149" s="221">
        <v>7</v>
      </c>
      <c r="H149" s="221">
        <v>0.38142857142857139</v>
      </c>
      <c r="I149" s="221">
        <v>19</v>
      </c>
      <c r="J149" s="2">
        <v>0.14000000000000001</v>
      </c>
    </row>
    <row r="150" spans="1:10" x14ac:dyDescent="0.3">
      <c r="A150" s="1" t="s">
        <v>59</v>
      </c>
      <c r="B150" s="221">
        <v>2</v>
      </c>
      <c r="C150" s="2">
        <v>1</v>
      </c>
      <c r="D150" s="1">
        <v>15</v>
      </c>
      <c r="E150" s="221">
        <v>5</v>
      </c>
      <c r="F150" s="221">
        <v>5</v>
      </c>
      <c r="G150" s="221">
        <v>11</v>
      </c>
      <c r="H150" s="221">
        <v>0.45454545454545453</v>
      </c>
      <c r="I150" s="221">
        <v>24</v>
      </c>
      <c r="J150" s="2">
        <v>7.0000000000000007E-2</v>
      </c>
    </row>
    <row r="151" spans="1:10" x14ac:dyDescent="0.3">
      <c r="A151" s="1" t="s">
        <v>59</v>
      </c>
      <c r="B151" s="221">
        <v>2</v>
      </c>
      <c r="C151" s="2">
        <v>1</v>
      </c>
      <c r="D151" s="1">
        <v>20</v>
      </c>
      <c r="E151" s="221">
        <v>3</v>
      </c>
      <c r="F151" s="221">
        <v>4</v>
      </c>
      <c r="G151" s="221">
        <v>15</v>
      </c>
      <c r="H151" s="221">
        <v>0.48866666666666669</v>
      </c>
      <c r="I151" s="221">
        <v>30</v>
      </c>
      <c r="J151" s="2">
        <v>0.11</v>
      </c>
    </row>
    <row r="152" spans="1:10" x14ac:dyDescent="0.3">
      <c r="A152" s="1" t="s">
        <v>59</v>
      </c>
      <c r="B152" s="221">
        <v>2</v>
      </c>
      <c r="C152" s="2">
        <v>1</v>
      </c>
      <c r="D152" s="1">
        <v>17</v>
      </c>
      <c r="E152" s="221">
        <v>7</v>
      </c>
      <c r="F152" s="221">
        <v>5</v>
      </c>
      <c r="G152" s="221">
        <v>12</v>
      </c>
      <c r="H152" s="221">
        <v>0.38916666666666666</v>
      </c>
      <c r="I152" s="221">
        <v>28</v>
      </c>
      <c r="J152" s="2">
        <v>0.08</v>
      </c>
    </row>
    <row r="153" spans="1:10" x14ac:dyDescent="0.3">
      <c r="A153" s="1" t="s">
        <v>50</v>
      </c>
      <c r="B153" s="221">
        <v>1</v>
      </c>
      <c r="C153" s="2">
        <v>2</v>
      </c>
      <c r="D153" s="1">
        <v>14</v>
      </c>
      <c r="E153" s="221">
        <v>5</v>
      </c>
      <c r="F153" s="221">
        <v>4</v>
      </c>
      <c r="G153" s="221">
        <v>9</v>
      </c>
      <c r="H153" s="221">
        <v>0.51888888888888884</v>
      </c>
      <c r="I153" s="221">
        <v>19</v>
      </c>
      <c r="J153" s="2">
        <v>0.13</v>
      </c>
    </row>
    <row r="154" spans="1:10" x14ac:dyDescent="0.3">
      <c r="A154" s="1" t="s">
        <v>50</v>
      </c>
      <c r="B154" s="221">
        <v>1</v>
      </c>
      <c r="C154" s="2">
        <v>2</v>
      </c>
      <c r="D154" s="1">
        <v>12</v>
      </c>
      <c r="E154" s="221">
        <v>3</v>
      </c>
      <c r="F154" s="221">
        <v>3</v>
      </c>
      <c r="G154" s="221">
        <v>8</v>
      </c>
      <c r="H154" s="221">
        <v>0.5</v>
      </c>
      <c r="I154" s="221">
        <v>16</v>
      </c>
      <c r="J154" s="2">
        <v>0.12</v>
      </c>
    </row>
    <row r="155" spans="1:10" x14ac:dyDescent="0.3">
      <c r="A155" s="1" t="s">
        <v>50</v>
      </c>
      <c r="B155" s="221">
        <v>1</v>
      </c>
      <c r="C155" s="2">
        <v>2</v>
      </c>
      <c r="D155" s="1">
        <v>7</v>
      </c>
      <c r="E155" s="221">
        <v>2</v>
      </c>
      <c r="F155" s="221">
        <v>2</v>
      </c>
      <c r="G155" s="221">
        <v>5</v>
      </c>
      <c r="H155" s="221">
        <v>0.4</v>
      </c>
      <c r="I155" s="221">
        <v>10</v>
      </c>
      <c r="J155" s="2">
        <v>0.19</v>
      </c>
    </row>
    <row r="156" spans="1:10" x14ac:dyDescent="0.3">
      <c r="A156" s="1" t="s">
        <v>50</v>
      </c>
      <c r="B156" s="221">
        <v>1</v>
      </c>
      <c r="C156" s="2">
        <v>2</v>
      </c>
      <c r="D156" s="1">
        <v>6</v>
      </c>
      <c r="E156" s="221">
        <v>3</v>
      </c>
      <c r="F156" s="221">
        <v>2</v>
      </c>
      <c r="G156" s="221">
        <v>3</v>
      </c>
      <c r="H156" s="221">
        <v>0.22333333333333336</v>
      </c>
      <c r="I156" s="221">
        <v>10</v>
      </c>
      <c r="J156" s="2">
        <v>0.26</v>
      </c>
    </row>
    <row r="157" spans="1:10" x14ac:dyDescent="0.3">
      <c r="A157" s="1" t="s">
        <v>50</v>
      </c>
      <c r="B157" s="221">
        <v>1</v>
      </c>
      <c r="C157" s="2">
        <v>2</v>
      </c>
      <c r="D157" s="1">
        <v>6</v>
      </c>
      <c r="E157" s="221">
        <v>3</v>
      </c>
      <c r="F157" s="221">
        <v>3</v>
      </c>
      <c r="G157" s="221">
        <v>3</v>
      </c>
      <c r="H157" s="221">
        <v>0.11</v>
      </c>
      <c r="I157" s="221">
        <v>10</v>
      </c>
      <c r="J157" s="2">
        <v>0.27</v>
      </c>
    </row>
    <row r="158" spans="1:10" x14ac:dyDescent="0.3">
      <c r="A158" s="1" t="s">
        <v>21</v>
      </c>
      <c r="B158" s="221">
        <v>1</v>
      </c>
      <c r="C158" s="2">
        <v>2</v>
      </c>
      <c r="D158" s="1">
        <v>9</v>
      </c>
      <c r="E158" s="221">
        <v>4</v>
      </c>
      <c r="F158" s="221">
        <v>4</v>
      </c>
      <c r="G158" s="221">
        <v>7</v>
      </c>
      <c r="H158" s="221">
        <v>0.41714285714285715</v>
      </c>
      <c r="I158" s="221">
        <v>17</v>
      </c>
      <c r="J158" s="2">
        <v>0.09</v>
      </c>
    </row>
    <row r="159" spans="1:10" x14ac:dyDescent="0.3">
      <c r="A159" s="1" t="s">
        <v>21</v>
      </c>
      <c r="B159" s="221">
        <v>1</v>
      </c>
      <c r="C159" s="2">
        <v>2</v>
      </c>
      <c r="D159" s="1">
        <v>9</v>
      </c>
      <c r="E159" s="221">
        <v>4</v>
      </c>
      <c r="F159" s="221">
        <v>5</v>
      </c>
      <c r="G159" s="221">
        <v>6</v>
      </c>
      <c r="H159" s="221">
        <v>0.43</v>
      </c>
      <c r="I159" s="221">
        <v>15</v>
      </c>
      <c r="J159" s="2">
        <v>0.12</v>
      </c>
    </row>
    <row r="160" spans="1:10" x14ac:dyDescent="0.3">
      <c r="A160" s="1" t="s">
        <v>21</v>
      </c>
      <c r="B160" s="221">
        <v>1</v>
      </c>
      <c r="C160" s="2">
        <v>2</v>
      </c>
      <c r="D160" s="1">
        <v>11</v>
      </c>
      <c r="E160" s="221">
        <v>5</v>
      </c>
      <c r="F160" s="221">
        <v>5</v>
      </c>
      <c r="G160" s="221">
        <v>7</v>
      </c>
      <c r="H160" s="221">
        <v>0.41714285714285715</v>
      </c>
      <c r="I160" s="221">
        <v>22</v>
      </c>
      <c r="J160" s="2">
        <v>0.08</v>
      </c>
    </row>
    <row r="161" spans="1:10" x14ac:dyDescent="0.3">
      <c r="A161" s="1" t="s">
        <v>21</v>
      </c>
      <c r="B161" s="221">
        <v>1</v>
      </c>
      <c r="C161" s="2">
        <v>2</v>
      </c>
      <c r="D161" s="1">
        <v>8</v>
      </c>
      <c r="E161" s="221">
        <v>3</v>
      </c>
      <c r="F161" s="221">
        <v>4</v>
      </c>
      <c r="G161" s="221">
        <v>6</v>
      </c>
      <c r="H161" s="221">
        <v>0.27833333333333332</v>
      </c>
      <c r="I161" s="221">
        <v>17</v>
      </c>
      <c r="J161" s="2">
        <v>7.0000000000000007E-2</v>
      </c>
    </row>
    <row r="162" spans="1:10" x14ac:dyDescent="0.3">
      <c r="A162" s="1" t="s">
        <v>53</v>
      </c>
      <c r="B162" s="221">
        <v>2</v>
      </c>
      <c r="C162" s="2">
        <v>1</v>
      </c>
      <c r="D162" s="1">
        <v>6</v>
      </c>
      <c r="E162" s="221">
        <v>4</v>
      </c>
      <c r="F162" s="221">
        <v>4</v>
      </c>
      <c r="G162" s="221">
        <v>4</v>
      </c>
      <c r="H162" s="221">
        <v>0.25</v>
      </c>
      <c r="I162" s="221">
        <v>14</v>
      </c>
      <c r="J162" s="2">
        <v>0.1</v>
      </c>
    </row>
    <row r="163" spans="1:10" x14ac:dyDescent="0.3">
      <c r="A163" s="1" t="s">
        <v>53</v>
      </c>
      <c r="B163" s="221">
        <v>2</v>
      </c>
      <c r="C163" s="2">
        <v>1</v>
      </c>
      <c r="D163" s="1">
        <v>7</v>
      </c>
      <c r="E163" s="221">
        <v>3</v>
      </c>
      <c r="F163" s="221">
        <v>4</v>
      </c>
      <c r="G163" s="221">
        <v>4</v>
      </c>
      <c r="H163" s="221">
        <v>0.25</v>
      </c>
      <c r="I163" s="221">
        <v>13</v>
      </c>
      <c r="J163" s="2">
        <v>0.11</v>
      </c>
    </row>
    <row r="164" spans="1:10" x14ac:dyDescent="0.3">
      <c r="A164" s="1" t="s">
        <v>53</v>
      </c>
      <c r="B164" s="221">
        <v>2</v>
      </c>
      <c r="C164" s="2">
        <v>1</v>
      </c>
      <c r="D164" s="1">
        <v>8</v>
      </c>
      <c r="E164" s="221">
        <v>3</v>
      </c>
      <c r="F164" s="221">
        <v>4</v>
      </c>
      <c r="G164" s="221">
        <v>5</v>
      </c>
      <c r="H164" s="221">
        <v>0.26600000000000001</v>
      </c>
      <c r="I164" s="221">
        <v>16</v>
      </c>
      <c r="J164" s="2">
        <v>0.13</v>
      </c>
    </row>
    <row r="165" spans="1:10" x14ac:dyDescent="0.3">
      <c r="A165" s="1" t="s">
        <v>53</v>
      </c>
      <c r="B165" s="221">
        <v>2</v>
      </c>
      <c r="C165" s="2">
        <v>1</v>
      </c>
      <c r="D165" s="1">
        <v>7</v>
      </c>
      <c r="E165" s="221">
        <v>4</v>
      </c>
      <c r="F165" s="221">
        <v>3</v>
      </c>
      <c r="G165" s="221">
        <v>4</v>
      </c>
      <c r="H165" s="221">
        <v>0.25</v>
      </c>
      <c r="I165" s="221">
        <v>11</v>
      </c>
      <c r="J165" s="2">
        <v>0.09</v>
      </c>
    </row>
    <row r="166" spans="1:10" x14ac:dyDescent="0.3">
      <c r="A166" s="1" t="s">
        <v>53</v>
      </c>
      <c r="B166" s="221">
        <v>2</v>
      </c>
      <c r="C166" s="2">
        <v>1</v>
      </c>
      <c r="D166" s="1">
        <v>8</v>
      </c>
      <c r="E166" s="221">
        <v>4</v>
      </c>
      <c r="F166" s="221">
        <v>4</v>
      </c>
      <c r="G166" s="221">
        <v>5</v>
      </c>
      <c r="H166" s="221">
        <v>0.33399999999999996</v>
      </c>
      <c r="I166" s="221">
        <v>16</v>
      </c>
      <c r="J166" s="2">
        <v>0.14000000000000001</v>
      </c>
    </row>
    <row r="167" spans="1:10" x14ac:dyDescent="0.3">
      <c r="A167" s="1" t="s">
        <v>53</v>
      </c>
      <c r="B167" s="221">
        <v>2</v>
      </c>
      <c r="C167" s="2">
        <v>1</v>
      </c>
      <c r="D167" s="1">
        <v>13</v>
      </c>
      <c r="E167" s="221">
        <v>4</v>
      </c>
      <c r="F167" s="221">
        <v>3</v>
      </c>
      <c r="G167" s="221">
        <v>8</v>
      </c>
      <c r="H167" s="221">
        <v>0.25</v>
      </c>
      <c r="I167" s="221">
        <v>20</v>
      </c>
      <c r="J167" s="2">
        <v>0.16</v>
      </c>
    </row>
    <row r="168" spans="1:10" x14ac:dyDescent="0.3">
      <c r="A168" s="1" t="s">
        <v>53</v>
      </c>
      <c r="B168" s="221">
        <v>2</v>
      </c>
      <c r="C168" s="2">
        <v>1</v>
      </c>
      <c r="D168" s="1">
        <v>7</v>
      </c>
      <c r="E168" s="221">
        <v>3</v>
      </c>
      <c r="F168" s="221">
        <v>3</v>
      </c>
      <c r="G168" s="221">
        <v>5</v>
      </c>
      <c r="H168" s="221">
        <v>0.53400000000000003</v>
      </c>
      <c r="I168" s="221">
        <v>13</v>
      </c>
      <c r="J168" s="2">
        <v>0.14000000000000001</v>
      </c>
    </row>
    <row r="169" spans="1:10" x14ac:dyDescent="0.3">
      <c r="A169" s="1" t="s">
        <v>53</v>
      </c>
      <c r="B169" s="221">
        <v>2</v>
      </c>
      <c r="C169" s="2">
        <v>1</v>
      </c>
      <c r="D169" s="1">
        <v>7</v>
      </c>
      <c r="E169" s="221">
        <v>4</v>
      </c>
      <c r="F169" s="221">
        <v>4</v>
      </c>
      <c r="G169" s="221">
        <v>4</v>
      </c>
      <c r="H169" s="221">
        <v>0.25</v>
      </c>
      <c r="I169" s="221">
        <v>16</v>
      </c>
      <c r="J169" s="2">
        <v>0.11</v>
      </c>
    </row>
    <row r="170" spans="1:10" x14ac:dyDescent="0.3">
      <c r="A170" s="1" t="s">
        <v>53</v>
      </c>
      <c r="B170" s="221">
        <v>2</v>
      </c>
      <c r="C170" s="2">
        <v>1</v>
      </c>
      <c r="D170" s="1">
        <v>7</v>
      </c>
      <c r="E170" s="221">
        <v>4</v>
      </c>
      <c r="F170" s="221">
        <v>4</v>
      </c>
      <c r="G170" s="221">
        <v>4</v>
      </c>
      <c r="H170" s="221">
        <v>0.25</v>
      </c>
      <c r="I170" s="221">
        <v>15</v>
      </c>
      <c r="J170" s="2">
        <v>0.1</v>
      </c>
    </row>
    <row r="171" spans="1:10" x14ac:dyDescent="0.3">
      <c r="A171" s="1" t="s">
        <v>53</v>
      </c>
      <c r="B171" s="221">
        <v>2</v>
      </c>
      <c r="C171" s="2">
        <v>1</v>
      </c>
      <c r="D171" s="1">
        <v>11</v>
      </c>
      <c r="E171" s="221">
        <v>5</v>
      </c>
      <c r="F171" s="221">
        <v>4</v>
      </c>
      <c r="G171" s="221">
        <v>5</v>
      </c>
      <c r="H171" s="221">
        <v>0.2</v>
      </c>
      <c r="I171" s="221">
        <v>17</v>
      </c>
      <c r="J171" s="2">
        <v>0.12</v>
      </c>
    </row>
    <row r="172" spans="1:10" x14ac:dyDescent="0.3">
      <c r="A172" s="1" t="s">
        <v>53</v>
      </c>
      <c r="B172" s="221">
        <v>2</v>
      </c>
      <c r="C172" s="2">
        <v>1</v>
      </c>
      <c r="D172" s="1">
        <v>12</v>
      </c>
      <c r="E172" s="221">
        <v>4</v>
      </c>
      <c r="F172" s="221">
        <v>5</v>
      </c>
      <c r="G172" s="221">
        <v>8</v>
      </c>
      <c r="H172" s="221">
        <v>0.33374999999999999</v>
      </c>
      <c r="I172" s="221">
        <v>21</v>
      </c>
      <c r="J172" s="2">
        <v>0.17</v>
      </c>
    </row>
    <row r="173" spans="1:10" x14ac:dyDescent="0.3">
      <c r="A173" s="1" t="s">
        <v>18</v>
      </c>
      <c r="B173" s="221">
        <v>3</v>
      </c>
      <c r="C173" s="2">
        <v>1</v>
      </c>
      <c r="D173" s="1">
        <v>14</v>
      </c>
      <c r="E173" s="221">
        <v>4</v>
      </c>
      <c r="F173" s="221">
        <v>5</v>
      </c>
      <c r="G173" s="221">
        <v>9</v>
      </c>
      <c r="H173" s="221">
        <v>0.33333333333333331</v>
      </c>
      <c r="I173" s="221">
        <v>25</v>
      </c>
      <c r="J173" s="2">
        <v>0.15</v>
      </c>
    </row>
    <row r="174" spans="1:10" x14ac:dyDescent="0.3">
      <c r="A174" s="1" t="s">
        <v>18</v>
      </c>
      <c r="B174" s="221">
        <v>3</v>
      </c>
      <c r="C174" s="2">
        <v>1</v>
      </c>
      <c r="D174" s="1">
        <v>10</v>
      </c>
      <c r="E174" s="221">
        <v>2</v>
      </c>
      <c r="F174" s="221">
        <v>3</v>
      </c>
      <c r="G174" s="221">
        <v>9</v>
      </c>
      <c r="H174" s="221">
        <v>0.55555555555555558</v>
      </c>
      <c r="I174" s="221">
        <v>16</v>
      </c>
      <c r="J174" s="2">
        <v>0.11</v>
      </c>
    </row>
    <row r="175" spans="1:10" x14ac:dyDescent="0.3">
      <c r="A175" s="1" t="s">
        <v>18</v>
      </c>
      <c r="B175" s="221">
        <v>3</v>
      </c>
      <c r="C175" s="2">
        <v>1</v>
      </c>
      <c r="D175" s="1">
        <v>14</v>
      </c>
      <c r="E175" s="221">
        <v>4</v>
      </c>
      <c r="F175" s="221">
        <v>4</v>
      </c>
      <c r="G175" s="221">
        <v>11</v>
      </c>
      <c r="H175" s="221">
        <v>0.5154545454545455</v>
      </c>
      <c r="I175" s="221">
        <v>21</v>
      </c>
      <c r="J175" s="2">
        <v>0.13</v>
      </c>
    </row>
    <row r="176" spans="1:10" x14ac:dyDescent="0.3">
      <c r="A176" s="1" t="s">
        <v>18</v>
      </c>
      <c r="B176" s="221">
        <v>3</v>
      </c>
      <c r="C176" s="2">
        <v>1</v>
      </c>
      <c r="D176" s="1">
        <v>12</v>
      </c>
      <c r="E176" s="221">
        <v>2</v>
      </c>
      <c r="F176" s="221">
        <v>2</v>
      </c>
      <c r="G176" s="221">
        <v>11</v>
      </c>
      <c r="H176" s="221">
        <v>0.57545454545454544</v>
      </c>
      <c r="I176" s="221">
        <v>17</v>
      </c>
      <c r="J176" s="2">
        <v>0.09</v>
      </c>
    </row>
    <row r="177" spans="1:10" x14ac:dyDescent="0.3">
      <c r="A177" s="1" t="s">
        <v>18</v>
      </c>
      <c r="B177" s="221">
        <v>3</v>
      </c>
      <c r="C177" s="2">
        <v>1</v>
      </c>
      <c r="D177" s="1">
        <v>13</v>
      </c>
      <c r="E177" s="221">
        <v>4</v>
      </c>
      <c r="F177" s="221">
        <v>4</v>
      </c>
      <c r="G177" s="221">
        <v>11</v>
      </c>
      <c r="H177" s="221">
        <v>0.60636363636363633</v>
      </c>
      <c r="I177" s="221">
        <v>20</v>
      </c>
      <c r="J177" s="2">
        <v>0.1</v>
      </c>
    </row>
    <row r="178" spans="1:10" x14ac:dyDescent="0.3">
      <c r="A178" s="1" t="s">
        <v>18</v>
      </c>
      <c r="B178" s="221">
        <v>3</v>
      </c>
      <c r="C178" s="2">
        <v>1</v>
      </c>
      <c r="D178" s="1">
        <v>16</v>
      </c>
      <c r="E178" s="221">
        <v>4</v>
      </c>
      <c r="F178" s="221">
        <v>3</v>
      </c>
      <c r="G178" s="221">
        <v>14</v>
      </c>
      <c r="H178" s="221">
        <v>0.5</v>
      </c>
      <c r="I178" s="221">
        <v>26</v>
      </c>
      <c r="J178" s="2">
        <v>0.13</v>
      </c>
    </row>
    <row r="179" spans="1:10" x14ac:dyDescent="0.3">
      <c r="A179" s="1" t="s">
        <v>18</v>
      </c>
      <c r="B179" s="221">
        <v>3</v>
      </c>
      <c r="C179" s="2">
        <v>1</v>
      </c>
      <c r="D179" s="1">
        <v>12</v>
      </c>
      <c r="E179" s="221">
        <v>2</v>
      </c>
      <c r="F179" s="221">
        <v>2</v>
      </c>
      <c r="G179" s="221">
        <v>11</v>
      </c>
      <c r="H179" s="221">
        <v>0.57545454545454544</v>
      </c>
      <c r="I179" s="221">
        <v>16</v>
      </c>
      <c r="J179" s="2">
        <v>0.08</v>
      </c>
    </row>
    <row r="180" spans="1:10" x14ac:dyDescent="0.3">
      <c r="A180" s="1" t="s">
        <v>18</v>
      </c>
      <c r="B180" s="221">
        <v>3</v>
      </c>
      <c r="C180" s="2">
        <v>1</v>
      </c>
      <c r="D180" s="1">
        <v>10</v>
      </c>
      <c r="E180" s="221">
        <v>4</v>
      </c>
      <c r="F180" s="221">
        <v>4</v>
      </c>
      <c r="G180" s="221">
        <v>8</v>
      </c>
      <c r="H180" s="221">
        <v>0.54125000000000001</v>
      </c>
      <c r="I180" s="221">
        <v>16</v>
      </c>
      <c r="J180" s="2">
        <v>7.0000000000000007E-2</v>
      </c>
    </row>
    <row r="181" spans="1:10" x14ac:dyDescent="0.3">
      <c r="A181" s="1" t="s">
        <v>18</v>
      </c>
      <c r="B181" s="221">
        <v>3</v>
      </c>
      <c r="C181" s="2">
        <v>1</v>
      </c>
      <c r="D181" s="1">
        <v>12</v>
      </c>
      <c r="E181" s="221">
        <v>4</v>
      </c>
      <c r="F181" s="221">
        <v>5</v>
      </c>
      <c r="G181" s="221">
        <v>9</v>
      </c>
      <c r="H181" s="221">
        <v>0.55555555555555558</v>
      </c>
      <c r="I181" s="221">
        <v>17</v>
      </c>
      <c r="J181" s="2">
        <v>0.08</v>
      </c>
    </row>
    <row r="182" spans="1:10" x14ac:dyDescent="0.3">
      <c r="A182" s="1" t="s">
        <v>18</v>
      </c>
      <c r="B182" s="221">
        <v>3</v>
      </c>
      <c r="C182" s="2">
        <v>1</v>
      </c>
      <c r="D182" s="1">
        <v>17</v>
      </c>
      <c r="E182" s="221">
        <v>4</v>
      </c>
      <c r="F182" s="221">
        <v>4</v>
      </c>
      <c r="G182" s="221">
        <v>13</v>
      </c>
      <c r="H182" s="221">
        <v>0.46153846153846156</v>
      </c>
      <c r="I182" s="221">
        <v>27</v>
      </c>
      <c r="J182" s="2">
        <v>0.13</v>
      </c>
    </row>
    <row r="183" spans="1:10" x14ac:dyDescent="0.3">
      <c r="A183" s="1" t="s">
        <v>64</v>
      </c>
      <c r="B183" s="221">
        <v>1</v>
      </c>
      <c r="C183" s="2">
        <v>2</v>
      </c>
      <c r="D183" s="1">
        <v>10</v>
      </c>
      <c r="E183" s="221">
        <v>5</v>
      </c>
      <c r="F183" s="221">
        <v>5</v>
      </c>
      <c r="G183" s="221">
        <v>5</v>
      </c>
      <c r="H183" s="221">
        <v>0.13400000000000001</v>
      </c>
      <c r="I183" s="221">
        <v>16</v>
      </c>
      <c r="J183" s="2">
        <v>0.13</v>
      </c>
    </row>
    <row r="184" spans="1:10" x14ac:dyDescent="0.3">
      <c r="A184" s="1" t="s">
        <v>64</v>
      </c>
      <c r="B184" s="221">
        <v>1</v>
      </c>
      <c r="C184" s="2">
        <v>2</v>
      </c>
      <c r="D184" s="1">
        <v>8</v>
      </c>
      <c r="E184" s="221">
        <v>3</v>
      </c>
      <c r="F184" s="221">
        <v>4</v>
      </c>
      <c r="G184" s="221">
        <v>5</v>
      </c>
      <c r="H184" s="221">
        <v>0.26600000000000001</v>
      </c>
      <c r="I184" s="221">
        <v>13</v>
      </c>
      <c r="J184" s="2">
        <v>0.14000000000000001</v>
      </c>
    </row>
    <row r="185" spans="1:10" x14ac:dyDescent="0.3">
      <c r="A185" s="1" t="s">
        <v>64</v>
      </c>
      <c r="B185" s="221">
        <v>1</v>
      </c>
      <c r="C185" s="2">
        <v>2</v>
      </c>
      <c r="D185" s="1">
        <v>12</v>
      </c>
      <c r="E185" s="221">
        <v>4</v>
      </c>
      <c r="F185" s="221">
        <v>5</v>
      </c>
      <c r="G185" s="221">
        <v>6</v>
      </c>
      <c r="H185" s="221">
        <v>5.5E-2</v>
      </c>
      <c r="I185" s="221">
        <v>19</v>
      </c>
      <c r="J185" s="2">
        <v>0.25</v>
      </c>
    </row>
    <row r="186" spans="1:10" x14ac:dyDescent="0.3">
      <c r="A186" s="1" t="s">
        <v>38</v>
      </c>
      <c r="B186" s="221">
        <v>0</v>
      </c>
      <c r="C186" s="2">
        <v>4</v>
      </c>
      <c r="D186" s="1">
        <v>7</v>
      </c>
      <c r="E186" s="221">
        <v>2</v>
      </c>
      <c r="F186" s="221">
        <v>2</v>
      </c>
      <c r="G186" s="221">
        <v>5</v>
      </c>
      <c r="H186" s="221">
        <v>0.4</v>
      </c>
      <c r="I186" s="221">
        <v>12</v>
      </c>
      <c r="J186" s="2">
        <v>0.13</v>
      </c>
    </row>
    <row r="187" spans="1:10" x14ac:dyDescent="0.3">
      <c r="A187" s="1" t="s">
        <v>38</v>
      </c>
      <c r="B187" s="221">
        <v>0</v>
      </c>
      <c r="C187" s="2">
        <v>4</v>
      </c>
      <c r="D187" s="1">
        <v>7</v>
      </c>
      <c r="E187" s="221">
        <v>4</v>
      </c>
      <c r="F187" s="221">
        <v>4</v>
      </c>
      <c r="G187" s="221">
        <v>4</v>
      </c>
      <c r="H187" s="221">
        <v>0.25</v>
      </c>
      <c r="I187" s="221">
        <v>15</v>
      </c>
      <c r="J187" s="2">
        <v>0.14000000000000001</v>
      </c>
    </row>
    <row r="188" spans="1:10" x14ac:dyDescent="0.3">
      <c r="A188" s="1" t="s">
        <v>38</v>
      </c>
      <c r="B188" s="221">
        <v>0</v>
      </c>
      <c r="C188" s="2">
        <v>4</v>
      </c>
      <c r="D188" s="1">
        <v>7</v>
      </c>
      <c r="E188" s="221">
        <v>4</v>
      </c>
      <c r="F188" s="221">
        <v>3</v>
      </c>
      <c r="G188" s="221">
        <v>5</v>
      </c>
      <c r="H188" s="221">
        <v>0.2</v>
      </c>
      <c r="I188" s="221">
        <v>16</v>
      </c>
      <c r="J188" s="2">
        <v>0.12</v>
      </c>
    </row>
    <row r="189" spans="1:10" x14ac:dyDescent="0.3">
      <c r="A189" s="1" t="s">
        <v>38</v>
      </c>
      <c r="B189" s="221">
        <v>0</v>
      </c>
      <c r="C189" s="2">
        <v>4</v>
      </c>
      <c r="D189" s="1">
        <v>8</v>
      </c>
      <c r="E189" s="221">
        <v>4</v>
      </c>
      <c r="F189" s="221">
        <v>5</v>
      </c>
      <c r="G189" s="221">
        <v>5</v>
      </c>
      <c r="H189" s="221">
        <v>0.33399999999999996</v>
      </c>
      <c r="I189" s="221">
        <v>15</v>
      </c>
      <c r="J189" s="2">
        <v>0.13</v>
      </c>
    </row>
    <row r="190" spans="1:10" x14ac:dyDescent="0.3">
      <c r="A190" s="1" t="s">
        <v>38</v>
      </c>
      <c r="B190" s="221">
        <v>0</v>
      </c>
      <c r="C190" s="2">
        <v>4</v>
      </c>
      <c r="D190" s="1">
        <v>9</v>
      </c>
      <c r="E190" s="221">
        <v>4</v>
      </c>
      <c r="F190" s="221">
        <v>5</v>
      </c>
      <c r="G190" s="221">
        <v>5</v>
      </c>
      <c r="H190" s="221">
        <v>0.2</v>
      </c>
      <c r="I190" s="221">
        <v>17</v>
      </c>
      <c r="J190" s="2">
        <v>0.13</v>
      </c>
    </row>
    <row r="191" spans="1:10" x14ac:dyDescent="0.3">
      <c r="A191" s="1" t="s">
        <v>38</v>
      </c>
      <c r="B191" s="221">
        <v>0</v>
      </c>
      <c r="C191" s="2">
        <v>4</v>
      </c>
      <c r="D191" s="1">
        <v>8</v>
      </c>
      <c r="E191" s="221">
        <v>3</v>
      </c>
      <c r="F191" s="221">
        <v>3</v>
      </c>
      <c r="G191" s="221">
        <v>5</v>
      </c>
      <c r="H191" s="221">
        <v>0.33399999999999996</v>
      </c>
      <c r="I191" s="221">
        <v>14</v>
      </c>
      <c r="J191" s="2">
        <v>0.14000000000000001</v>
      </c>
    </row>
    <row r="192" spans="1:10" x14ac:dyDescent="0.3">
      <c r="A192" s="1" t="s">
        <v>31</v>
      </c>
      <c r="B192" s="221">
        <v>0</v>
      </c>
      <c r="C192" s="2">
        <v>4</v>
      </c>
      <c r="D192" s="1">
        <v>9</v>
      </c>
      <c r="E192" s="221">
        <v>4</v>
      </c>
      <c r="F192" s="221">
        <v>4</v>
      </c>
      <c r="G192" s="221">
        <v>6</v>
      </c>
      <c r="H192" s="221">
        <v>0.27833333333333332</v>
      </c>
      <c r="I192" s="221">
        <v>18</v>
      </c>
      <c r="J192" s="2">
        <v>0.15</v>
      </c>
    </row>
    <row r="193" spans="1:10" x14ac:dyDescent="0.3">
      <c r="A193" s="1" t="s">
        <v>31</v>
      </c>
      <c r="B193" s="221">
        <v>0</v>
      </c>
      <c r="C193" s="2">
        <v>4</v>
      </c>
      <c r="D193" s="1">
        <v>9</v>
      </c>
      <c r="E193" s="221">
        <v>3</v>
      </c>
      <c r="F193" s="221">
        <v>2</v>
      </c>
      <c r="G193" s="221">
        <v>8</v>
      </c>
      <c r="H193" s="221">
        <v>0.45874999999999999</v>
      </c>
      <c r="I193" s="221">
        <v>17</v>
      </c>
      <c r="J193" s="2">
        <v>0.14000000000000001</v>
      </c>
    </row>
    <row r="194" spans="1:10" x14ac:dyDescent="0.3">
      <c r="A194" s="1" t="s">
        <v>31</v>
      </c>
      <c r="B194" s="221">
        <v>0</v>
      </c>
      <c r="C194" s="2">
        <v>4</v>
      </c>
      <c r="D194" s="1">
        <v>8</v>
      </c>
      <c r="E194" s="221">
        <v>3</v>
      </c>
      <c r="F194" s="221">
        <v>3</v>
      </c>
      <c r="G194" s="221">
        <v>5</v>
      </c>
      <c r="H194" s="221">
        <v>0.2</v>
      </c>
      <c r="I194" s="221">
        <v>15</v>
      </c>
      <c r="J194" s="2">
        <v>0.14000000000000001</v>
      </c>
    </row>
    <row r="195" spans="1:10" x14ac:dyDescent="0.3">
      <c r="A195" s="1" t="s">
        <v>31</v>
      </c>
      <c r="B195" s="221">
        <v>0</v>
      </c>
      <c r="C195" s="2">
        <v>4</v>
      </c>
      <c r="D195" s="1">
        <v>11</v>
      </c>
      <c r="E195" s="221">
        <v>4</v>
      </c>
      <c r="F195" s="221">
        <v>5</v>
      </c>
      <c r="G195" s="221">
        <v>6</v>
      </c>
      <c r="H195" s="221">
        <v>0.22166666666666668</v>
      </c>
      <c r="I195" s="221">
        <v>20</v>
      </c>
      <c r="J195" s="2">
        <v>0.11</v>
      </c>
    </row>
    <row r="196" spans="1:10" x14ac:dyDescent="0.3">
      <c r="A196" s="1" t="s">
        <v>31</v>
      </c>
      <c r="B196" s="221">
        <v>0</v>
      </c>
      <c r="C196" s="2">
        <v>4</v>
      </c>
      <c r="D196" s="1">
        <v>9</v>
      </c>
      <c r="E196" s="221">
        <v>4</v>
      </c>
      <c r="F196" s="221">
        <v>5</v>
      </c>
      <c r="G196" s="221">
        <v>7</v>
      </c>
      <c r="H196" s="221">
        <v>0.42857142857142855</v>
      </c>
      <c r="I196" s="221">
        <v>15</v>
      </c>
      <c r="J196" s="2">
        <v>0.14000000000000001</v>
      </c>
    </row>
    <row r="197" spans="1:10" x14ac:dyDescent="0.3">
      <c r="A197" s="1" t="s">
        <v>31</v>
      </c>
      <c r="B197" s="221">
        <v>0</v>
      </c>
      <c r="C197" s="2">
        <v>4</v>
      </c>
      <c r="D197" s="1">
        <v>10</v>
      </c>
      <c r="E197" s="221">
        <v>3</v>
      </c>
      <c r="F197" s="221">
        <v>4</v>
      </c>
      <c r="G197" s="221">
        <v>7</v>
      </c>
      <c r="H197" s="221">
        <v>0.38142857142857139</v>
      </c>
      <c r="I197" s="221">
        <v>17</v>
      </c>
      <c r="J197" s="2">
        <v>0.14000000000000001</v>
      </c>
    </row>
    <row r="198" spans="1:10" x14ac:dyDescent="0.3">
      <c r="A198" s="1" t="s">
        <v>31</v>
      </c>
      <c r="B198" s="221">
        <v>0</v>
      </c>
      <c r="C198" s="2">
        <v>4</v>
      </c>
      <c r="D198" s="1">
        <v>10</v>
      </c>
      <c r="E198" s="221">
        <v>3</v>
      </c>
      <c r="F198" s="221">
        <v>3</v>
      </c>
      <c r="G198" s="221">
        <v>7</v>
      </c>
      <c r="H198" s="221">
        <v>0.4757142857142857</v>
      </c>
      <c r="I198" s="221">
        <v>14</v>
      </c>
      <c r="J198" s="2">
        <v>0.13</v>
      </c>
    </row>
    <row r="199" spans="1:10" x14ac:dyDescent="0.3">
      <c r="A199" s="1" t="s">
        <v>33</v>
      </c>
      <c r="B199" s="221">
        <v>1</v>
      </c>
      <c r="C199" s="2">
        <v>2</v>
      </c>
      <c r="D199" s="1">
        <v>7</v>
      </c>
      <c r="E199" s="221">
        <v>4</v>
      </c>
      <c r="F199" s="221">
        <v>4</v>
      </c>
      <c r="G199" s="221">
        <v>4</v>
      </c>
      <c r="H199" s="221">
        <v>0</v>
      </c>
      <c r="I199" s="221">
        <v>13</v>
      </c>
      <c r="J199" s="2">
        <v>0.13</v>
      </c>
    </row>
    <row r="200" spans="1:10" x14ac:dyDescent="0.3">
      <c r="A200" s="1" t="s">
        <v>33</v>
      </c>
      <c r="B200" s="221">
        <v>1</v>
      </c>
      <c r="C200" s="2">
        <v>2</v>
      </c>
      <c r="D200" s="1">
        <v>8</v>
      </c>
      <c r="E200" s="221">
        <v>4</v>
      </c>
      <c r="F200" s="221">
        <v>4</v>
      </c>
      <c r="G200" s="221">
        <v>5</v>
      </c>
      <c r="H200" s="221">
        <v>0.13400000000000001</v>
      </c>
      <c r="I200" s="221">
        <v>16</v>
      </c>
      <c r="J200" s="2">
        <v>0.08</v>
      </c>
    </row>
    <row r="201" spans="1:10" x14ac:dyDescent="0.3">
      <c r="A201" s="1" t="s">
        <v>33</v>
      </c>
      <c r="B201" s="221">
        <v>1</v>
      </c>
      <c r="C201" s="2">
        <v>2</v>
      </c>
      <c r="D201" s="1">
        <v>9</v>
      </c>
      <c r="E201" s="221">
        <v>3</v>
      </c>
      <c r="F201" s="221">
        <v>4</v>
      </c>
      <c r="G201" s="221">
        <v>5</v>
      </c>
      <c r="H201" s="221">
        <v>0.26600000000000001</v>
      </c>
      <c r="I201" s="221">
        <v>15</v>
      </c>
      <c r="J201" s="2">
        <v>0.1</v>
      </c>
    </row>
    <row r="202" spans="1:10" x14ac:dyDescent="0.3">
      <c r="A202" s="1" t="s">
        <v>33</v>
      </c>
      <c r="B202" s="221">
        <v>1</v>
      </c>
      <c r="C202" s="2">
        <v>2</v>
      </c>
      <c r="D202" s="1">
        <v>9</v>
      </c>
      <c r="E202" s="221">
        <v>6</v>
      </c>
      <c r="F202" s="221">
        <v>6</v>
      </c>
      <c r="G202" s="221">
        <v>6</v>
      </c>
      <c r="H202" s="221">
        <v>0.22166666666666668</v>
      </c>
      <c r="I202" s="221">
        <v>18</v>
      </c>
      <c r="J202" s="2">
        <v>0.14000000000000001</v>
      </c>
    </row>
    <row r="203" spans="1:10" x14ac:dyDescent="0.3">
      <c r="A203" s="1" t="s">
        <v>33</v>
      </c>
      <c r="B203" s="221">
        <v>1</v>
      </c>
      <c r="C203" s="2">
        <v>2</v>
      </c>
      <c r="D203" s="1">
        <v>8</v>
      </c>
      <c r="E203" s="221">
        <v>4</v>
      </c>
      <c r="F203" s="221">
        <v>4</v>
      </c>
      <c r="G203" s="221">
        <v>5</v>
      </c>
      <c r="H203" s="221">
        <v>0.33399999999999996</v>
      </c>
      <c r="I203" s="221">
        <v>17</v>
      </c>
      <c r="J203" s="2">
        <v>0.12</v>
      </c>
    </row>
    <row r="204" spans="1:10" x14ac:dyDescent="0.3">
      <c r="A204" s="1" t="s">
        <v>33</v>
      </c>
      <c r="B204" s="221">
        <v>1</v>
      </c>
      <c r="C204" s="2">
        <v>2</v>
      </c>
      <c r="D204" s="1">
        <v>10</v>
      </c>
      <c r="E204" s="221">
        <v>5</v>
      </c>
      <c r="F204" s="221">
        <v>4</v>
      </c>
      <c r="G204" s="221">
        <v>4</v>
      </c>
      <c r="H204" s="221">
        <v>8.2500000000000004E-2</v>
      </c>
      <c r="I204" s="221">
        <v>15</v>
      </c>
      <c r="J204" s="2">
        <v>0.1</v>
      </c>
    </row>
    <row r="205" spans="1:10" x14ac:dyDescent="0.3">
      <c r="A205" s="1" t="s">
        <v>34</v>
      </c>
      <c r="B205" s="221">
        <v>1</v>
      </c>
      <c r="C205" s="2">
        <v>2</v>
      </c>
      <c r="D205" s="1">
        <v>9</v>
      </c>
      <c r="E205" s="221">
        <v>4</v>
      </c>
      <c r="F205" s="221">
        <v>5</v>
      </c>
      <c r="G205" s="221">
        <v>5</v>
      </c>
      <c r="H205" s="221">
        <v>0.26600000000000001</v>
      </c>
      <c r="I205" s="221">
        <v>16</v>
      </c>
      <c r="J205" s="2">
        <v>0.12</v>
      </c>
    </row>
    <row r="206" spans="1:10" x14ac:dyDescent="0.3">
      <c r="A206" s="1" t="s">
        <v>34</v>
      </c>
      <c r="B206" s="221">
        <v>1</v>
      </c>
      <c r="C206" s="2">
        <v>2</v>
      </c>
      <c r="D206" s="1">
        <v>8</v>
      </c>
      <c r="E206" s="221">
        <v>5</v>
      </c>
      <c r="F206" s="221">
        <v>4</v>
      </c>
      <c r="G206" s="221">
        <v>5</v>
      </c>
      <c r="H206" s="221">
        <v>0.46600000000000003</v>
      </c>
      <c r="I206" s="221">
        <v>15</v>
      </c>
      <c r="J206" s="2">
        <v>0.11</v>
      </c>
    </row>
    <row r="207" spans="1:10" x14ac:dyDescent="0.3">
      <c r="A207" s="1" t="s">
        <v>34</v>
      </c>
      <c r="B207" s="221">
        <v>1</v>
      </c>
      <c r="C207" s="2">
        <v>2</v>
      </c>
      <c r="D207" s="1">
        <v>11</v>
      </c>
      <c r="E207" s="221">
        <v>4</v>
      </c>
      <c r="F207" s="221">
        <v>4</v>
      </c>
      <c r="G207" s="221">
        <v>7</v>
      </c>
      <c r="H207" s="221">
        <v>0.33285714285714285</v>
      </c>
      <c r="I207" s="221">
        <v>17</v>
      </c>
      <c r="J207" s="2">
        <v>0.13</v>
      </c>
    </row>
    <row r="208" spans="1:10" x14ac:dyDescent="0.3">
      <c r="A208" s="1" t="s">
        <v>34</v>
      </c>
      <c r="B208" s="221">
        <v>1</v>
      </c>
      <c r="C208" s="2">
        <v>2</v>
      </c>
      <c r="D208" s="1">
        <v>9</v>
      </c>
      <c r="E208" s="221">
        <v>5</v>
      </c>
      <c r="F208" s="221">
        <v>5</v>
      </c>
      <c r="G208" s="221">
        <v>5</v>
      </c>
      <c r="H208" s="221">
        <v>0.26600000000000001</v>
      </c>
      <c r="I208" s="221">
        <v>17</v>
      </c>
      <c r="J208" s="2">
        <v>0.11</v>
      </c>
    </row>
    <row r="209" spans="1:10" x14ac:dyDescent="0.3">
      <c r="A209" s="1" t="s">
        <v>34</v>
      </c>
      <c r="B209" s="221">
        <v>1</v>
      </c>
      <c r="C209" s="2">
        <v>2</v>
      </c>
      <c r="D209" s="1">
        <v>10</v>
      </c>
      <c r="E209" s="221">
        <v>7</v>
      </c>
      <c r="F209" s="221">
        <v>4</v>
      </c>
      <c r="G209" s="221">
        <v>6</v>
      </c>
      <c r="H209" s="221">
        <v>0.22166666666666668</v>
      </c>
      <c r="I209" s="221">
        <v>16</v>
      </c>
      <c r="J209" s="2">
        <v>0.13</v>
      </c>
    </row>
    <row r="210" spans="1:10" x14ac:dyDescent="0.3">
      <c r="A210" s="1" t="s">
        <v>80</v>
      </c>
      <c r="B210" s="221">
        <v>2</v>
      </c>
      <c r="C210" s="2">
        <v>2</v>
      </c>
      <c r="D210" s="1">
        <v>9</v>
      </c>
      <c r="E210" s="221">
        <v>4</v>
      </c>
      <c r="F210" s="221">
        <v>6</v>
      </c>
      <c r="G210" s="221">
        <v>6</v>
      </c>
      <c r="H210" s="221">
        <v>0.27833333333333332</v>
      </c>
      <c r="I210" s="221">
        <v>16</v>
      </c>
      <c r="J210" s="2">
        <v>0.12</v>
      </c>
    </row>
    <row r="211" spans="1:10" x14ac:dyDescent="0.3">
      <c r="A211" s="1" t="s">
        <v>80</v>
      </c>
      <c r="B211" s="221">
        <v>2</v>
      </c>
      <c r="C211" s="2">
        <v>2</v>
      </c>
      <c r="D211" s="1">
        <v>12</v>
      </c>
      <c r="E211" s="221">
        <v>7</v>
      </c>
      <c r="F211" s="221">
        <v>7</v>
      </c>
      <c r="G211" s="221">
        <v>5</v>
      </c>
      <c r="H211" s="221">
        <v>0.2</v>
      </c>
      <c r="I211" s="221">
        <v>22</v>
      </c>
      <c r="J211" s="2">
        <v>0.13</v>
      </c>
    </row>
    <row r="212" spans="1:10" x14ac:dyDescent="0.3">
      <c r="A212" s="1" t="s">
        <v>80</v>
      </c>
      <c r="B212" s="221">
        <v>2</v>
      </c>
      <c r="C212" s="2">
        <v>2</v>
      </c>
      <c r="D212" s="1">
        <v>14</v>
      </c>
      <c r="E212" s="221">
        <v>8</v>
      </c>
      <c r="F212" s="221">
        <v>5</v>
      </c>
      <c r="G212" s="221">
        <v>9</v>
      </c>
      <c r="H212" s="221">
        <v>0.44444444444444442</v>
      </c>
      <c r="I212" s="221">
        <v>24</v>
      </c>
      <c r="J212" s="2">
        <v>0.14000000000000001</v>
      </c>
    </row>
    <row r="213" spans="1:10" x14ac:dyDescent="0.3">
      <c r="A213" s="1" t="s">
        <v>80</v>
      </c>
      <c r="B213" s="221">
        <v>2</v>
      </c>
      <c r="C213" s="2">
        <v>2</v>
      </c>
      <c r="D213" s="1">
        <v>14</v>
      </c>
      <c r="E213" s="221">
        <v>6</v>
      </c>
      <c r="F213" s="221">
        <v>7</v>
      </c>
      <c r="G213" s="221">
        <v>8</v>
      </c>
      <c r="H213" s="221">
        <v>0.41625000000000001</v>
      </c>
      <c r="I213" s="221">
        <v>19</v>
      </c>
      <c r="J213" s="2">
        <v>0.15</v>
      </c>
    </row>
    <row r="214" spans="1:10" x14ac:dyDescent="0.3">
      <c r="A214" s="1" t="s">
        <v>5</v>
      </c>
      <c r="B214" s="221">
        <v>2</v>
      </c>
      <c r="C214" s="2">
        <v>2</v>
      </c>
      <c r="D214" s="1">
        <v>17</v>
      </c>
      <c r="E214" s="221">
        <v>10</v>
      </c>
      <c r="F214" s="221">
        <v>12</v>
      </c>
      <c r="G214" s="221">
        <v>9</v>
      </c>
      <c r="H214" s="221">
        <v>0.47222222222222221</v>
      </c>
      <c r="I214" s="221">
        <v>26</v>
      </c>
      <c r="J214" s="2">
        <v>0.12</v>
      </c>
    </row>
    <row r="215" spans="1:10" x14ac:dyDescent="0.3">
      <c r="A215" s="1" t="s">
        <v>5</v>
      </c>
      <c r="B215" s="221">
        <v>2</v>
      </c>
      <c r="C215" s="2">
        <v>2</v>
      </c>
      <c r="D215" s="1">
        <v>15</v>
      </c>
      <c r="E215" s="221">
        <v>6</v>
      </c>
      <c r="F215" s="221">
        <v>8</v>
      </c>
      <c r="G215" s="221">
        <v>9</v>
      </c>
      <c r="H215" s="221">
        <v>0.46333333333333332</v>
      </c>
      <c r="I215" s="221">
        <v>23</v>
      </c>
      <c r="J215" s="2">
        <v>0.14000000000000001</v>
      </c>
    </row>
    <row r="216" spans="1:10" x14ac:dyDescent="0.3">
      <c r="A216" s="1" t="s">
        <v>5</v>
      </c>
      <c r="B216" s="221">
        <v>2</v>
      </c>
      <c r="C216" s="2">
        <v>2</v>
      </c>
      <c r="D216" s="1">
        <v>15</v>
      </c>
      <c r="E216" s="221">
        <v>6</v>
      </c>
      <c r="F216" s="221">
        <v>6</v>
      </c>
      <c r="G216" s="221">
        <v>11</v>
      </c>
      <c r="H216" s="221">
        <v>0.39363636363636362</v>
      </c>
      <c r="I216" s="221">
        <v>22</v>
      </c>
      <c r="J216" s="2">
        <v>0.11</v>
      </c>
    </row>
    <row r="217" spans="1:10" x14ac:dyDescent="0.3">
      <c r="A217" s="1" t="s">
        <v>5</v>
      </c>
      <c r="B217" s="221">
        <v>2</v>
      </c>
      <c r="C217" s="2">
        <v>2</v>
      </c>
      <c r="D217" s="1">
        <v>15</v>
      </c>
      <c r="E217" s="221">
        <v>4</v>
      </c>
      <c r="F217" s="221">
        <v>3</v>
      </c>
      <c r="G217" s="221">
        <v>12</v>
      </c>
      <c r="H217" s="221">
        <v>0.5</v>
      </c>
      <c r="I217" s="221">
        <v>19</v>
      </c>
      <c r="J217" s="2">
        <v>0.13</v>
      </c>
    </row>
    <row r="218" spans="1:10" x14ac:dyDescent="0.3">
      <c r="A218" s="1" t="s">
        <v>5</v>
      </c>
      <c r="B218" s="221">
        <v>2</v>
      </c>
      <c r="C218" s="2">
        <v>2</v>
      </c>
      <c r="D218" s="1">
        <v>14</v>
      </c>
      <c r="E218" s="221">
        <v>3</v>
      </c>
      <c r="F218" s="221">
        <v>3</v>
      </c>
      <c r="G218" s="221">
        <v>11</v>
      </c>
      <c r="H218" s="221">
        <v>0.48454545454545456</v>
      </c>
      <c r="I218" s="221">
        <v>20</v>
      </c>
      <c r="J218" s="2">
        <v>0.19</v>
      </c>
    </row>
    <row r="219" spans="1:10" x14ac:dyDescent="0.3">
      <c r="A219" s="1" t="s">
        <v>5</v>
      </c>
      <c r="B219" s="221">
        <v>2</v>
      </c>
      <c r="C219" s="2">
        <v>2</v>
      </c>
      <c r="D219" s="1">
        <v>17</v>
      </c>
      <c r="E219" s="221">
        <v>4</v>
      </c>
      <c r="F219" s="221">
        <v>3</v>
      </c>
      <c r="G219" s="221">
        <v>14</v>
      </c>
      <c r="H219" s="221">
        <v>0.5714285714285714</v>
      </c>
      <c r="I219" s="221">
        <v>24</v>
      </c>
      <c r="J219" s="2">
        <v>0.17</v>
      </c>
    </row>
    <row r="220" spans="1:10" x14ac:dyDescent="0.3">
      <c r="A220" s="1" t="s">
        <v>86</v>
      </c>
      <c r="B220" s="221">
        <v>2</v>
      </c>
      <c r="C220" s="2">
        <v>2</v>
      </c>
      <c r="D220" s="1">
        <v>10</v>
      </c>
      <c r="E220" s="221">
        <v>4</v>
      </c>
      <c r="F220" s="221">
        <v>5</v>
      </c>
      <c r="G220" s="221">
        <v>5</v>
      </c>
      <c r="H220" s="221">
        <v>0.35</v>
      </c>
      <c r="I220" s="221">
        <v>17</v>
      </c>
      <c r="J220" s="2">
        <v>0.11</v>
      </c>
    </row>
    <row r="221" spans="1:10" x14ac:dyDescent="0.3">
      <c r="A221" s="1" t="s">
        <v>86</v>
      </c>
      <c r="B221" s="221">
        <v>2</v>
      </c>
      <c r="C221" s="2">
        <v>2</v>
      </c>
      <c r="D221" s="1">
        <v>11</v>
      </c>
      <c r="E221" s="221">
        <v>3</v>
      </c>
      <c r="F221" s="221">
        <v>4</v>
      </c>
      <c r="G221" s="221">
        <v>8</v>
      </c>
      <c r="H221" s="221">
        <v>0.33374999999999999</v>
      </c>
      <c r="I221" s="221">
        <v>20</v>
      </c>
      <c r="J221" s="2">
        <v>0.11</v>
      </c>
    </row>
    <row r="222" spans="1:10" x14ac:dyDescent="0.3">
      <c r="A222" s="1" t="s">
        <v>86</v>
      </c>
      <c r="B222" s="221">
        <v>2</v>
      </c>
      <c r="C222" s="2">
        <v>2</v>
      </c>
      <c r="D222" s="1">
        <v>11</v>
      </c>
      <c r="E222" s="221">
        <v>4</v>
      </c>
      <c r="F222" s="221">
        <v>5</v>
      </c>
      <c r="G222" s="221">
        <v>6</v>
      </c>
      <c r="H222" s="221">
        <v>0.33333333333333331</v>
      </c>
      <c r="I222" s="221">
        <v>17</v>
      </c>
      <c r="J222" s="2">
        <v>0.08</v>
      </c>
    </row>
    <row r="223" spans="1:10" x14ac:dyDescent="0.3">
      <c r="A223" s="1" t="s">
        <v>86</v>
      </c>
      <c r="B223" s="221">
        <v>2</v>
      </c>
      <c r="C223" s="2">
        <v>2</v>
      </c>
      <c r="D223" s="1">
        <v>11</v>
      </c>
      <c r="E223" s="221">
        <v>3</v>
      </c>
      <c r="F223" s="221">
        <v>3</v>
      </c>
      <c r="G223" s="221">
        <v>8</v>
      </c>
      <c r="H223" s="221">
        <v>0.375</v>
      </c>
      <c r="I223" s="221">
        <v>20</v>
      </c>
      <c r="J223" s="2">
        <v>0.1</v>
      </c>
    </row>
    <row r="224" spans="1:10" x14ac:dyDescent="0.3">
      <c r="A224" s="1" t="s">
        <v>86</v>
      </c>
      <c r="B224" s="221">
        <v>2</v>
      </c>
      <c r="C224" s="2">
        <v>2</v>
      </c>
      <c r="D224" s="1">
        <v>14</v>
      </c>
      <c r="E224" s="221">
        <v>8</v>
      </c>
      <c r="F224" s="221">
        <v>6</v>
      </c>
      <c r="G224" s="221">
        <v>9</v>
      </c>
      <c r="H224" s="221">
        <v>0.4811111111111111</v>
      </c>
      <c r="I224" s="221">
        <v>21</v>
      </c>
      <c r="J224" s="2">
        <v>0.09</v>
      </c>
    </row>
    <row r="225" spans="1:10" x14ac:dyDescent="0.3">
      <c r="A225" s="1" t="s">
        <v>70</v>
      </c>
      <c r="B225" s="221">
        <v>1</v>
      </c>
      <c r="C225" s="2">
        <v>2</v>
      </c>
      <c r="D225" s="1">
        <v>15</v>
      </c>
      <c r="E225" s="221">
        <v>7</v>
      </c>
      <c r="F225" s="221">
        <v>8</v>
      </c>
      <c r="G225" s="221">
        <v>12</v>
      </c>
      <c r="H225" s="221">
        <v>0.47249999999999998</v>
      </c>
      <c r="I225" s="221">
        <v>25</v>
      </c>
      <c r="J225" s="2">
        <v>0.1</v>
      </c>
    </row>
    <row r="226" spans="1:10" x14ac:dyDescent="0.3">
      <c r="A226" s="1" t="s">
        <v>70</v>
      </c>
      <c r="B226" s="221">
        <v>1</v>
      </c>
      <c r="C226" s="2">
        <v>2</v>
      </c>
      <c r="D226" s="1">
        <v>14</v>
      </c>
      <c r="E226" s="221">
        <v>5</v>
      </c>
      <c r="F226" s="221">
        <v>4</v>
      </c>
      <c r="G226" s="221">
        <v>11</v>
      </c>
      <c r="H226" s="221">
        <v>0.45454545454545453</v>
      </c>
      <c r="I226" s="221">
        <v>20</v>
      </c>
      <c r="J226" s="2">
        <v>0.1</v>
      </c>
    </row>
    <row r="227" spans="1:10" x14ac:dyDescent="0.3">
      <c r="A227" s="1" t="s">
        <v>70</v>
      </c>
      <c r="B227" s="221">
        <v>1</v>
      </c>
      <c r="C227" s="2">
        <v>2</v>
      </c>
      <c r="D227" s="1">
        <v>13</v>
      </c>
      <c r="E227" s="221">
        <v>4</v>
      </c>
      <c r="F227" s="221">
        <v>4</v>
      </c>
      <c r="G227" s="221">
        <v>10</v>
      </c>
      <c r="H227" s="221">
        <v>0.53300000000000003</v>
      </c>
      <c r="I227" s="221">
        <v>18</v>
      </c>
      <c r="J227" s="2">
        <v>0.08</v>
      </c>
    </row>
    <row r="228" spans="1:10" x14ac:dyDescent="0.3">
      <c r="A228" s="1" t="s">
        <v>47</v>
      </c>
      <c r="B228" s="221">
        <v>0</v>
      </c>
      <c r="C228" s="2">
        <v>0</v>
      </c>
      <c r="D228" s="1">
        <v>6</v>
      </c>
      <c r="E228" s="221">
        <v>3</v>
      </c>
      <c r="F228" s="221">
        <v>3</v>
      </c>
      <c r="G228" s="221">
        <v>3</v>
      </c>
      <c r="H228" s="221">
        <v>0</v>
      </c>
      <c r="I228" s="221">
        <v>13</v>
      </c>
      <c r="J228" s="2">
        <v>0.1</v>
      </c>
    </row>
    <row r="229" spans="1:10" x14ac:dyDescent="0.3">
      <c r="A229" s="1" t="s">
        <v>47</v>
      </c>
      <c r="B229" s="221">
        <v>0</v>
      </c>
      <c r="C229" s="2">
        <v>0</v>
      </c>
      <c r="D229" s="1">
        <v>10</v>
      </c>
      <c r="E229" s="221">
        <v>3</v>
      </c>
      <c r="F229" s="221">
        <v>3</v>
      </c>
      <c r="G229" s="221">
        <v>7</v>
      </c>
      <c r="H229" s="221">
        <v>0.4757142857142857</v>
      </c>
      <c r="I229" s="221">
        <v>16</v>
      </c>
      <c r="J229" s="2">
        <v>0.11</v>
      </c>
    </row>
    <row r="230" spans="1:10" x14ac:dyDescent="0.3">
      <c r="A230" s="1" t="s">
        <v>28</v>
      </c>
      <c r="B230" s="221">
        <v>1</v>
      </c>
      <c r="C230" s="2">
        <v>0</v>
      </c>
      <c r="D230" s="1">
        <v>11</v>
      </c>
      <c r="E230" s="221">
        <v>4</v>
      </c>
      <c r="F230" s="221">
        <v>5</v>
      </c>
      <c r="G230" s="221">
        <v>7</v>
      </c>
      <c r="H230" s="221">
        <v>0.42857142857142855</v>
      </c>
      <c r="I230" s="221">
        <v>19</v>
      </c>
      <c r="J230" s="2">
        <v>7.0000000000000007E-2</v>
      </c>
    </row>
    <row r="231" spans="1:10" x14ac:dyDescent="0.3">
      <c r="A231" s="1" t="s">
        <v>28</v>
      </c>
      <c r="B231" s="221">
        <v>1</v>
      </c>
      <c r="C231" s="2">
        <v>0</v>
      </c>
      <c r="D231" s="1">
        <v>10</v>
      </c>
      <c r="E231" s="221">
        <v>5</v>
      </c>
      <c r="F231" s="221">
        <v>4</v>
      </c>
      <c r="G231" s="221">
        <v>5</v>
      </c>
      <c r="H231" s="221">
        <v>0.33399999999999996</v>
      </c>
      <c r="I231" s="221">
        <v>19</v>
      </c>
      <c r="J231" s="2">
        <v>0.06</v>
      </c>
    </row>
    <row r="232" spans="1:10" x14ac:dyDescent="0.3">
      <c r="A232" s="1" t="s">
        <v>28</v>
      </c>
      <c r="B232" s="221">
        <v>1</v>
      </c>
      <c r="C232" s="2">
        <v>0</v>
      </c>
      <c r="D232" s="1">
        <v>12</v>
      </c>
      <c r="E232" s="221">
        <v>5</v>
      </c>
      <c r="F232" s="221">
        <v>4</v>
      </c>
      <c r="G232" s="221">
        <v>8</v>
      </c>
      <c r="H232" s="221">
        <v>0.5</v>
      </c>
      <c r="I232" s="221">
        <v>22</v>
      </c>
      <c r="J232" s="2">
        <v>0.09</v>
      </c>
    </row>
    <row r="233" spans="1:10" x14ac:dyDescent="0.3">
      <c r="A233" s="1" t="s">
        <v>2</v>
      </c>
      <c r="B233" s="221">
        <v>0</v>
      </c>
      <c r="C233" s="2">
        <v>1</v>
      </c>
      <c r="D233" s="1">
        <v>13</v>
      </c>
      <c r="E233" s="221">
        <v>4</v>
      </c>
      <c r="F233" s="221">
        <v>4</v>
      </c>
      <c r="G233" s="221">
        <v>7</v>
      </c>
      <c r="H233" s="221">
        <v>0.23857142857142857</v>
      </c>
      <c r="I233" s="221">
        <v>20</v>
      </c>
      <c r="J233" s="2">
        <v>0.09</v>
      </c>
    </row>
    <row r="234" spans="1:10" x14ac:dyDescent="0.3">
      <c r="A234" s="1" t="s">
        <v>2</v>
      </c>
      <c r="B234" s="221">
        <v>0</v>
      </c>
      <c r="C234" s="2">
        <v>1</v>
      </c>
      <c r="D234" s="1">
        <v>9</v>
      </c>
      <c r="E234" s="221">
        <v>4</v>
      </c>
      <c r="F234" s="221">
        <v>4</v>
      </c>
      <c r="G234" s="221">
        <v>5</v>
      </c>
      <c r="H234" s="221">
        <v>0.33399999999999996</v>
      </c>
      <c r="I234" s="221">
        <v>14</v>
      </c>
      <c r="J234" s="2">
        <v>0.1</v>
      </c>
    </row>
    <row r="235" spans="1:10" x14ac:dyDescent="0.3">
      <c r="A235" s="1" t="s">
        <v>2</v>
      </c>
      <c r="B235" s="221">
        <v>0</v>
      </c>
      <c r="C235" s="2">
        <v>1</v>
      </c>
      <c r="D235" s="1">
        <v>7</v>
      </c>
      <c r="E235" s="221">
        <v>4</v>
      </c>
      <c r="F235" s="221">
        <v>4</v>
      </c>
      <c r="G235" s="221">
        <v>4</v>
      </c>
      <c r="H235" s="221">
        <v>0.25</v>
      </c>
      <c r="I235" s="221">
        <v>13</v>
      </c>
      <c r="J235" s="2">
        <v>0.11</v>
      </c>
    </row>
    <row r="236" spans="1:10" x14ac:dyDescent="0.3">
      <c r="A236" s="1" t="s">
        <v>1</v>
      </c>
      <c r="B236" s="221">
        <v>0</v>
      </c>
      <c r="C236" s="2">
        <v>1</v>
      </c>
      <c r="D236" s="1">
        <v>13</v>
      </c>
      <c r="E236" s="221">
        <v>6</v>
      </c>
      <c r="F236" s="221">
        <v>5</v>
      </c>
      <c r="G236" s="221">
        <v>7</v>
      </c>
      <c r="H236" s="221">
        <v>0.22571428571428573</v>
      </c>
      <c r="I236" s="221">
        <v>18</v>
      </c>
      <c r="J236" s="2">
        <v>0.17</v>
      </c>
    </row>
    <row r="237" spans="1:10" x14ac:dyDescent="0.3">
      <c r="A237" s="1" t="s">
        <v>1</v>
      </c>
      <c r="B237" s="221">
        <v>0</v>
      </c>
      <c r="C237" s="2">
        <v>1</v>
      </c>
      <c r="D237" s="1">
        <v>13</v>
      </c>
      <c r="E237" s="221">
        <v>4</v>
      </c>
      <c r="F237" s="221">
        <v>5</v>
      </c>
      <c r="G237" s="221">
        <v>9</v>
      </c>
      <c r="H237" s="221">
        <v>0.44444444444444442</v>
      </c>
      <c r="I237" s="221">
        <v>18</v>
      </c>
      <c r="J237" s="2">
        <v>0.14000000000000001</v>
      </c>
    </row>
    <row r="238" spans="1:10" x14ac:dyDescent="0.3">
      <c r="A238" s="1" t="s">
        <v>6</v>
      </c>
      <c r="B238" s="221">
        <v>0</v>
      </c>
      <c r="C238" s="2">
        <v>2</v>
      </c>
      <c r="D238" s="1">
        <v>8</v>
      </c>
      <c r="E238" s="221">
        <v>4</v>
      </c>
      <c r="F238" s="221">
        <v>4</v>
      </c>
      <c r="G238" s="221">
        <v>5</v>
      </c>
      <c r="H238" s="221">
        <v>0.2</v>
      </c>
      <c r="I238" s="221">
        <v>17</v>
      </c>
      <c r="J238" s="2">
        <v>0.12</v>
      </c>
    </row>
    <row r="239" spans="1:10" x14ac:dyDescent="0.3">
      <c r="A239" s="1" t="s">
        <v>6</v>
      </c>
      <c r="B239" s="221">
        <v>0</v>
      </c>
      <c r="C239" s="2">
        <v>2</v>
      </c>
      <c r="D239" s="1">
        <v>7</v>
      </c>
      <c r="E239" s="221">
        <v>4</v>
      </c>
      <c r="F239" s="221">
        <v>5</v>
      </c>
      <c r="G239" s="221">
        <v>5</v>
      </c>
      <c r="H239" s="221">
        <v>0.26600000000000001</v>
      </c>
      <c r="I239" s="221">
        <v>16</v>
      </c>
      <c r="J239" s="2">
        <v>0.13</v>
      </c>
    </row>
    <row r="240" spans="1:10" x14ac:dyDescent="0.3">
      <c r="A240" s="1" t="s">
        <v>6</v>
      </c>
      <c r="B240" s="221">
        <v>0</v>
      </c>
      <c r="C240" s="2">
        <v>2</v>
      </c>
      <c r="D240" s="1">
        <v>10</v>
      </c>
      <c r="E240" s="221">
        <v>5</v>
      </c>
      <c r="F240" s="221">
        <v>4</v>
      </c>
      <c r="G240" s="221">
        <v>5</v>
      </c>
      <c r="H240" s="221">
        <v>0.13400000000000001</v>
      </c>
      <c r="I240" s="221">
        <v>18</v>
      </c>
      <c r="J240" s="2">
        <v>0.17</v>
      </c>
    </row>
    <row r="241" spans="1:10" x14ac:dyDescent="0.3">
      <c r="A241" s="1" t="s">
        <v>92</v>
      </c>
      <c r="B241" s="221">
        <v>1</v>
      </c>
      <c r="C241" s="2">
        <v>2</v>
      </c>
      <c r="D241" s="1">
        <v>21</v>
      </c>
      <c r="E241" s="221">
        <v>11</v>
      </c>
      <c r="F241" s="221">
        <v>5</v>
      </c>
      <c r="G241" s="221">
        <v>16</v>
      </c>
      <c r="H241" s="221">
        <v>0.5625</v>
      </c>
      <c r="I241" s="221">
        <v>29</v>
      </c>
      <c r="J241" s="2">
        <v>0.13</v>
      </c>
    </row>
    <row r="242" spans="1:10" x14ac:dyDescent="0.3">
      <c r="A242" s="1" t="s">
        <v>92</v>
      </c>
      <c r="B242" s="221">
        <v>1</v>
      </c>
      <c r="C242" s="2">
        <v>2</v>
      </c>
      <c r="D242" s="1">
        <v>21</v>
      </c>
      <c r="E242" s="221">
        <v>5</v>
      </c>
      <c r="F242" s="221">
        <v>4</v>
      </c>
      <c r="G242" s="221">
        <v>18</v>
      </c>
      <c r="H242" s="221">
        <v>0.61111111111111116</v>
      </c>
      <c r="I242" s="221">
        <v>29</v>
      </c>
      <c r="J242" s="2">
        <v>0.12</v>
      </c>
    </row>
    <row r="243" spans="1:10" x14ac:dyDescent="0.3">
      <c r="A243" s="1" t="s">
        <v>92</v>
      </c>
      <c r="B243" s="221">
        <v>1</v>
      </c>
      <c r="C243" s="2">
        <v>2</v>
      </c>
      <c r="D243" s="1">
        <v>18</v>
      </c>
      <c r="E243" s="221">
        <v>5</v>
      </c>
      <c r="F243" s="221">
        <v>5</v>
      </c>
      <c r="G243" s="221">
        <v>16</v>
      </c>
      <c r="H243" s="221">
        <v>0.625</v>
      </c>
      <c r="I243" s="221">
        <v>24</v>
      </c>
      <c r="J243" s="2">
        <v>0.08</v>
      </c>
    </row>
    <row r="244" spans="1:10" x14ac:dyDescent="0.3">
      <c r="A244" s="1" t="s">
        <v>25</v>
      </c>
      <c r="B244" s="221">
        <v>3</v>
      </c>
      <c r="C244" s="2">
        <v>2</v>
      </c>
      <c r="D244" s="1">
        <v>15</v>
      </c>
      <c r="E244" s="221">
        <v>6</v>
      </c>
      <c r="F244" s="221">
        <v>6</v>
      </c>
      <c r="G244" s="221">
        <v>8</v>
      </c>
      <c r="H244" s="221">
        <v>0.375</v>
      </c>
      <c r="I244" s="221">
        <v>20</v>
      </c>
      <c r="J244" s="2">
        <v>0.06</v>
      </c>
    </row>
    <row r="245" spans="1:10" x14ac:dyDescent="0.3">
      <c r="A245" s="1" t="s">
        <v>25</v>
      </c>
      <c r="B245" s="221">
        <v>3</v>
      </c>
      <c r="C245" s="2">
        <v>2</v>
      </c>
      <c r="D245" s="1">
        <v>13</v>
      </c>
      <c r="E245" s="221">
        <v>6</v>
      </c>
      <c r="F245" s="221">
        <v>5</v>
      </c>
      <c r="G245" s="221">
        <v>9</v>
      </c>
      <c r="H245" s="221">
        <v>0.4811111111111111</v>
      </c>
      <c r="I245" s="221">
        <v>20</v>
      </c>
      <c r="J245" s="2">
        <v>0.08</v>
      </c>
    </row>
    <row r="246" spans="1:10" x14ac:dyDescent="0.3">
      <c r="A246" s="1" t="s">
        <v>25</v>
      </c>
      <c r="B246" s="221">
        <v>3</v>
      </c>
      <c r="C246" s="2">
        <v>2</v>
      </c>
      <c r="D246" s="1">
        <v>16</v>
      </c>
      <c r="E246" s="221">
        <v>8</v>
      </c>
      <c r="F246" s="221">
        <v>9</v>
      </c>
      <c r="G246" s="221">
        <v>9</v>
      </c>
      <c r="H246" s="221">
        <v>0.40777777777777779</v>
      </c>
      <c r="I246" s="221">
        <v>24</v>
      </c>
      <c r="J246" s="2">
        <v>7.0000000000000007E-2</v>
      </c>
    </row>
    <row r="247" spans="1:10" x14ac:dyDescent="0.3">
      <c r="A247" s="1" t="s">
        <v>25</v>
      </c>
      <c r="B247" s="221">
        <v>3</v>
      </c>
      <c r="C247" s="2">
        <v>2</v>
      </c>
      <c r="D247" s="1">
        <v>15</v>
      </c>
      <c r="E247" s="221">
        <v>5</v>
      </c>
      <c r="F247" s="221">
        <v>7</v>
      </c>
      <c r="G247" s="221">
        <v>10</v>
      </c>
      <c r="H247" s="221">
        <v>0.433</v>
      </c>
      <c r="I247" s="221">
        <v>23</v>
      </c>
      <c r="J247" s="2">
        <v>7.0000000000000007E-2</v>
      </c>
    </row>
    <row r="248" spans="1:10" x14ac:dyDescent="0.3">
      <c r="A248" s="1" t="s">
        <v>51</v>
      </c>
      <c r="B248" s="221">
        <v>3</v>
      </c>
      <c r="C248" s="2">
        <v>2</v>
      </c>
      <c r="D248" s="1">
        <v>12</v>
      </c>
      <c r="E248" s="221">
        <v>4</v>
      </c>
      <c r="F248" s="221">
        <v>5</v>
      </c>
      <c r="G248" s="221">
        <v>8</v>
      </c>
      <c r="H248" s="221">
        <v>0.5</v>
      </c>
      <c r="I248" s="221">
        <v>21</v>
      </c>
      <c r="J248" s="2">
        <v>0.1</v>
      </c>
    </row>
    <row r="249" spans="1:10" x14ac:dyDescent="0.3">
      <c r="A249" s="1" t="s">
        <v>51</v>
      </c>
      <c r="B249" s="221">
        <v>3</v>
      </c>
      <c r="C249" s="2">
        <v>2</v>
      </c>
      <c r="D249" s="1">
        <v>11</v>
      </c>
      <c r="E249" s="221">
        <v>5</v>
      </c>
      <c r="F249" s="221">
        <v>6</v>
      </c>
      <c r="G249" s="221">
        <v>8</v>
      </c>
      <c r="H249" s="221">
        <v>0.45874999999999999</v>
      </c>
      <c r="I249" s="221">
        <v>22</v>
      </c>
      <c r="J249" s="2">
        <v>0.1</v>
      </c>
    </row>
    <row r="250" spans="1:10" x14ac:dyDescent="0.3">
      <c r="A250" s="1" t="s">
        <v>51</v>
      </c>
      <c r="B250" s="221">
        <v>3</v>
      </c>
      <c r="C250" s="2">
        <v>2</v>
      </c>
      <c r="D250" s="1">
        <v>16</v>
      </c>
      <c r="E250" s="221">
        <v>5</v>
      </c>
      <c r="F250" s="221">
        <v>6</v>
      </c>
      <c r="G250" s="221">
        <v>10</v>
      </c>
      <c r="H250" s="221">
        <v>0.5</v>
      </c>
      <c r="I250" s="221">
        <v>26</v>
      </c>
      <c r="J250" s="2">
        <v>0.11</v>
      </c>
    </row>
    <row r="251" spans="1:10" x14ac:dyDescent="0.3">
      <c r="A251" s="1" t="s">
        <v>51</v>
      </c>
      <c r="B251" s="221">
        <v>3</v>
      </c>
      <c r="C251" s="2">
        <v>2</v>
      </c>
      <c r="D251" s="1">
        <v>14</v>
      </c>
      <c r="E251" s="221">
        <v>4</v>
      </c>
      <c r="F251" s="221">
        <v>5</v>
      </c>
      <c r="G251" s="221">
        <v>10</v>
      </c>
      <c r="H251" s="221">
        <v>0.6</v>
      </c>
      <c r="I251" s="221">
        <v>20</v>
      </c>
      <c r="J251" s="2">
        <v>0.11</v>
      </c>
    </row>
    <row r="252" spans="1:10" x14ac:dyDescent="0.3">
      <c r="A252" s="1" t="s">
        <v>4</v>
      </c>
      <c r="B252" s="221">
        <v>1</v>
      </c>
      <c r="C252" s="2">
        <v>2</v>
      </c>
      <c r="D252" s="1">
        <v>12</v>
      </c>
      <c r="E252" s="221">
        <v>3</v>
      </c>
      <c r="F252" s="221">
        <v>4</v>
      </c>
      <c r="G252" s="221">
        <v>8</v>
      </c>
      <c r="H252" s="221">
        <v>0.16625000000000001</v>
      </c>
      <c r="I252" s="221">
        <v>25</v>
      </c>
      <c r="J252" s="2">
        <v>0.16</v>
      </c>
    </row>
    <row r="253" spans="1:10" x14ac:dyDescent="0.3">
      <c r="A253" s="1" t="s">
        <v>4</v>
      </c>
      <c r="B253" s="221">
        <v>1</v>
      </c>
      <c r="C253" s="2">
        <v>2</v>
      </c>
      <c r="D253" s="1">
        <v>10</v>
      </c>
      <c r="E253" s="221">
        <v>3</v>
      </c>
      <c r="F253" s="221">
        <v>3</v>
      </c>
      <c r="G253" s="221">
        <v>7</v>
      </c>
      <c r="H253" s="221">
        <v>0.2857142857142857</v>
      </c>
      <c r="I253" s="221">
        <v>14</v>
      </c>
      <c r="J253" s="2">
        <v>0.16</v>
      </c>
    </row>
    <row r="254" spans="1:10" x14ac:dyDescent="0.3">
      <c r="A254" s="1" t="s">
        <v>4</v>
      </c>
      <c r="B254" s="221">
        <v>1</v>
      </c>
      <c r="C254" s="2">
        <v>2</v>
      </c>
      <c r="D254" s="1">
        <v>13</v>
      </c>
      <c r="E254" s="221">
        <v>4</v>
      </c>
      <c r="F254" s="221">
        <v>3</v>
      </c>
      <c r="G254" s="221">
        <v>8</v>
      </c>
      <c r="H254" s="221">
        <v>0.25</v>
      </c>
      <c r="I254" s="221">
        <v>20</v>
      </c>
      <c r="J254" s="2">
        <v>0.16</v>
      </c>
    </row>
    <row r="255" spans="1:10" x14ac:dyDescent="0.3">
      <c r="A255" s="1" t="s">
        <v>29</v>
      </c>
      <c r="B255" s="221">
        <v>1</v>
      </c>
      <c r="C255" s="2">
        <v>2</v>
      </c>
      <c r="D255" s="1">
        <v>13</v>
      </c>
      <c r="E255" s="221">
        <v>3</v>
      </c>
      <c r="F255" s="221">
        <v>3</v>
      </c>
      <c r="G255" s="221">
        <v>10</v>
      </c>
      <c r="H255" s="221">
        <v>0.5</v>
      </c>
      <c r="I255" s="221">
        <v>20</v>
      </c>
      <c r="J255" s="2">
        <v>0.13</v>
      </c>
    </row>
    <row r="256" spans="1:10" x14ac:dyDescent="0.3">
      <c r="A256" s="1" t="s">
        <v>29</v>
      </c>
      <c r="B256" s="221">
        <v>1</v>
      </c>
      <c r="C256" s="2">
        <v>2</v>
      </c>
      <c r="D256" s="1">
        <v>16</v>
      </c>
      <c r="E256" s="221">
        <v>7</v>
      </c>
      <c r="F256" s="221">
        <v>6</v>
      </c>
      <c r="G256" s="221">
        <v>11</v>
      </c>
      <c r="H256" s="221">
        <v>0.39363636363636362</v>
      </c>
      <c r="I256" s="221">
        <v>25</v>
      </c>
      <c r="J256" s="2">
        <v>0.15</v>
      </c>
    </row>
    <row r="257" spans="1:10" x14ac:dyDescent="0.3">
      <c r="A257" s="1" t="s">
        <v>29</v>
      </c>
      <c r="B257" s="221">
        <v>1</v>
      </c>
      <c r="C257" s="2">
        <v>2</v>
      </c>
      <c r="D257" s="1">
        <v>18</v>
      </c>
      <c r="E257" s="221">
        <v>6</v>
      </c>
      <c r="F257" s="221">
        <v>3</v>
      </c>
      <c r="G257" s="221">
        <v>13</v>
      </c>
      <c r="H257" s="221">
        <v>0.41000000000000003</v>
      </c>
      <c r="I257" s="221">
        <v>25</v>
      </c>
      <c r="J257" s="2">
        <v>0.15</v>
      </c>
    </row>
    <row r="258" spans="1:10" x14ac:dyDescent="0.3">
      <c r="A258" s="1" t="s">
        <v>79</v>
      </c>
      <c r="B258" s="221">
        <v>1</v>
      </c>
      <c r="C258" s="2">
        <v>4</v>
      </c>
      <c r="D258" s="1">
        <v>14</v>
      </c>
      <c r="E258" s="221">
        <v>5</v>
      </c>
      <c r="F258" s="221">
        <v>6</v>
      </c>
      <c r="G258" s="221">
        <v>7</v>
      </c>
      <c r="H258" s="221">
        <v>0.33285714285714285</v>
      </c>
      <c r="I258" s="221">
        <v>21</v>
      </c>
      <c r="J258" s="2">
        <v>0.17</v>
      </c>
    </row>
    <row r="259" spans="1:10" x14ac:dyDescent="0.3">
      <c r="A259" s="1" t="s">
        <v>79</v>
      </c>
      <c r="B259" s="221">
        <v>1</v>
      </c>
      <c r="C259" s="2">
        <v>4</v>
      </c>
      <c r="D259" s="1">
        <v>8</v>
      </c>
      <c r="E259" s="221">
        <v>6</v>
      </c>
      <c r="F259" s="221">
        <v>5</v>
      </c>
      <c r="G259" s="221">
        <v>5</v>
      </c>
      <c r="H259" s="221">
        <v>0.26600000000000001</v>
      </c>
      <c r="I259" s="221">
        <v>15</v>
      </c>
      <c r="J259" s="2">
        <v>0.16</v>
      </c>
    </row>
    <row r="260" spans="1:10" x14ac:dyDescent="0.3">
      <c r="A260" s="1" t="s">
        <v>79</v>
      </c>
      <c r="B260" s="221">
        <v>1</v>
      </c>
      <c r="C260" s="2">
        <v>4</v>
      </c>
      <c r="D260" s="1">
        <v>11</v>
      </c>
      <c r="E260" s="221">
        <v>6</v>
      </c>
      <c r="F260" s="221">
        <v>5</v>
      </c>
      <c r="G260" s="221">
        <v>5</v>
      </c>
      <c r="H260" s="221">
        <v>6.6000000000000003E-2</v>
      </c>
      <c r="I260" s="221">
        <v>17</v>
      </c>
      <c r="J260" s="2">
        <v>0.18</v>
      </c>
    </row>
    <row r="261" spans="1:10" x14ac:dyDescent="0.3">
      <c r="A261" s="1" t="s">
        <v>13</v>
      </c>
      <c r="B261" s="221">
        <v>1</v>
      </c>
      <c r="C261" s="2">
        <v>4</v>
      </c>
      <c r="D261" s="1">
        <v>7</v>
      </c>
      <c r="E261" s="221">
        <v>3</v>
      </c>
      <c r="F261" s="221">
        <v>4</v>
      </c>
      <c r="G261" s="221">
        <v>5</v>
      </c>
      <c r="H261" s="221">
        <v>0.26600000000000001</v>
      </c>
      <c r="I261" s="221">
        <v>17</v>
      </c>
      <c r="J261" s="2">
        <v>0.13</v>
      </c>
    </row>
    <row r="262" spans="1:10" x14ac:dyDescent="0.3">
      <c r="A262" s="1" t="s">
        <v>13</v>
      </c>
      <c r="B262" s="221">
        <v>1</v>
      </c>
      <c r="C262" s="2">
        <v>4</v>
      </c>
      <c r="D262" s="1">
        <v>10</v>
      </c>
      <c r="E262" s="221">
        <v>4</v>
      </c>
      <c r="F262" s="221">
        <v>6</v>
      </c>
      <c r="G262" s="221">
        <v>5</v>
      </c>
      <c r="H262" s="221">
        <v>0.2</v>
      </c>
      <c r="I262" s="221">
        <v>20</v>
      </c>
      <c r="J262" s="2">
        <v>0.12</v>
      </c>
    </row>
    <row r="263" spans="1:10" x14ac:dyDescent="0.3">
      <c r="A263" s="1" t="s">
        <v>13</v>
      </c>
      <c r="B263" s="221">
        <v>1</v>
      </c>
      <c r="C263" s="2">
        <v>4</v>
      </c>
      <c r="D263" s="1">
        <v>10</v>
      </c>
      <c r="E263" s="221">
        <v>5</v>
      </c>
      <c r="F263" s="221">
        <v>6</v>
      </c>
      <c r="G263" s="221">
        <v>6</v>
      </c>
      <c r="H263" s="221">
        <v>0.44500000000000001</v>
      </c>
      <c r="I263" s="221">
        <v>17</v>
      </c>
      <c r="J263" s="2">
        <v>0.13</v>
      </c>
    </row>
    <row r="264" spans="1:10" x14ac:dyDescent="0.3">
      <c r="A264" s="1" t="s">
        <v>13</v>
      </c>
      <c r="B264" s="221">
        <v>1</v>
      </c>
      <c r="C264" s="2">
        <v>4</v>
      </c>
      <c r="D264" s="1">
        <v>12</v>
      </c>
      <c r="E264" s="221">
        <v>4</v>
      </c>
      <c r="F264" s="221">
        <v>5</v>
      </c>
      <c r="G264" s="221">
        <v>7</v>
      </c>
      <c r="H264" s="221">
        <v>0.23857142857142857</v>
      </c>
      <c r="I264" s="221">
        <v>18</v>
      </c>
      <c r="J264" s="2">
        <v>0.15</v>
      </c>
    </row>
    <row r="265" spans="1:10" x14ac:dyDescent="0.3">
      <c r="A265" s="1" t="s">
        <v>93</v>
      </c>
      <c r="B265" s="221">
        <v>3</v>
      </c>
      <c r="C265" s="2">
        <v>4</v>
      </c>
      <c r="D265" s="1">
        <v>10</v>
      </c>
      <c r="E265" s="221">
        <v>6</v>
      </c>
      <c r="F265" s="221">
        <v>6</v>
      </c>
      <c r="G265" s="221">
        <v>5</v>
      </c>
      <c r="H265" s="221">
        <v>6.6000000000000003E-2</v>
      </c>
      <c r="I265" s="221">
        <v>19</v>
      </c>
      <c r="J265" s="2">
        <v>0.24</v>
      </c>
    </row>
    <row r="266" spans="1:10" x14ac:dyDescent="0.3">
      <c r="A266" s="1" t="s">
        <v>93</v>
      </c>
      <c r="B266" s="221">
        <v>3</v>
      </c>
      <c r="C266" s="2">
        <v>4</v>
      </c>
      <c r="D266" s="1">
        <v>15</v>
      </c>
      <c r="E266" s="221">
        <v>6</v>
      </c>
      <c r="F266" s="221">
        <v>8</v>
      </c>
      <c r="G266" s="221">
        <v>6</v>
      </c>
      <c r="H266" s="221">
        <v>0.22166666666666668</v>
      </c>
      <c r="I266" s="221">
        <v>20</v>
      </c>
      <c r="J266" s="2">
        <v>0.26</v>
      </c>
    </row>
    <row r="267" spans="1:10" x14ac:dyDescent="0.3">
      <c r="A267" s="1" t="s">
        <v>44</v>
      </c>
      <c r="B267" s="221">
        <v>3</v>
      </c>
      <c r="C267" s="2">
        <v>4</v>
      </c>
      <c r="D267" s="1">
        <v>9</v>
      </c>
      <c r="E267" s="221">
        <v>5</v>
      </c>
      <c r="F267" s="221">
        <v>4</v>
      </c>
      <c r="G267" s="221">
        <v>5</v>
      </c>
      <c r="H267" s="221">
        <v>0.26600000000000001</v>
      </c>
      <c r="I267" s="221">
        <v>18</v>
      </c>
      <c r="J267" s="2">
        <v>0.1</v>
      </c>
    </row>
    <row r="268" spans="1:10" x14ac:dyDescent="0.3">
      <c r="A268" s="1" t="s">
        <v>44</v>
      </c>
      <c r="B268" s="221">
        <v>3</v>
      </c>
      <c r="C268" s="2">
        <v>4</v>
      </c>
      <c r="D268" s="1">
        <v>7</v>
      </c>
      <c r="E268" s="221">
        <v>5</v>
      </c>
      <c r="F268" s="221">
        <v>4</v>
      </c>
      <c r="G268" s="221">
        <v>5</v>
      </c>
      <c r="H268" s="221">
        <v>0.4</v>
      </c>
      <c r="I268" s="221">
        <v>12</v>
      </c>
      <c r="J268" s="2">
        <v>0.12</v>
      </c>
    </row>
    <row r="269" spans="1:10" x14ac:dyDescent="0.3">
      <c r="A269" s="1" t="s">
        <v>44</v>
      </c>
      <c r="B269" s="221">
        <v>3</v>
      </c>
      <c r="C269" s="2">
        <v>4</v>
      </c>
      <c r="D269" s="1">
        <v>11</v>
      </c>
      <c r="E269" s="221">
        <v>6</v>
      </c>
      <c r="F269" s="221">
        <v>6</v>
      </c>
      <c r="G269" s="221">
        <v>7</v>
      </c>
      <c r="H269" s="221">
        <v>0.38142857142857139</v>
      </c>
      <c r="I269" s="221">
        <v>22</v>
      </c>
      <c r="J269" s="2">
        <v>0.09</v>
      </c>
    </row>
    <row r="270" spans="1:10" x14ac:dyDescent="0.3">
      <c r="A270" s="1" t="s">
        <v>44</v>
      </c>
      <c r="B270" s="221">
        <v>3</v>
      </c>
      <c r="C270" s="2">
        <v>4</v>
      </c>
      <c r="D270" s="1">
        <v>11</v>
      </c>
      <c r="E270" s="221">
        <v>4</v>
      </c>
      <c r="F270" s="221">
        <v>4</v>
      </c>
      <c r="G270" s="221">
        <v>7</v>
      </c>
      <c r="H270" s="221">
        <v>0.36857142857142861</v>
      </c>
      <c r="I270" s="221">
        <v>18</v>
      </c>
      <c r="J270" s="2">
        <v>0.11</v>
      </c>
    </row>
    <row r="271" spans="1:10" x14ac:dyDescent="0.3">
      <c r="A271" s="1" t="s">
        <v>44</v>
      </c>
      <c r="B271" s="221">
        <v>3</v>
      </c>
      <c r="C271" s="2">
        <v>4</v>
      </c>
      <c r="D271" s="1">
        <v>14</v>
      </c>
      <c r="E271" s="221">
        <v>4</v>
      </c>
      <c r="F271" s="221">
        <v>5</v>
      </c>
      <c r="G271" s="221">
        <v>8</v>
      </c>
      <c r="H271" s="221">
        <v>0.45874999999999999</v>
      </c>
      <c r="I271" s="221">
        <v>21</v>
      </c>
      <c r="J271" s="2">
        <v>0.1</v>
      </c>
    </row>
    <row r="272" spans="1:10" x14ac:dyDescent="0.3">
      <c r="A272" s="1" t="s">
        <v>44</v>
      </c>
      <c r="B272" s="221">
        <v>3</v>
      </c>
      <c r="C272" s="2">
        <v>4</v>
      </c>
      <c r="D272" s="1">
        <v>12</v>
      </c>
      <c r="E272" s="221">
        <v>6</v>
      </c>
      <c r="F272" s="221">
        <v>4</v>
      </c>
      <c r="G272" s="221">
        <v>8</v>
      </c>
      <c r="H272" s="221">
        <v>0.375</v>
      </c>
      <c r="I272" s="221">
        <v>17</v>
      </c>
      <c r="J272" s="2">
        <v>0.12</v>
      </c>
    </row>
    <row r="273" spans="1:10" x14ac:dyDescent="0.3">
      <c r="A273" s="1" t="s">
        <v>44</v>
      </c>
      <c r="B273" s="221">
        <v>3</v>
      </c>
      <c r="C273" s="2">
        <v>4</v>
      </c>
      <c r="D273" s="1">
        <v>12</v>
      </c>
      <c r="E273" s="221">
        <v>6</v>
      </c>
      <c r="F273" s="221">
        <v>7</v>
      </c>
      <c r="G273" s="221">
        <v>6</v>
      </c>
      <c r="H273" s="221">
        <v>0.38833333333333336</v>
      </c>
      <c r="I273" s="221">
        <v>20</v>
      </c>
      <c r="J273" s="2">
        <v>0.12</v>
      </c>
    </row>
    <row r="274" spans="1:10" x14ac:dyDescent="0.3">
      <c r="A274" s="1" t="s">
        <v>44</v>
      </c>
      <c r="B274" s="221">
        <v>3</v>
      </c>
      <c r="C274" s="2">
        <v>4</v>
      </c>
      <c r="D274" s="1">
        <v>14</v>
      </c>
      <c r="E274" s="221">
        <v>4</v>
      </c>
      <c r="F274" s="221">
        <v>5</v>
      </c>
      <c r="G274" s="221">
        <v>8</v>
      </c>
      <c r="H274" s="221">
        <v>0.33374999999999999</v>
      </c>
      <c r="I274" s="221">
        <v>21</v>
      </c>
      <c r="J274" s="2">
        <v>0.13</v>
      </c>
    </row>
    <row r="275" spans="1:10" x14ac:dyDescent="0.3">
      <c r="A275" s="1" t="s">
        <v>84</v>
      </c>
      <c r="B275" s="221">
        <v>0</v>
      </c>
      <c r="C275" s="2">
        <v>3</v>
      </c>
      <c r="D275" s="1">
        <v>9</v>
      </c>
      <c r="E275" s="221">
        <v>3</v>
      </c>
      <c r="F275" s="221">
        <v>3</v>
      </c>
      <c r="G275" s="221">
        <v>6</v>
      </c>
      <c r="H275" s="221">
        <v>0.5</v>
      </c>
      <c r="I275" s="221">
        <v>13</v>
      </c>
      <c r="J275" s="2">
        <v>0.11</v>
      </c>
    </row>
    <row r="276" spans="1:10" x14ac:dyDescent="0.3">
      <c r="A276" s="1" t="s">
        <v>84</v>
      </c>
      <c r="B276" s="221">
        <v>0</v>
      </c>
      <c r="C276" s="2">
        <v>3</v>
      </c>
      <c r="D276" s="1">
        <v>10</v>
      </c>
      <c r="E276" s="221">
        <v>3</v>
      </c>
      <c r="F276" s="221">
        <v>5</v>
      </c>
      <c r="G276" s="221">
        <v>7</v>
      </c>
      <c r="H276" s="221">
        <v>0.52428571428571424</v>
      </c>
      <c r="I276" s="221">
        <v>17</v>
      </c>
      <c r="J276" s="2">
        <v>0.12</v>
      </c>
    </row>
    <row r="277" spans="1:10" x14ac:dyDescent="0.3">
      <c r="A277" s="1" t="s">
        <v>84</v>
      </c>
      <c r="B277" s="221">
        <v>0</v>
      </c>
      <c r="C277" s="2">
        <v>3</v>
      </c>
      <c r="D277" s="1">
        <v>8</v>
      </c>
      <c r="E277" s="221">
        <v>4</v>
      </c>
      <c r="F277" s="221">
        <v>4</v>
      </c>
      <c r="G277" s="221">
        <v>5</v>
      </c>
      <c r="H277" s="221">
        <v>0.46600000000000003</v>
      </c>
      <c r="I277" s="221">
        <v>12</v>
      </c>
      <c r="J277" s="2">
        <v>0.12</v>
      </c>
    </row>
    <row r="278" spans="1:10" x14ac:dyDescent="0.3">
      <c r="A278" s="1" t="s">
        <v>22</v>
      </c>
      <c r="B278" s="221">
        <v>0</v>
      </c>
      <c r="C278" s="2">
        <v>3</v>
      </c>
      <c r="D278" s="1">
        <v>11</v>
      </c>
      <c r="E278" s="221">
        <v>3</v>
      </c>
      <c r="F278" s="221">
        <v>3</v>
      </c>
      <c r="G278" s="221">
        <v>8</v>
      </c>
      <c r="H278" s="221">
        <v>0.45874999999999999</v>
      </c>
      <c r="I278" s="221">
        <v>17</v>
      </c>
      <c r="J278" s="2">
        <v>0.1</v>
      </c>
    </row>
    <row r="279" spans="1:10" x14ac:dyDescent="0.3">
      <c r="A279" s="1" t="s">
        <v>22</v>
      </c>
      <c r="B279" s="221">
        <v>0</v>
      </c>
      <c r="C279" s="2">
        <v>3</v>
      </c>
      <c r="D279" s="1">
        <v>11</v>
      </c>
      <c r="E279" s="221">
        <v>6</v>
      </c>
      <c r="F279" s="221">
        <v>4</v>
      </c>
      <c r="G279" s="221">
        <v>7</v>
      </c>
      <c r="H279" s="221">
        <v>0.38142857142857139</v>
      </c>
      <c r="I279" s="221">
        <v>18</v>
      </c>
      <c r="J279" s="2">
        <v>0.09</v>
      </c>
    </row>
    <row r="280" spans="1:10" x14ac:dyDescent="0.3">
      <c r="A280" s="1" t="s">
        <v>20</v>
      </c>
      <c r="B280" s="221">
        <v>0</v>
      </c>
      <c r="C280" s="2">
        <v>0</v>
      </c>
      <c r="D280" s="1">
        <v>11</v>
      </c>
      <c r="E280" s="221">
        <v>2</v>
      </c>
      <c r="F280" s="221">
        <v>2</v>
      </c>
      <c r="G280" s="221">
        <v>10</v>
      </c>
      <c r="H280" s="221">
        <v>0.53300000000000003</v>
      </c>
      <c r="I280" s="221">
        <v>17</v>
      </c>
      <c r="J280" s="2">
        <v>0.11</v>
      </c>
    </row>
    <row r="281" spans="1:10" x14ac:dyDescent="0.3">
      <c r="A281" s="1" t="s">
        <v>20</v>
      </c>
      <c r="B281" s="221">
        <v>0</v>
      </c>
      <c r="C281" s="2">
        <v>0</v>
      </c>
      <c r="D281" s="1">
        <v>11</v>
      </c>
      <c r="E281" s="221">
        <v>3</v>
      </c>
      <c r="F281" s="221">
        <v>3</v>
      </c>
      <c r="G281" s="221">
        <v>9</v>
      </c>
      <c r="H281" s="221">
        <v>0.33333333333333331</v>
      </c>
      <c r="I281" s="221">
        <v>18</v>
      </c>
      <c r="J281" s="2">
        <v>0.12</v>
      </c>
    </row>
    <row r="282" spans="1:10" x14ac:dyDescent="0.3">
      <c r="A282" s="1" t="s">
        <v>20</v>
      </c>
      <c r="B282" s="221">
        <v>0</v>
      </c>
      <c r="C282" s="2">
        <v>0</v>
      </c>
      <c r="D282" s="1">
        <v>10</v>
      </c>
      <c r="E282" s="221">
        <v>2</v>
      </c>
      <c r="F282" s="221">
        <v>2</v>
      </c>
      <c r="G282" s="221">
        <v>8</v>
      </c>
      <c r="H282" s="221">
        <v>0.45874999999999999</v>
      </c>
      <c r="I282" s="221">
        <v>15</v>
      </c>
      <c r="J282" s="2">
        <v>0.11</v>
      </c>
    </row>
    <row r="283" spans="1:10" x14ac:dyDescent="0.3">
      <c r="A283" s="1" t="s">
        <v>20</v>
      </c>
      <c r="B283" s="221">
        <v>0</v>
      </c>
      <c r="C283" s="2">
        <v>0</v>
      </c>
      <c r="D283" s="1">
        <v>9</v>
      </c>
      <c r="E283" s="221">
        <v>3</v>
      </c>
      <c r="F283" s="221">
        <v>3</v>
      </c>
      <c r="G283" s="221">
        <v>7</v>
      </c>
      <c r="H283" s="221">
        <v>0.4757142857142857</v>
      </c>
      <c r="I283" s="221">
        <v>14</v>
      </c>
      <c r="J283" s="2">
        <v>0.09</v>
      </c>
    </row>
    <row r="284" spans="1:10" x14ac:dyDescent="0.3">
      <c r="A284" s="1" t="s">
        <v>20</v>
      </c>
      <c r="B284" s="221">
        <v>0</v>
      </c>
      <c r="C284" s="2">
        <v>0</v>
      </c>
      <c r="D284" s="1">
        <v>11</v>
      </c>
      <c r="E284" s="221">
        <v>3</v>
      </c>
      <c r="F284" s="221">
        <v>4</v>
      </c>
      <c r="G284" s="221">
        <v>8</v>
      </c>
      <c r="H284" s="221">
        <v>0.5</v>
      </c>
      <c r="I284" s="221">
        <v>18</v>
      </c>
      <c r="J284" s="2">
        <v>0.12</v>
      </c>
    </row>
    <row r="285" spans="1:10" x14ac:dyDescent="0.3">
      <c r="A285" s="1" t="s">
        <v>40</v>
      </c>
      <c r="B285" s="221">
        <v>0</v>
      </c>
      <c r="C285" s="2">
        <v>0</v>
      </c>
      <c r="D285" s="1">
        <v>10</v>
      </c>
      <c r="E285" s="221">
        <v>3</v>
      </c>
      <c r="F285" s="221">
        <v>4</v>
      </c>
      <c r="G285" s="221">
        <v>6</v>
      </c>
      <c r="H285" s="221">
        <v>0.44500000000000001</v>
      </c>
      <c r="I285" s="221">
        <v>15</v>
      </c>
      <c r="J285" s="2">
        <v>0.13</v>
      </c>
    </row>
    <row r="286" spans="1:10" x14ac:dyDescent="0.3">
      <c r="A286" s="1" t="s">
        <v>40</v>
      </c>
      <c r="B286" s="221">
        <v>0</v>
      </c>
      <c r="C286" s="2">
        <v>0</v>
      </c>
      <c r="D286" s="1">
        <v>9</v>
      </c>
      <c r="E286" s="221">
        <v>4</v>
      </c>
      <c r="F286" s="221">
        <v>4</v>
      </c>
      <c r="G286" s="221">
        <v>6</v>
      </c>
      <c r="H286" s="221">
        <v>0.44500000000000001</v>
      </c>
      <c r="I286" s="221">
        <v>13</v>
      </c>
      <c r="J286" s="2">
        <v>0.15</v>
      </c>
    </row>
    <row r="287" spans="1:10" x14ac:dyDescent="0.3">
      <c r="A287" s="1" t="s">
        <v>40</v>
      </c>
      <c r="B287" s="221">
        <v>0</v>
      </c>
      <c r="C287" s="2">
        <v>0</v>
      </c>
      <c r="D287" s="1">
        <v>8</v>
      </c>
      <c r="E287" s="221">
        <v>3</v>
      </c>
      <c r="F287" s="221">
        <v>4</v>
      </c>
      <c r="G287" s="221">
        <v>6</v>
      </c>
      <c r="H287" s="221">
        <v>0.44500000000000001</v>
      </c>
      <c r="I287" s="221">
        <v>14</v>
      </c>
      <c r="J287" s="2">
        <v>0.14000000000000001</v>
      </c>
    </row>
    <row r="288" spans="1:10" x14ac:dyDescent="0.3">
      <c r="A288" s="1" t="s">
        <v>10</v>
      </c>
      <c r="B288" s="221">
        <v>1</v>
      </c>
      <c r="C288" s="2">
        <v>2</v>
      </c>
      <c r="D288" s="1">
        <v>12</v>
      </c>
      <c r="E288" s="221">
        <v>3</v>
      </c>
      <c r="F288" s="221">
        <v>4</v>
      </c>
      <c r="G288" s="221">
        <v>10</v>
      </c>
      <c r="H288" s="221">
        <v>0.5</v>
      </c>
      <c r="I288" s="221">
        <v>19</v>
      </c>
      <c r="J288" s="2">
        <v>0.15</v>
      </c>
    </row>
    <row r="289" spans="1:10" x14ac:dyDescent="0.3">
      <c r="A289" s="1" t="s">
        <v>10</v>
      </c>
      <c r="B289" s="221">
        <v>1</v>
      </c>
      <c r="C289" s="2">
        <v>2</v>
      </c>
      <c r="D289" s="1">
        <v>14</v>
      </c>
      <c r="E289" s="221">
        <v>3</v>
      </c>
      <c r="F289" s="221">
        <v>3</v>
      </c>
      <c r="G289" s="221">
        <v>11</v>
      </c>
      <c r="H289" s="221">
        <v>0.54545454545454541</v>
      </c>
      <c r="I289" s="221">
        <v>19</v>
      </c>
      <c r="J289" s="2">
        <v>0.17</v>
      </c>
    </row>
    <row r="290" spans="1:10" x14ac:dyDescent="0.3">
      <c r="A290" s="1" t="s">
        <v>10</v>
      </c>
      <c r="B290" s="221">
        <v>1</v>
      </c>
      <c r="C290" s="2">
        <v>2</v>
      </c>
      <c r="D290" s="1">
        <v>12</v>
      </c>
      <c r="E290" s="221">
        <v>4</v>
      </c>
      <c r="F290" s="221">
        <v>6</v>
      </c>
      <c r="G290" s="221">
        <v>9</v>
      </c>
      <c r="H290" s="221">
        <v>0.44444444444444442</v>
      </c>
      <c r="I290" s="221">
        <v>22</v>
      </c>
      <c r="J290" s="2">
        <v>0.13</v>
      </c>
    </row>
    <row r="291" spans="1:10" x14ac:dyDescent="0.3">
      <c r="A291" s="1" t="s">
        <v>0</v>
      </c>
      <c r="B291" s="221">
        <v>1</v>
      </c>
      <c r="C291" s="2">
        <v>2</v>
      </c>
      <c r="D291" s="1">
        <v>13</v>
      </c>
      <c r="E291" s="221">
        <v>4</v>
      </c>
      <c r="F291" s="221">
        <v>4</v>
      </c>
      <c r="G291" s="221">
        <v>10</v>
      </c>
      <c r="H291" s="221">
        <v>0.5</v>
      </c>
      <c r="I291" s="221">
        <v>23</v>
      </c>
      <c r="J291" s="2">
        <v>0.11</v>
      </c>
    </row>
    <row r="292" spans="1:10" x14ac:dyDescent="0.3">
      <c r="A292" s="1" t="s">
        <v>0</v>
      </c>
      <c r="B292" s="221">
        <v>1</v>
      </c>
      <c r="C292" s="2">
        <v>2</v>
      </c>
      <c r="D292" s="1">
        <v>13</v>
      </c>
      <c r="E292" s="221">
        <v>5</v>
      </c>
      <c r="F292" s="221">
        <v>6</v>
      </c>
      <c r="G292" s="221">
        <v>8</v>
      </c>
      <c r="H292" s="221">
        <v>0.45874999999999999</v>
      </c>
      <c r="I292" s="221">
        <v>19</v>
      </c>
      <c r="J292" s="2">
        <v>0.12</v>
      </c>
    </row>
    <row r="293" spans="1:10" x14ac:dyDescent="0.3">
      <c r="A293" s="1" t="s">
        <v>0</v>
      </c>
      <c r="B293" s="221">
        <v>1</v>
      </c>
      <c r="C293" s="2">
        <v>2</v>
      </c>
      <c r="D293" s="1">
        <v>14</v>
      </c>
      <c r="E293" s="221">
        <v>4</v>
      </c>
      <c r="F293" s="221">
        <v>3</v>
      </c>
      <c r="G293" s="221">
        <v>13</v>
      </c>
      <c r="H293" s="221">
        <v>0.56384615384615389</v>
      </c>
      <c r="I293" s="221">
        <v>21</v>
      </c>
      <c r="J293" s="2">
        <v>0.1</v>
      </c>
    </row>
    <row r="294" spans="1:10" x14ac:dyDescent="0.3">
      <c r="A294" s="1" t="s">
        <v>69</v>
      </c>
      <c r="B294" s="221">
        <v>1</v>
      </c>
      <c r="C294" s="2">
        <v>2</v>
      </c>
      <c r="D294" s="1">
        <v>12</v>
      </c>
      <c r="E294" s="221">
        <v>6</v>
      </c>
      <c r="F294" s="221">
        <v>7</v>
      </c>
      <c r="G294" s="221">
        <v>6</v>
      </c>
      <c r="H294" s="221">
        <v>0.33333333333333331</v>
      </c>
      <c r="I294" s="221">
        <v>20</v>
      </c>
      <c r="J294" s="2">
        <v>0.06</v>
      </c>
    </row>
    <row r="295" spans="1:10" x14ac:dyDescent="0.3">
      <c r="A295" s="1" t="s">
        <v>69</v>
      </c>
      <c r="B295" s="221">
        <v>1</v>
      </c>
      <c r="C295" s="2">
        <v>2</v>
      </c>
      <c r="D295" s="1">
        <v>11</v>
      </c>
      <c r="E295" s="221">
        <v>5</v>
      </c>
      <c r="F295" s="221">
        <v>6</v>
      </c>
      <c r="G295" s="221">
        <v>7</v>
      </c>
      <c r="H295" s="221">
        <v>0.4042857142857143</v>
      </c>
      <c r="I295" s="221">
        <v>22</v>
      </c>
      <c r="J295" s="2">
        <v>0.08</v>
      </c>
    </row>
    <row r="296" spans="1:10" x14ac:dyDescent="0.3">
      <c r="A296" s="1" t="s">
        <v>76</v>
      </c>
      <c r="B296" s="221">
        <v>1</v>
      </c>
      <c r="C296" s="2">
        <v>2</v>
      </c>
      <c r="D296" s="1">
        <v>8</v>
      </c>
      <c r="E296" s="221">
        <v>4</v>
      </c>
      <c r="F296" s="221">
        <v>4</v>
      </c>
      <c r="G296" s="221">
        <v>5</v>
      </c>
      <c r="H296" s="221">
        <v>0.4</v>
      </c>
      <c r="I296" s="221">
        <v>13</v>
      </c>
      <c r="J296" s="2">
        <v>7.0000000000000007E-2</v>
      </c>
    </row>
    <row r="297" spans="1:10" x14ac:dyDescent="0.3">
      <c r="A297" s="1" t="s">
        <v>76</v>
      </c>
      <c r="B297" s="221">
        <v>1</v>
      </c>
      <c r="C297" s="2">
        <v>2</v>
      </c>
      <c r="D297" s="1">
        <v>9</v>
      </c>
      <c r="E297" s="221">
        <v>5</v>
      </c>
      <c r="F297" s="221">
        <v>5</v>
      </c>
      <c r="G297" s="221">
        <v>6</v>
      </c>
      <c r="H297" s="221">
        <v>0.38833333333333336</v>
      </c>
      <c r="I297" s="221">
        <v>18</v>
      </c>
      <c r="J297" s="2">
        <v>0.06</v>
      </c>
    </row>
    <row r="298" spans="1:10" x14ac:dyDescent="0.3">
      <c r="A298" s="1" t="s">
        <v>76</v>
      </c>
      <c r="B298" s="221">
        <v>1</v>
      </c>
      <c r="C298" s="2">
        <v>2</v>
      </c>
      <c r="D298" s="1">
        <v>11</v>
      </c>
      <c r="E298" s="221">
        <v>3</v>
      </c>
      <c r="F298" s="221">
        <v>4</v>
      </c>
      <c r="G298" s="221">
        <v>8</v>
      </c>
      <c r="H298" s="221">
        <v>0.41625000000000001</v>
      </c>
      <c r="I298" s="221">
        <v>16</v>
      </c>
      <c r="J298" s="2">
        <v>0.1</v>
      </c>
    </row>
    <row r="299" spans="1:10" x14ac:dyDescent="0.3">
      <c r="A299" s="1" t="s">
        <v>76</v>
      </c>
      <c r="B299" s="221">
        <v>1</v>
      </c>
      <c r="C299" s="2">
        <v>2</v>
      </c>
      <c r="D299" s="1">
        <v>11</v>
      </c>
      <c r="E299" s="221">
        <v>4</v>
      </c>
      <c r="F299" s="221">
        <v>4</v>
      </c>
      <c r="G299" s="221">
        <v>7</v>
      </c>
      <c r="H299" s="221">
        <v>0.42857142857142855</v>
      </c>
      <c r="I299" s="221">
        <v>14</v>
      </c>
      <c r="J299" s="2">
        <v>0.1</v>
      </c>
    </row>
    <row r="300" spans="1:10" x14ac:dyDescent="0.3">
      <c r="A300" s="1" t="s">
        <v>76</v>
      </c>
      <c r="B300" s="221">
        <v>1</v>
      </c>
      <c r="C300" s="2">
        <v>2</v>
      </c>
      <c r="D300" s="1">
        <v>13</v>
      </c>
      <c r="E300" s="221">
        <v>4</v>
      </c>
      <c r="F300" s="221">
        <v>4</v>
      </c>
      <c r="G300" s="221">
        <v>9</v>
      </c>
      <c r="H300" s="221">
        <v>0.40777777777777779</v>
      </c>
      <c r="I300" s="221">
        <v>20</v>
      </c>
      <c r="J300" s="2">
        <v>0.06</v>
      </c>
    </row>
    <row r="301" spans="1:10" x14ac:dyDescent="0.3">
      <c r="A301" s="1" t="s">
        <v>76</v>
      </c>
      <c r="B301" s="221">
        <v>1</v>
      </c>
      <c r="C301" s="2">
        <v>2</v>
      </c>
      <c r="D301" s="1">
        <v>14</v>
      </c>
      <c r="E301" s="221">
        <v>6</v>
      </c>
      <c r="F301" s="221">
        <v>5</v>
      </c>
      <c r="G301" s="221">
        <v>9</v>
      </c>
      <c r="H301" s="221">
        <v>0.4811111111111111</v>
      </c>
      <c r="I301" s="221">
        <v>20</v>
      </c>
      <c r="J301" s="2">
        <v>0.04</v>
      </c>
    </row>
    <row r="302" spans="1:10" x14ac:dyDescent="0.3">
      <c r="A302" s="1" t="s">
        <v>76</v>
      </c>
      <c r="B302" s="221">
        <v>1</v>
      </c>
      <c r="C302" s="2">
        <v>2</v>
      </c>
      <c r="D302" s="1">
        <v>15</v>
      </c>
      <c r="E302" s="221">
        <v>6</v>
      </c>
      <c r="F302" s="221">
        <v>6</v>
      </c>
      <c r="G302" s="221">
        <v>9</v>
      </c>
      <c r="H302" s="221">
        <v>0.55555555555555558</v>
      </c>
      <c r="I302" s="221">
        <v>20</v>
      </c>
      <c r="J302" s="2">
        <v>0.05</v>
      </c>
    </row>
    <row r="303" spans="1:10" x14ac:dyDescent="0.3">
      <c r="A303" s="1" t="s">
        <v>35</v>
      </c>
      <c r="B303" s="221">
        <v>1</v>
      </c>
      <c r="C303" s="2">
        <v>3</v>
      </c>
      <c r="D303" s="1">
        <v>10</v>
      </c>
      <c r="E303" s="221">
        <v>5</v>
      </c>
      <c r="F303" s="221">
        <v>5</v>
      </c>
      <c r="G303" s="221">
        <v>6</v>
      </c>
      <c r="H303" s="221">
        <v>0.38833333333333336</v>
      </c>
      <c r="I303" s="221">
        <v>17</v>
      </c>
      <c r="J303" s="2">
        <v>0.12</v>
      </c>
    </row>
    <row r="304" spans="1:10" x14ac:dyDescent="0.3">
      <c r="A304" s="1" t="s">
        <v>35</v>
      </c>
      <c r="B304" s="221">
        <v>1</v>
      </c>
      <c r="C304" s="2">
        <v>3</v>
      </c>
      <c r="D304" s="1">
        <v>14</v>
      </c>
      <c r="E304" s="221">
        <v>7</v>
      </c>
      <c r="F304" s="221">
        <v>8</v>
      </c>
      <c r="G304" s="221">
        <v>10</v>
      </c>
      <c r="H304" s="221">
        <v>0.5</v>
      </c>
      <c r="I304" s="221">
        <v>24</v>
      </c>
      <c r="J304" s="2">
        <v>0.11</v>
      </c>
    </row>
    <row r="305" spans="1:10" x14ac:dyDescent="0.3">
      <c r="A305" s="1" t="s">
        <v>46</v>
      </c>
      <c r="B305" s="221">
        <v>2</v>
      </c>
      <c r="C305" s="2">
        <v>3</v>
      </c>
      <c r="D305" s="1">
        <v>15</v>
      </c>
      <c r="E305" s="221">
        <v>5</v>
      </c>
      <c r="F305" s="221">
        <v>5</v>
      </c>
      <c r="G305" s="221">
        <v>13</v>
      </c>
      <c r="H305" s="221">
        <v>0.53846153846153844</v>
      </c>
      <c r="I305" s="221">
        <v>21</v>
      </c>
      <c r="J305" s="2">
        <v>0.12</v>
      </c>
    </row>
    <row r="306" spans="1:10" x14ac:dyDescent="0.3">
      <c r="A306" s="1" t="s">
        <v>46</v>
      </c>
      <c r="B306" s="221">
        <v>2</v>
      </c>
      <c r="C306" s="2">
        <v>3</v>
      </c>
      <c r="D306" s="1">
        <v>13</v>
      </c>
      <c r="E306" s="221">
        <v>5</v>
      </c>
      <c r="F306" s="221">
        <v>4</v>
      </c>
      <c r="G306" s="221">
        <v>9</v>
      </c>
      <c r="H306" s="221">
        <v>0.44444444444444442</v>
      </c>
      <c r="I306" s="221">
        <v>19</v>
      </c>
      <c r="J306" s="2">
        <v>0.14000000000000001</v>
      </c>
    </row>
    <row r="307" spans="1:10" x14ac:dyDescent="0.3">
      <c r="A307" s="1" t="s">
        <v>46</v>
      </c>
      <c r="B307" s="221">
        <v>2</v>
      </c>
      <c r="C307" s="2">
        <v>3</v>
      </c>
      <c r="D307" s="1">
        <v>14</v>
      </c>
      <c r="E307" s="221">
        <v>6</v>
      </c>
      <c r="F307" s="221">
        <v>7</v>
      </c>
      <c r="G307" s="221">
        <v>9</v>
      </c>
      <c r="H307" s="221">
        <v>0.44444444444444442</v>
      </c>
      <c r="I307" s="221">
        <v>24</v>
      </c>
      <c r="J307" s="2">
        <v>0.08</v>
      </c>
    </row>
    <row r="308" spans="1:10" x14ac:dyDescent="0.3">
      <c r="A308" s="1" t="s">
        <v>46</v>
      </c>
      <c r="B308" s="221">
        <v>2</v>
      </c>
      <c r="C308" s="2">
        <v>3</v>
      </c>
      <c r="D308" s="1">
        <v>14</v>
      </c>
      <c r="E308" s="221">
        <v>6</v>
      </c>
      <c r="F308" s="221">
        <v>6</v>
      </c>
      <c r="G308" s="221">
        <v>11</v>
      </c>
      <c r="H308" s="221">
        <v>0.54545454545454541</v>
      </c>
      <c r="I308" s="221">
        <v>25</v>
      </c>
      <c r="J308" s="2">
        <v>0.12</v>
      </c>
    </row>
    <row r="309" spans="1:10" x14ac:dyDescent="0.3">
      <c r="A309" s="1" t="s">
        <v>87</v>
      </c>
      <c r="B309" s="221">
        <v>0</v>
      </c>
      <c r="C309" s="2">
        <v>2</v>
      </c>
      <c r="D309" s="1">
        <v>10</v>
      </c>
      <c r="E309" s="221">
        <v>4</v>
      </c>
      <c r="F309" s="221">
        <v>5</v>
      </c>
      <c r="G309" s="221">
        <v>5</v>
      </c>
      <c r="H309" s="221">
        <v>0.13400000000000001</v>
      </c>
      <c r="I309" s="221">
        <v>16</v>
      </c>
      <c r="J309" s="2">
        <v>0.1</v>
      </c>
    </row>
    <row r="310" spans="1:10" x14ac:dyDescent="0.3">
      <c r="A310" s="1" t="s">
        <v>87</v>
      </c>
      <c r="B310" s="221">
        <v>0</v>
      </c>
      <c r="C310" s="2">
        <v>2</v>
      </c>
      <c r="D310" s="1">
        <v>15</v>
      </c>
      <c r="E310" s="221">
        <v>5</v>
      </c>
      <c r="F310" s="221">
        <v>5</v>
      </c>
      <c r="G310" s="221">
        <v>10</v>
      </c>
      <c r="H310" s="221">
        <v>0.46699999999999997</v>
      </c>
      <c r="I310" s="221">
        <v>19</v>
      </c>
      <c r="J310" s="2">
        <v>0.08</v>
      </c>
    </row>
    <row r="311" spans="1:10" x14ac:dyDescent="0.3">
      <c r="A311" s="1" t="s">
        <v>52</v>
      </c>
      <c r="B311" s="221">
        <v>0</v>
      </c>
      <c r="C311" s="2">
        <v>1</v>
      </c>
      <c r="D311" s="1">
        <v>16</v>
      </c>
      <c r="E311" s="221">
        <v>7</v>
      </c>
      <c r="F311" s="221">
        <v>7</v>
      </c>
      <c r="G311" s="221">
        <v>9</v>
      </c>
      <c r="H311" s="221">
        <v>0.51888888888888884</v>
      </c>
      <c r="I311" s="221">
        <v>23</v>
      </c>
      <c r="J311" s="2">
        <v>0.13</v>
      </c>
    </row>
    <row r="312" spans="1:10" x14ac:dyDescent="0.3">
      <c r="A312" s="1" t="s">
        <v>90</v>
      </c>
      <c r="B312" s="221">
        <v>1</v>
      </c>
      <c r="C312" s="2">
        <v>4</v>
      </c>
      <c r="D312" s="1">
        <v>10</v>
      </c>
      <c r="E312" s="221">
        <v>4</v>
      </c>
      <c r="F312" s="221">
        <v>6</v>
      </c>
      <c r="G312" s="221">
        <v>5</v>
      </c>
      <c r="H312" s="221">
        <v>0.2</v>
      </c>
      <c r="I312" s="221">
        <v>18</v>
      </c>
      <c r="J312" s="2">
        <v>0.1</v>
      </c>
    </row>
    <row r="313" spans="1:10" x14ac:dyDescent="0.3">
      <c r="A313" s="1" t="s">
        <v>90</v>
      </c>
      <c r="B313" s="221">
        <v>1</v>
      </c>
      <c r="C313" s="2">
        <v>4</v>
      </c>
      <c r="D313" s="1">
        <v>11</v>
      </c>
      <c r="E313" s="221">
        <v>6</v>
      </c>
      <c r="F313" s="221">
        <v>7</v>
      </c>
      <c r="G313" s="221">
        <v>5</v>
      </c>
      <c r="H313" s="221">
        <v>6.6000000000000003E-2</v>
      </c>
      <c r="I313" s="221">
        <v>18</v>
      </c>
      <c r="J313" s="2">
        <v>0.13</v>
      </c>
    </row>
    <row r="314" spans="1:10" x14ac:dyDescent="0.3">
      <c r="A314" s="1" t="s">
        <v>90</v>
      </c>
      <c r="B314" s="221">
        <v>1</v>
      </c>
      <c r="C314" s="2">
        <v>4</v>
      </c>
      <c r="D314" s="1">
        <v>10</v>
      </c>
      <c r="E314" s="221">
        <v>4</v>
      </c>
      <c r="F314" s="221">
        <v>5</v>
      </c>
      <c r="G314" s="221">
        <v>4</v>
      </c>
      <c r="H314" s="221">
        <v>0</v>
      </c>
      <c r="I314" s="221">
        <v>14</v>
      </c>
      <c r="J314" s="2">
        <v>0.16</v>
      </c>
    </row>
    <row r="315" spans="1:10" x14ac:dyDescent="0.3">
      <c r="A315" s="1" t="s">
        <v>90</v>
      </c>
      <c r="B315" s="221">
        <v>1</v>
      </c>
      <c r="C315" s="2">
        <v>4</v>
      </c>
      <c r="D315" s="1">
        <v>11</v>
      </c>
      <c r="E315" s="221">
        <v>7</v>
      </c>
      <c r="F315" s="221">
        <v>5</v>
      </c>
      <c r="G315" s="221">
        <v>7</v>
      </c>
      <c r="H315" s="221">
        <v>0.33285714285714285</v>
      </c>
      <c r="I315" s="221">
        <v>20</v>
      </c>
      <c r="J315" s="2">
        <v>0.21</v>
      </c>
    </row>
    <row r="316" spans="1:10" x14ac:dyDescent="0.3">
      <c r="A316" s="1" t="s">
        <v>63</v>
      </c>
      <c r="B316" s="221">
        <v>1</v>
      </c>
      <c r="C316" s="2">
        <v>4</v>
      </c>
      <c r="D316" s="1">
        <v>8</v>
      </c>
      <c r="E316" s="221">
        <v>4</v>
      </c>
      <c r="F316" s="221">
        <v>5</v>
      </c>
      <c r="G316" s="221">
        <v>5</v>
      </c>
      <c r="H316" s="221">
        <v>0.26600000000000001</v>
      </c>
      <c r="I316" s="221">
        <v>18</v>
      </c>
      <c r="J316" s="2">
        <v>0.1</v>
      </c>
    </row>
    <row r="317" spans="1:10" x14ac:dyDescent="0.3">
      <c r="A317" s="1" t="s">
        <v>63</v>
      </c>
      <c r="B317" s="221">
        <v>1</v>
      </c>
      <c r="C317" s="2">
        <v>4</v>
      </c>
      <c r="D317" s="1">
        <v>11</v>
      </c>
      <c r="E317" s="221">
        <v>3</v>
      </c>
      <c r="F317" s="221">
        <v>5</v>
      </c>
      <c r="G317" s="221">
        <v>5</v>
      </c>
      <c r="H317" s="221">
        <v>0.2</v>
      </c>
      <c r="I317" s="221">
        <v>16</v>
      </c>
      <c r="J317" s="2">
        <v>0.1</v>
      </c>
    </row>
    <row r="318" spans="1:10" x14ac:dyDescent="0.3">
      <c r="A318" s="1" t="s">
        <v>63</v>
      </c>
      <c r="B318" s="221">
        <v>1</v>
      </c>
      <c r="C318" s="2">
        <v>4</v>
      </c>
      <c r="D318" s="1">
        <v>11</v>
      </c>
      <c r="E318" s="221">
        <v>4</v>
      </c>
      <c r="F318" s="221">
        <v>6</v>
      </c>
      <c r="G318" s="221">
        <v>7</v>
      </c>
      <c r="H318" s="221">
        <v>0.42857142857142855</v>
      </c>
      <c r="I318" s="221">
        <v>20</v>
      </c>
      <c r="J318" s="2">
        <v>0.08</v>
      </c>
    </row>
    <row r="319" spans="1:10" x14ac:dyDescent="0.3">
      <c r="A319" s="1" t="s">
        <v>63</v>
      </c>
      <c r="B319" s="221">
        <v>1</v>
      </c>
      <c r="C319" s="2">
        <v>4</v>
      </c>
      <c r="D319" s="1">
        <v>14</v>
      </c>
      <c r="E319" s="221">
        <v>4</v>
      </c>
      <c r="F319" s="221">
        <v>3</v>
      </c>
      <c r="G319" s="221">
        <v>10</v>
      </c>
      <c r="H319" s="221">
        <v>0.5</v>
      </c>
      <c r="I319" s="221">
        <v>20</v>
      </c>
      <c r="J319" s="2">
        <v>0.1</v>
      </c>
    </row>
    <row r="320" spans="1:10" x14ac:dyDescent="0.3">
      <c r="A320" s="1" t="s">
        <v>63</v>
      </c>
      <c r="B320" s="221">
        <v>1</v>
      </c>
      <c r="C320" s="2">
        <v>4</v>
      </c>
      <c r="D320" s="1">
        <v>14</v>
      </c>
      <c r="E320" s="221">
        <v>4</v>
      </c>
      <c r="F320" s="221">
        <v>5</v>
      </c>
      <c r="G320" s="221">
        <v>11</v>
      </c>
      <c r="H320" s="221">
        <v>0.54545454545454541</v>
      </c>
      <c r="I320" s="221">
        <v>22</v>
      </c>
      <c r="J320" s="2">
        <v>0.09</v>
      </c>
    </row>
    <row r="321" spans="1:10" x14ac:dyDescent="0.3">
      <c r="A321" s="1" t="s">
        <v>63</v>
      </c>
      <c r="B321" s="221">
        <v>1</v>
      </c>
      <c r="C321" s="2">
        <v>4</v>
      </c>
      <c r="D321" s="1">
        <v>15</v>
      </c>
      <c r="E321" s="221">
        <v>5</v>
      </c>
      <c r="F321" s="221">
        <v>5</v>
      </c>
      <c r="G321" s="221">
        <v>10</v>
      </c>
      <c r="H321" s="221">
        <v>0.433</v>
      </c>
      <c r="I321" s="221">
        <v>21</v>
      </c>
      <c r="J321" s="2">
        <v>0.08</v>
      </c>
    </row>
    <row r="322" spans="1:10" x14ac:dyDescent="0.3">
      <c r="A322" s="1" t="s">
        <v>3</v>
      </c>
      <c r="B322" s="221">
        <v>1</v>
      </c>
      <c r="C322" s="2">
        <v>4</v>
      </c>
      <c r="D322" s="1">
        <v>10</v>
      </c>
      <c r="E322" s="221">
        <v>3</v>
      </c>
      <c r="F322" s="221">
        <v>4</v>
      </c>
      <c r="G322" s="221">
        <v>7</v>
      </c>
      <c r="H322" s="221">
        <v>0.2857142857142857</v>
      </c>
      <c r="I322" s="221">
        <v>18</v>
      </c>
      <c r="J322" s="2">
        <v>0.11</v>
      </c>
    </row>
    <row r="323" spans="1:10" x14ac:dyDescent="0.3">
      <c r="A323" s="1" t="s">
        <v>3</v>
      </c>
      <c r="B323" s="221">
        <v>1</v>
      </c>
      <c r="C323" s="2">
        <v>4</v>
      </c>
      <c r="D323" s="1">
        <v>11</v>
      </c>
      <c r="E323" s="221">
        <v>5</v>
      </c>
      <c r="F323" s="221">
        <v>6</v>
      </c>
      <c r="G323" s="221">
        <v>6</v>
      </c>
      <c r="H323" s="221">
        <v>0.44500000000000001</v>
      </c>
      <c r="I323" s="221">
        <v>17</v>
      </c>
      <c r="J323" s="2">
        <v>0.11</v>
      </c>
    </row>
    <row r="324" spans="1:10" x14ac:dyDescent="0.3">
      <c r="A324" s="1" t="s">
        <v>3</v>
      </c>
      <c r="B324" s="221">
        <v>1</v>
      </c>
      <c r="C324" s="2">
        <v>4</v>
      </c>
      <c r="D324" s="1">
        <v>14</v>
      </c>
      <c r="E324" s="221">
        <v>7</v>
      </c>
      <c r="F324" s="221">
        <v>5</v>
      </c>
      <c r="G324" s="221">
        <v>7</v>
      </c>
      <c r="H324" s="221">
        <v>0.23857142857142857</v>
      </c>
      <c r="I324" s="221">
        <v>22</v>
      </c>
      <c r="J324" s="2">
        <v>0.1</v>
      </c>
    </row>
    <row r="325" spans="1:10" x14ac:dyDescent="0.3">
      <c r="A325" s="1" t="s">
        <v>3</v>
      </c>
      <c r="B325" s="221">
        <v>1</v>
      </c>
      <c r="C325" s="2">
        <v>4</v>
      </c>
      <c r="D325" s="1">
        <v>9</v>
      </c>
      <c r="E325" s="221">
        <v>4</v>
      </c>
      <c r="F325" s="221">
        <v>5</v>
      </c>
      <c r="G325" s="221">
        <v>5</v>
      </c>
      <c r="H325" s="221">
        <v>0.4</v>
      </c>
      <c r="I325" s="221">
        <v>20</v>
      </c>
      <c r="J325" s="2">
        <v>0.13</v>
      </c>
    </row>
    <row r="326" spans="1:10" x14ac:dyDescent="0.3">
      <c r="A326" s="1" t="s">
        <v>89</v>
      </c>
      <c r="B326" s="221">
        <v>0</v>
      </c>
      <c r="C326" s="2">
        <v>4</v>
      </c>
      <c r="D326" s="1">
        <v>6</v>
      </c>
      <c r="E326" s="221">
        <v>4</v>
      </c>
      <c r="F326" s="221">
        <v>3</v>
      </c>
      <c r="G326" s="221">
        <v>3</v>
      </c>
      <c r="H326" s="221">
        <v>0</v>
      </c>
      <c r="I326" s="221">
        <v>15</v>
      </c>
      <c r="J326" s="2">
        <v>0.16</v>
      </c>
    </row>
    <row r="327" spans="1:10" x14ac:dyDescent="0.3">
      <c r="A327" s="1" t="s">
        <v>89</v>
      </c>
      <c r="B327" s="221">
        <v>0</v>
      </c>
      <c r="C327" s="2">
        <v>4</v>
      </c>
      <c r="D327" s="1">
        <v>9</v>
      </c>
      <c r="E327" s="221">
        <v>4</v>
      </c>
      <c r="F327" s="221">
        <v>3</v>
      </c>
      <c r="G327" s="221">
        <v>6</v>
      </c>
      <c r="H327" s="221">
        <v>0.44500000000000001</v>
      </c>
      <c r="I327" s="221">
        <v>17</v>
      </c>
      <c r="J327" s="2">
        <v>0.15</v>
      </c>
    </row>
    <row r="328" spans="1:10" x14ac:dyDescent="0.3">
      <c r="A328" s="1" t="s">
        <v>56</v>
      </c>
      <c r="B328" s="221">
        <v>2</v>
      </c>
      <c r="C328" s="2">
        <v>4</v>
      </c>
      <c r="D328" s="1">
        <v>14</v>
      </c>
      <c r="E328" s="221">
        <v>5</v>
      </c>
      <c r="F328" s="221">
        <v>6</v>
      </c>
      <c r="G328" s="221">
        <v>10</v>
      </c>
      <c r="H328" s="221">
        <v>0.46699999999999997</v>
      </c>
      <c r="I328" s="221">
        <v>23</v>
      </c>
      <c r="J328" s="2">
        <v>0.09</v>
      </c>
    </row>
    <row r="329" spans="1:10" x14ac:dyDescent="0.3">
      <c r="A329" s="1" t="s">
        <v>56</v>
      </c>
      <c r="B329" s="221">
        <v>2</v>
      </c>
      <c r="C329" s="2">
        <v>4</v>
      </c>
      <c r="D329" s="1">
        <v>16</v>
      </c>
      <c r="E329" s="221">
        <v>6</v>
      </c>
      <c r="F329" s="221">
        <v>9</v>
      </c>
      <c r="G329" s="221">
        <v>10</v>
      </c>
      <c r="H329" s="221">
        <v>0.33300000000000002</v>
      </c>
      <c r="I329" s="221">
        <v>28</v>
      </c>
      <c r="J329" s="2">
        <v>0.11</v>
      </c>
    </row>
    <row r="330" spans="1:10" x14ac:dyDescent="0.3">
      <c r="A330" s="1" t="s">
        <v>56</v>
      </c>
      <c r="B330" s="221">
        <v>2</v>
      </c>
      <c r="C330" s="2">
        <v>4</v>
      </c>
      <c r="D330" s="1">
        <v>17</v>
      </c>
      <c r="E330" s="221">
        <v>7</v>
      </c>
      <c r="F330" s="221">
        <v>6</v>
      </c>
      <c r="G330" s="221">
        <v>11</v>
      </c>
      <c r="H330" s="221">
        <v>0.42454545454545456</v>
      </c>
      <c r="I330" s="221">
        <v>28</v>
      </c>
      <c r="J330" s="2">
        <v>0.11</v>
      </c>
    </row>
    <row r="331" spans="1:10" x14ac:dyDescent="0.3">
      <c r="A331" s="1" t="s">
        <v>43</v>
      </c>
      <c r="B331" s="221">
        <v>0</v>
      </c>
      <c r="C331" s="2">
        <v>0</v>
      </c>
      <c r="D331" s="1">
        <v>10</v>
      </c>
      <c r="E331" s="221">
        <v>4</v>
      </c>
      <c r="F331" s="221">
        <v>5</v>
      </c>
      <c r="G331" s="221">
        <v>5</v>
      </c>
      <c r="H331" s="221">
        <v>0.13400000000000001</v>
      </c>
      <c r="I331" s="221">
        <v>18</v>
      </c>
      <c r="J331" s="2">
        <v>0.17</v>
      </c>
    </row>
    <row r="332" spans="1:10" x14ac:dyDescent="0.3">
      <c r="A332" s="1" t="s">
        <v>72</v>
      </c>
      <c r="B332" s="221">
        <v>1</v>
      </c>
      <c r="C332" s="2">
        <v>0</v>
      </c>
      <c r="D332" s="1">
        <v>17</v>
      </c>
      <c r="E332" s="221">
        <v>6</v>
      </c>
      <c r="F332" s="221">
        <v>6</v>
      </c>
      <c r="G332" s="221">
        <v>10</v>
      </c>
      <c r="H332" s="221">
        <v>0.433</v>
      </c>
      <c r="I332" s="221">
        <v>26</v>
      </c>
      <c r="J332" s="2">
        <v>0.16</v>
      </c>
    </row>
    <row r="333" spans="1:10" x14ac:dyDescent="0.3">
      <c r="A333" s="1" t="s">
        <v>72</v>
      </c>
      <c r="B333" s="221">
        <v>1</v>
      </c>
      <c r="C333" s="2">
        <v>0</v>
      </c>
      <c r="D333" s="1">
        <v>14</v>
      </c>
      <c r="E333" s="221">
        <v>5</v>
      </c>
      <c r="F333" s="221">
        <v>5</v>
      </c>
      <c r="G333" s="221">
        <v>9</v>
      </c>
      <c r="H333" s="221">
        <v>0.44444444444444442</v>
      </c>
      <c r="I333" s="221">
        <v>20</v>
      </c>
      <c r="J333" s="2">
        <v>0.14000000000000001</v>
      </c>
    </row>
    <row r="334" spans="1:10" x14ac:dyDescent="0.3">
      <c r="A334" s="1" t="s">
        <v>9</v>
      </c>
      <c r="B334" s="221">
        <v>1</v>
      </c>
      <c r="C334" s="2">
        <v>2</v>
      </c>
      <c r="D334" s="1">
        <v>6</v>
      </c>
      <c r="E334" s="221">
        <v>3</v>
      </c>
      <c r="F334" s="221">
        <v>4</v>
      </c>
      <c r="G334" s="221">
        <v>4</v>
      </c>
      <c r="H334" s="221">
        <v>0.16750000000000001</v>
      </c>
      <c r="I334" s="221">
        <v>16</v>
      </c>
      <c r="J334" s="2">
        <v>0.18</v>
      </c>
    </row>
    <row r="335" spans="1:10" x14ac:dyDescent="0.3">
      <c r="A335" s="1" t="s">
        <v>9</v>
      </c>
      <c r="B335" s="221">
        <v>1</v>
      </c>
      <c r="C335" s="2">
        <v>2</v>
      </c>
      <c r="D335" s="1">
        <v>14</v>
      </c>
      <c r="E335" s="221">
        <v>6</v>
      </c>
      <c r="F335" s="221">
        <v>7</v>
      </c>
      <c r="G335" s="221">
        <v>7</v>
      </c>
      <c r="H335" s="221">
        <v>0.2857142857142857</v>
      </c>
      <c r="I335" s="221">
        <v>23</v>
      </c>
      <c r="J335" s="2">
        <v>0.19</v>
      </c>
    </row>
    <row r="336" spans="1:10" x14ac:dyDescent="0.3">
      <c r="A336" s="1" t="s">
        <v>9</v>
      </c>
      <c r="B336" s="221">
        <v>1</v>
      </c>
      <c r="C336" s="2">
        <v>2</v>
      </c>
      <c r="D336" s="1">
        <v>16</v>
      </c>
      <c r="E336" s="221">
        <v>7</v>
      </c>
      <c r="F336" s="221">
        <v>9</v>
      </c>
      <c r="G336" s="221">
        <v>8</v>
      </c>
      <c r="H336" s="221">
        <v>0.41625000000000001</v>
      </c>
      <c r="I336" s="221">
        <v>24</v>
      </c>
      <c r="J336" s="2">
        <v>0.15</v>
      </c>
    </row>
    <row r="337" spans="1:10" x14ac:dyDescent="0.3">
      <c r="A337" s="1" t="s">
        <v>75</v>
      </c>
      <c r="B337" s="221">
        <v>1</v>
      </c>
      <c r="C337" s="2">
        <v>2</v>
      </c>
      <c r="D337" s="1">
        <v>12</v>
      </c>
      <c r="E337" s="221">
        <v>5</v>
      </c>
      <c r="F337" s="221">
        <v>6</v>
      </c>
      <c r="G337" s="221">
        <v>9</v>
      </c>
      <c r="H337" s="221">
        <v>0.56444444444444442</v>
      </c>
      <c r="I337" s="221">
        <v>23</v>
      </c>
      <c r="J337" s="2">
        <v>0.11</v>
      </c>
    </row>
    <row r="338" spans="1:10" x14ac:dyDescent="0.3">
      <c r="A338" s="1" t="s">
        <v>75</v>
      </c>
      <c r="B338" s="221">
        <v>1</v>
      </c>
      <c r="C338" s="2">
        <v>2</v>
      </c>
      <c r="D338" s="1">
        <v>13</v>
      </c>
      <c r="E338" s="221">
        <v>6</v>
      </c>
      <c r="F338" s="221">
        <v>7</v>
      </c>
      <c r="G338" s="221">
        <v>7</v>
      </c>
      <c r="H338" s="221">
        <v>0.4042857142857143</v>
      </c>
      <c r="I338" s="221">
        <v>20</v>
      </c>
      <c r="J338" s="2">
        <v>0.11</v>
      </c>
    </row>
    <row r="339" spans="1:10" x14ac:dyDescent="0.3">
      <c r="A339" s="1" t="s">
        <v>61</v>
      </c>
      <c r="B339" s="221">
        <v>1</v>
      </c>
      <c r="C339" s="2">
        <v>2</v>
      </c>
      <c r="D339" s="1">
        <v>8</v>
      </c>
      <c r="E339" s="221">
        <v>3</v>
      </c>
      <c r="F339" s="221">
        <v>3</v>
      </c>
      <c r="G339" s="221">
        <v>4</v>
      </c>
      <c r="H339" s="221">
        <v>0</v>
      </c>
      <c r="I339" s="221">
        <v>15</v>
      </c>
      <c r="J339" s="2">
        <v>0.14000000000000001</v>
      </c>
    </row>
    <row r="340" spans="1:10" x14ac:dyDescent="0.3">
      <c r="A340" s="1" t="s">
        <v>61</v>
      </c>
      <c r="B340" s="221">
        <v>1</v>
      </c>
      <c r="C340" s="2">
        <v>2</v>
      </c>
      <c r="D340" s="1">
        <v>8</v>
      </c>
      <c r="E340" s="221">
        <v>3</v>
      </c>
      <c r="F340" s="221">
        <v>4</v>
      </c>
      <c r="G340" s="221">
        <v>5</v>
      </c>
      <c r="H340" s="221">
        <v>0.2</v>
      </c>
      <c r="I340" s="221">
        <v>17</v>
      </c>
      <c r="J340" s="2">
        <v>0.15</v>
      </c>
    </row>
    <row r="341" spans="1:10" x14ac:dyDescent="0.3">
      <c r="A341" s="1" t="s">
        <v>61</v>
      </c>
      <c r="B341" s="221">
        <v>1</v>
      </c>
      <c r="C341" s="2">
        <v>2</v>
      </c>
      <c r="D341" s="1">
        <v>6</v>
      </c>
      <c r="E341" s="221">
        <v>2</v>
      </c>
      <c r="F341" s="221">
        <v>3</v>
      </c>
      <c r="G341" s="221">
        <v>4</v>
      </c>
      <c r="H341" s="221">
        <v>0.16750000000000001</v>
      </c>
      <c r="I341" s="221">
        <v>13</v>
      </c>
      <c r="J341" s="2">
        <v>0.16</v>
      </c>
    </row>
    <row r="342" spans="1:10" x14ac:dyDescent="0.3">
      <c r="A342" s="1" t="s">
        <v>24</v>
      </c>
      <c r="B342" s="221">
        <v>2</v>
      </c>
      <c r="C342" s="2">
        <v>2</v>
      </c>
      <c r="D342" s="1">
        <v>15</v>
      </c>
      <c r="E342" s="221">
        <v>8</v>
      </c>
      <c r="F342" s="221">
        <v>3</v>
      </c>
      <c r="G342" s="221">
        <v>12</v>
      </c>
      <c r="H342" s="221">
        <v>0.47249999999999998</v>
      </c>
      <c r="I342" s="221">
        <v>22</v>
      </c>
      <c r="J342" s="2">
        <v>0.15</v>
      </c>
    </row>
    <row r="343" spans="1:10" x14ac:dyDescent="0.3">
      <c r="A343" s="1" t="s">
        <v>24</v>
      </c>
      <c r="B343" s="221">
        <v>2</v>
      </c>
      <c r="C343" s="2">
        <v>2</v>
      </c>
      <c r="D343" s="1">
        <v>13</v>
      </c>
      <c r="E343" s="221">
        <v>5</v>
      </c>
      <c r="F343" s="221">
        <v>5</v>
      </c>
      <c r="G343" s="221">
        <v>9</v>
      </c>
      <c r="H343" s="221">
        <v>0.33333333333333331</v>
      </c>
      <c r="I343" s="221">
        <v>23</v>
      </c>
      <c r="J343" s="2">
        <v>0.11</v>
      </c>
    </row>
    <row r="344" spans="1:10" x14ac:dyDescent="0.3">
      <c r="A344" s="1" t="s">
        <v>24</v>
      </c>
      <c r="B344" s="221">
        <v>2</v>
      </c>
      <c r="C344" s="2">
        <v>2</v>
      </c>
      <c r="D344" s="1">
        <v>15</v>
      </c>
      <c r="E344" s="221">
        <v>4</v>
      </c>
      <c r="F344" s="221">
        <v>5</v>
      </c>
      <c r="G344" s="221">
        <v>9</v>
      </c>
      <c r="H344" s="221">
        <v>0.37</v>
      </c>
      <c r="I344" s="221">
        <v>24</v>
      </c>
      <c r="J344" s="2">
        <v>0.11</v>
      </c>
    </row>
    <row r="345" spans="1:10" x14ac:dyDescent="0.3">
      <c r="A345" s="1" t="s">
        <v>48</v>
      </c>
      <c r="B345" s="221">
        <v>0</v>
      </c>
      <c r="C345" s="2">
        <v>1</v>
      </c>
      <c r="D345" s="1">
        <v>8</v>
      </c>
      <c r="E345" s="221">
        <v>4</v>
      </c>
      <c r="F345" s="221">
        <v>4</v>
      </c>
      <c r="G345" s="221">
        <v>3</v>
      </c>
      <c r="H345" s="221">
        <v>0.33333333333333331</v>
      </c>
      <c r="I345" s="221">
        <v>14</v>
      </c>
      <c r="J345" s="2">
        <v>0.14000000000000001</v>
      </c>
    </row>
    <row r="346" spans="1:10" x14ac:dyDescent="0.3">
      <c r="A346" s="1" t="s">
        <v>73</v>
      </c>
      <c r="B346" s="221">
        <v>0</v>
      </c>
      <c r="C346" s="2">
        <v>1</v>
      </c>
      <c r="D346" s="1">
        <v>8</v>
      </c>
      <c r="E346" s="221">
        <v>5</v>
      </c>
      <c r="F346" s="221">
        <v>5</v>
      </c>
      <c r="G346" s="221">
        <v>4</v>
      </c>
      <c r="H346" s="221">
        <v>0.25</v>
      </c>
      <c r="I346" s="221">
        <v>14</v>
      </c>
      <c r="J346" s="2">
        <v>0.26</v>
      </c>
    </row>
    <row r="347" spans="1:10" x14ac:dyDescent="0.3">
      <c r="A347" s="1" t="s">
        <v>26</v>
      </c>
      <c r="B347" s="221">
        <v>0</v>
      </c>
      <c r="C347" s="2">
        <v>2</v>
      </c>
      <c r="D347" s="1">
        <v>12</v>
      </c>
      <c r="E347" s="221">
        <v>6</v>
      </c>
      <c r="F347" s="221">
        <v>6</v>
      </c>
      <c r="G347" s="221">
        <v>6</v>
      </c>
      <c r="H347" s="221">
        <v>0.33333333333333331</v>
      </c>
      <c r="I347" s="221">
        <v>18</v>
      </c>
      <c r="J347" s="2">
        <v>0.19</v>
      </c>
    </row>
    <row r="348" spans="1:10" x14ac:dyDescent="0.3">
      <c r="A348" s="1" t="s">
        <v>26</v>
      </c>
      <c r="B348" s="221">
        <v>0</v>
      </c>
      <c r="C348" s="2">
        <v>2</v>
      </c>
      <c r="D348" s="1">
        <v>12</v>
      </c>
      <c r="E348" s="221">
        <v>5</v>
      </c>
      <c r="F348" s="221">
        <v>5</v>
      </c>
      <c r="G348" s="221">
        <v>7</v>
      </c>
      <c r="H348" s="221">
        <v>0.2857142857142857</v>
      </c>
      <c r="I348" s="221">
        <v>18</v>
      </c>
      <c r="J348" s="2">
        <v>0.18</v>
      </c>
    </row>
    <row r="349" spans="1:10" x14ac:dyDescent="0.3">
      <c r="A349" s="1" t="s">
        <v>82</v>
      </c>
      <c r="B349" s="221">
        <v>0</v>
      </c>
      <c r="C349" s="2">
        <v>2</v>
      </c>
      <c r="D349" s="1">
        <v>9</v>
      </c>
      <c r="E349" s="221">
        <v>3</v>
      </c>
      <c r="F349" s="221">
        <v>4</v>
      </c>
      <c r="G349" s="221">
        <v>8</v>
      </c>
      <c r="H349" s="221">
        <v>0.5</v>
      </c>
      <c r="I349" s="221">
        <v>16</v>
      </c>
      <c r="J349" s="2">
        <v>0.1</v>
      </c>
    </row>
    <row r="350" spans="1:10" x14ac:dyDescent="0.3">
      <c r="A350" s="1" t="s">
        <v>17</v>
      </c>
      <c r="B350" s="221">
        <v>1</v>
      </c>
      <c r="C350" s="2">
        <v>4</v>
      </c>
      <c r="D350" s="1">
        <v>13</v>
      </c>
      <c r="E350" s="221">
        <v>4</v>
      </c>
      <c r="F350" s="221">
        <v>4</v>
      </c>
      <c r="G350" s="221">
        <v>7</v>
      </c>
      <c r="H350" s="221">
        <v>0.33285714285714285</v>
      </c>
      <c r="I350" s="221">
        <v>20</v>
      </c>
      <c r="J350" s="2">
        <v>0.12</v>
      </c>
    </row>
    <row r="351" spans="1:10" x14ac:dyDescent="0.3">
      <c r="A351" s="1" t="s">
        <v>17</v>
      </c>
      <c r="B351" s="221">
        <v>1</v>
      </c>
      <c r="C351" s="2">
        <v>4</v>
      </c>
      <c r="D351" s="1">
        <v>10</v>
      </c>
      <c r="E351" s="221">
        <v>4</v>
      </c>
      <c r="F351" s="221">
        <v>5</v>
      </c>
      <c r="G351" s="221">
        <v>5</v>
      </c>
      <c r="H351" s="221">
        <v>0.2</v>
      </c>
      <c r="I351" s="221">
        <v>17</v>
      </c>
      <c r="J351" s="2">
        <v>0.1</v>
      </c>
    </row>
    <row r="352" spans="1:10" x14ac:dyDescent="0.3">
      <c r="A352" s="1" t="s">
        <v>17</v>
      </c>
      <c r="B352" s="221">
        <v>1</v>
      </c>
      <c r="C352" s="2">
        <v>4</v>
      </c>
      <c r="D352" s="1">
        <v>12</v>
      </c>
      <c r="E352" s="221">
        <v>8</v>
      </c>
      <c r="F352" s="221">
        <v>7</v>
      </c>
      <c r="G352" s="221">
        <v>6</v>
      </c>
      <c r="H352" s="221">
        <v>0.33333333333333331</v>
      </c>
      <c r="I352" s="221">
        <v>19</v>
      </c>
      <c r="J352" s="2">
        <v>0.11</v>
      </c>
    </row>
    <row r="353" spans="1:10" x14ac:dyDescent="0.3">
      <c r="A353" s="1" t="s">
        <v>66</v>
      </c>
      <c r="B353" s="221">
        <v>2</v>
      </c>
      <c r="C353" s="2">
        <v>4</v>
      </c>
      <c r="D353" s="1">
        <v>7</v>
      </c>
      <c r="E353" s="221">
        <v>2</v>
      </c>
      <c r="F353" s="221">
        <v>3</v>
      </c>
      <c r="G353" s="221">
        <v>5</v>
      </c>
      <c r="H353" s="221">
        <v>0.46600000000000003</v>
      </c>
      <c r="I353" s="221">
        <v>13</v>
      </c>
      <c r="J353" s="2">
        <v>0.15</v>
      </c>
    </row>
    <row r="354" spans="1:10" x14ac:dyDescent="0.3">
      <c r="A354" s="1" t="s">
        <v>66</v>
      </c>
      <c r="B354" s="221">
        <v>2</v>
      </c>
      <c r="C354" s="2">
        <v>4</v>
      </c>
      <c r="D354" s="1">
        <v>13</v>
      </c>
      <c r="E354" s="221">
        <v>4</v>
      </c>
      <c r="F354" s="221">
        <v>6</v>
      </c>
      <c r="G354" s="221">
        <v>9</v>
      </c>
      <c r="H354" s="221">
        <v>0.55555555555555558</v>
      </c>
      <c r="I354" s="221">
        <v>17</v>
      </c>
      <c r="J354" s="2">
        <v>0.09</v>
      </c>
    </row>
    <row r="355" spans="1:10" x14ac:dyDescent="0.3">
      <c r="A355" s="1" t="s">
        <v>66</v>
      </c>
      <c r="B355" s="221">
        <v>2</v>
      </c>
      <c r="C355" s="2">
        <v>4</v>
      </c>
      <c r="D355" s="1">
        <v>12</v>
      </c>
      <c r="E355" s="221">
        <v>2</v>
      </c>
      <c r="F355" s="221">
        <v>2</v>
      </c>
      <c r="G355" s="221">
        <v>10</v>
      </c>
      <c r="H355" s="221">
        <v>0.53300000000000003</v>
      </c>
      <c r="I355" s="221">
        <v>18</v>
      </c>
      <c r="J355" s="2">
        <v>0.09</v>
      </c>
    </row>
    <row r="356" spans="1:10" x14ac:dyDescent="0.3">
      <c r="A356" s="1" t="s">
        <v>66</v>
      </c>
      <c r="B356" s="221">
        <v>2</v>
      </c>
      <c r="C356" s="2">
        <v>4</v>
      </c>
      <c r="D356" s="1">
        <v>13</v>
      </c>
      <c r="E356" s="221">
        <v>4</v>
      </c>
      <c r="F356" s="221">
        <v>5</v>
      </c>
      <c r="G356" s="221">
        <v>11</v>
      </c>
      <c r="H356" s="221">
        <v>0.5154545454545455</v>
      </c>
      <c r="I356" s="221">
        <v>21</v>
      </c>
      <c r="J356" s="2">
        <v>0.14000000000000001</v>
      </c>
    </row>
    <row r="357" spans="1:10" x14ac:dyDescent="0.3">
      <c r="A357" s="1" t="s">
        <v>74</v>
      </c>
      <c r="B357" s="221">
        <v>1</v>
      </c>
      <c r="C357" s="2">
        <v>2</v>
      </c>
      <c r="D357" s="1">
        <v>9</v>
      </c>
      <c r="E357" s="221">
        <v>3</v>
      </c>
      <c r="F357" s="221">
        <v>5</v>
      </c>
      <c r="G357" s="221">
        <v>6</v>
      </c>
      <c r="H357" s="221">
        <v>0.5</v>
      </c>
      <c r="I357" s="221">
        <v>16</v>
      </c>
      <c r="J357" s="2">
        <v>0.13</v>
      </c>
    </row>
    <row r="358" spans="1:10" x14ac:dyDescent="0.3">
      <c r="A358" s="1" t="s">
        <v>54</v>
      </c>
      <c r="B358" s="221">
        <v>2</v>
      </c>
      <c r="C358" s="2">
        <v>2</v>
      </c>
      <c r="D358" s="1">
        <v>14</v>
      </c>
      <c r="E358" s="221">
        <v>5</v>
      </c>
      <c r="F358" s="221">
        <v>7</v>
      </c>
      <c r="G358" s="221">
        <v>9</v>
      </c>
      <c r="H358" s="221">
        <v>0.37</v>
      </c>
      <c r="I358" s="221">
        <v>22</v>
      </c>
      <c r="J358" s="2">
        <v>0.1</v>
      </c>
    </row>
    <row r="359" spans="1:10" x14ac:dyDescent="0.3">
      <c r="A359" s="1" t="s">
        <v>32</v>
      </c>
      <c r="B359" s="221">
        <v>1</v>
      </c>
      <c r="C359" s="2">
        <v>4</v>
      </c>
      <c r="D359" s="1">
        <v>7</v>
      </c>
      <c r="E359" s="221">
        <v>4</v>
      </c>
      <c r="F359" s="221">
        <v>4</v>
      </c>
      <c r="G359" s="221">
        <v>5</v>
      </c>
      <c r="H359" s="221">
        <v>0.26600000000000001</v>
      </c>
      <c r="I359" s="221">
        <v>15</v>
      </c>
      <c r="J359" s="2">
        <v>0.12</v>
      </c>
    </row>
    <row r="360" spans="1:10" x14ac:dyDescent="0.3">
      <c r="A360" s="1" t="s">
        <v>32</v>
      </c>
      <c r="B360" s="221">
        <v>1</v>
      </c>
      <c r="C360" s="2">
        <v>4</v>
      </c>
      <c r="D360" s="1">
        <v>8</v>
      </c>
      <c r="E360" s="221">
        <v>3</v>
      </c>
      <c r="F360" s="221">
        <v>3</v>
      </c>
      <c r="G360" s="221">
        <v>5</v>
      </c>
      <c r="H360" s="221">
        <v>0.26600000000000001</v>
      </c>
      <c r="I360" s="221">
        <v>14</v>
      </c>
      <c r="J360" s="2">
        <v>0.12</v>
      </c>
    </row>
    <row r="361" spans="1:10" x14ac:dyDescent="0.3">
      <c r="A361" s="1" t="s">
        <v>32</v>
      </c>
      <c r="B361" s="221">
        <v>1</v>
      </c>
      <c r="C361" s="2">
        <v>4</v>
      </c>
      <c r="D361" s="1">
        <v>9</v>
      </c>
      <c r="E361" s="221">
        <v>5</v>
      </c>
      <c r="F361" s="221">
        <v>4</v>
      </c>
      <c r="G361" s="221">
        <v>5</v>
      </c>
      <c r="H361" s="221">
        <v>0</v>
      </c>
      <c r="I361" s="221">
        <v>17</v>
      </c>
      <c r="J361" s="2">
        <v>0.13</v>
      </c>
    </row>
    <row r="362" spans="1:10" x14ac:dyDescent="0.3">
      <c r="A362" s="1" t="s">
        <v>32</v>
      </c>
      <c r="B362" s="221">
        <v>1</v>
      </c>
      <c r="C362" s="2">
        <v>4</v>
      </c>
      <c r="D362" s="1">
        <v>11</v>
      </c>
      <c r="E362" s="221">
        <v>5</v>
      </c>
      <c r="F362" s="221">
        <v>7</v>
      </c>
      <c r="G362" s="221">
        <v>6</v>
      </c>
      <c r="H362" s="221">
        <v>0.38833333333333336</v>
      </c>
      <c r="I362" s="221">
        <v>17</v>
      </c>
      <c r="J362" s="2">
        <v>0.08</v>
      </c>
    </row>
    <row r="363" spans="1:10" x14ac:dyDescent="0.3">
      <c r="A363" s="1" t="s">
        <v>81</v>
      </c>
      <c r="B363" s="221">
        <v>2</v>
      </c>
      <c r="C363" s="2">
        <v>4</v>
      </c>
      <c r="D363" s="1">
        <v>10</v>
      </c>
      <c r="E363" s="221">
        <v>5</v>
      </c>
      <c r="F363" s="221">
        <v>5</v>
      </c>
      <c r="G363" s="221">
        <v>6</v>
      </c>
      <c r="H363" s="221">
        <v>0.55500000000000005</v>
      </c>
      <c r="I363" s="221">
        <v>17</v>
      </c>
      <c r="J363" s="2">
        <v>0.1</v>
      </c>
    </row>
    <row r="364" spans="1:10" x14ac:dyDescent="0.3">
      <c r="A364" s="1" t="s">
        <v>81</v>
      </c>
      <c r="B364" s="221">
        <v>2</v>
      </c>
      <c r="C364" s="2">
        <v>4</v>
      </c>
      <c r="D364" s="1">
        <v>8</v>
      </c>
      <c r="E364" s="221">
        <v>4</v>
      </c>
      <c r="F364" s="221">
        <v>6</v>
      </c>
      <c r="G364" s="221">
        <v>5</v>
      </c>
      <c r="H364" s="221">
        <v>0.53400000000000003</v>
      </c>
      <c r="I364" s="221">
        <v>14</v>
      </c>
      <c r="J364" s="2">
        <v>0.16</v>
      </c>
    </row>
    <row r="365" spans="1:10" x14ac:dyDescent="0.3">
      <c r="A365" s="1" t="s">
        <v>81</v>
      </c>
      <c r="B365" s="221">
        <v>2</v>
      </c>
      <c r="C365" s="2">
        <v>4</v>
      </c>
      <c r="D365" s="1">
        <v>11</v>
      </c>
      <c r="E365" s="221">
        <v>4</v>
      </c>
      <c r="F365" s="221">
        <v>5</v>
      </c>
      <c r="G365" s="221">
        <v>8</v>
      </c>
      <c r="H365" s="221">
        <v>0.41625000000000001</v>
      </c>
      <c r="I365" s="221">
        <v>20</v>
      </c>
      <c r="J365" s="2">
        <v>0.14000000000000001</v>
      </c>
    </row>
    <row r="366" spans="1:10" x14ac:dyDescent="0.3">
      <c r="A366" s="1" t="s">
        <v>81</v>
      </c>
      <c r="B366" s="221">
        <v>2</v>
      </c>
      <c r="C366" s="2">
        <v>4</v>
      </c>
      <c r="D366" s="1">
        <v>12</v>
      </c>
      <c r="E366" s="221">
        <v>7</v>
      </c>
      <c r="F366" s="221">
        <v>7</v>
      </c>
      <c r="G366" s="221">
        <v>6</v>
      </c>
      <c r="H366" s="221">
        <v>0.38833333333333336</v>
      </c>
      <c r="I366" s="221">
        <v>18</v>
      </c>
      <c r="J366" s="2">
        <v>7.0000000000000007E-2</v>
      </c>
    </row>
    <row r="367" spans="1:10" x14ac:dyDescent="0.3">
      <c r="A367" s="1" t="s">
        <v>81</v>
      </c>
      <c r="B367" s="221">
        <v>2</v>
      </c>
      <c r="C367" s="2">
        <v>4</v>
      </c>
      <c r="D367" s="1">
        <v>15</v>
      </c>
      <c r="E367" s="221">
        <v>5</v>
      </c>
      <c r="F367" s="221">
        <v>6</v>
      </c>
      <c r="G367" s="221">
        <v>9</v>
      </c>
      <c r="H367" s="221">
        <v>0.40777777777777779</v>
      </c>
      <c r="I367" s="221">
        <v>22</v>
      </c>
      <c r="J367" s="2">
        <v>0.16</v>
      </c>
    </row>
    <row r="368" spans="1:10" x14ac:dyDescent="0.3">
      <c r="A368" s="1" t="s">
        <v>81</v>
      </c>
      <c r="B368" s="221">
        <v>2</v>
      </c>
      <c r="C368" s="2">
        <v>4</v>
      </c>
      <c r="D368" s="1">
        <v>8</v>
      </c>
      <c r="E368" s="221">
        <v>5</v>
      </c>
      <c r="F368" s="221">
        <v>5</v>
      </c>
      <c r="G368" s="221">
        <v>5</v>
      </c>
      <c r="H368" s="221">
        <v>0.33399999999999996</v>
      </c>
      <c r="I368" s="221">
        <v>15</v>
      </c>
      <c r="J368" s="2">
        <v>0.23</v>
      </c>
    </row>
    <row r="369" spans="1:10" x14ac:dyDescent="0.3">
      <c r="A369" s="1" t="s">
        <v>81</v>
      </c>
      <c r="B369" s="221">
        <v>2</v>
      </c>
      <c r="C369" s="2">
        <v>4</v>
      </c>
      <c r="D369" s="1">
        <v>14</v>
      </c>
      <c r="E369" s="221">
        <v>7</v>
      </c>
      <c r="F369" s="221">
        <v>8</v>
      </c>
      <c r="G369" s="221">
        <v>10</v>
      </c>
      <c r="H369" s="221">
        <v>0.433</v>
      </c>
      <c r="I369" s="221">
        <v>26</v>
      </c>
      <c r="J369" s="2">
        <v>0.13</v>
      </c>
    </row>
    <row r="370" spans="1:10" x14ac:dyDescent="0.3">
      <c r="A370" s="1" t="s">
        <v>65</v>
      </c>
      <c r="B370" s="221">
        <v>1</v>
      </c>
      <c r="C370" s="2">
        <v>1</v>
      </c>
      <c r="D370" s="1">
        <v>13</v>
      </c>
      <c r="E370" s="221">
        <v>5</v>
      </c>
      <c r="F370" s="221">
        <v>5</v>
      </c>
      <c r="G370" s="221">
        <v>8</v>
      </c>
      <c r="H370" s="221">
        <v>0.5</v>
      </c>
      <c r="I370" s="221">
        <v>19</v>
      </c>
      <c r="J370" s="2">
        <v>0.12</v>
      </c>
    </row>
    <row r="371" spans="1:10" x14ac:dyDescent="0.3">
      <c r="A371" s="1" t="s">
        <v>65</v>
      </c>
      <c r="B371" s="221">
        <v>1</v>
      </c>
      <c r="C371" s="2">
        <v>1</v>
      </c>
      <c r="D371" s="1">
        <v>10</v>
      </c>
      <c r="E371" s="221">
        <v>5</v>
      </c>
      <c r="F371" s="221">
        <v>6</v>
      </c>
      <c r="G371" s="221">
        <v>6</v>
      </c>
      <c r="H371" s="221">
        <v>0.44500000000000001</v>
      </c>
      <c r="I371" s="221">
        <v>15</v>
      </c>
      <c r="J371" s="2">
        <v>0.16</v>
      </c>
    </row>
    <row r="372" spans="1:10" x14ac:dyDescent="0.3">
      <c r="A372" s="1" t="s">
        <v>12</v>
      </c>
      <c r="B372" s="221">
        <v>2</v>
      </c>
      <c r="C372" s="2">
        <v>1</v>
      </c>
      <c r="D372" s="1">
        <v>7</v>
      </c>
      <c r="E372" s="221">
        <v>3</v>
      </c>
      <c r="F372" s="221">
        <v>3</v>
      </c>
      <c r="G372" s="221">
        <v>5</v>
      </c>
      <c r="H372" s="221">
        <v>0.46600000000000003</v>
      </c>
      <c r="I372" s="221">
        <v>16</v>
      </c>
      <c r="J372" s="2">
        <v>0.09</v>
      </c>
    </row>
    <row r="373" spans="1:10" ht="15" thickBot="1" x14ac:dyDescent="0.35">
      <c r="A373" s="3" t="s">
        <v>12</v>
      </c>
      <c r="B373" s="4">
        <v>2</v>
      </c>
      <c r="C373" s="5">
        <v>1</v>
      </c>
      <c r="D373" s="3">
        <v>8</v>
      </c>
      <c r="E373" s="4">
        <v>4</v>
      </c>
      <c r="F373" s="4">
        <v>4</v>
      </c>
      <c r="G373" s="4">
        <v>3</v>
      </c>
      <c r="H373" s="4">
        <v>0.11</v>
      </c>
      <c r="I373" s="4">
        <v>16</v>
      </c>
      <c r="J373" s="5">
        <v>0.09</v>
      </c>
    </row>
  </sheetData>
  <sortState xmlns:xlrd2="http://schemas.microsoft.com/office/spreadsheetml/2017/richdata2" ref="A2:J368">
    <sortCondition ref="A2:A36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047D-4D5A-403D-92E7-87CB79DE1FFA}">
  <dimension ref="A1:J371"/>
  <sheetViews>
    <sheetView zoomScaleNormal="100" workbookViewId="0">
      <selection activeCell="L7" sqref="L7"/>
    </sheetView>
  </sheetViews>
  <sheetFormatPr baseColWidth="10" defaultRowHeight="14.4" x14ac:dyDescent="0.3"/>
  <cols>
    <col min="1" max="1" width="16.21875" bestFit="1" customWidth="1"/>
    <col min="2" max="2" width="5.44140625" bestFit="1" customWidth="1"/>
    <col min="3" max="3" width="4.5546875" bestFit="1" customWidth="1"/>
    <col min="4" max="5" width="13" bestFit="1" customWidth="1"/>
    <col min="6" max="6" width="7.21875" bestFit="1" customWidth="1"/>
    <col min="7" max="7" width="5" bestFit="1" customWidth="1"/>
    <col min="8" max="9" width="3.109375" bestFit="1" customWidth="1"/>
    <col min="10" max="10" width="9.6640625" bestFit="1" customWidth="1"/>
  </cols>
  <sheetData>
    <row r="1" spans="1:10" ht="15" thickBot="1" x14ac:dyDescent="0.35">
      <c r="A1" s="6" t="s">
        <v>94</v>
      </c>
      <c r="B1" s="7" t="s">
        <v>95</v>
      </c>
      <c r="C1" s="8" t="s">
        <v>96</v>
      </c>
      <c r="D1" s="231" t="s">
        <v>141</v>
      </c>
      <c r="E1" s="7" t="s">
        <v>214</v>
      </c>
      <c r="F1" s="7" t="s">
        <v>142</v>
      </c>
      <c r="G1" s="7" t="s">
        <v>148</v>
      </c>
      <c r="H1" s="7" t="s">
        <v>211</v>
      </c>
      <c r="I1" s="7" t="s">
        <v>212</v>
      </c>
      <c r="J1" s="8" t="s">
        <v>97</v>
      </c>
    </row>
    <row r="2" spans="1:10" x14ac:dyDescent="0.3">
      <c r="A2" s="1" t="s">
        <v>55</v>
      </c>
      <c r="B2" s="221">
        <v>0</v>
      </c>
      <c r="C2" s="2">
        <v>0</v>
      </c>
      <c r="D2" s="1">
        <v>0.32</v>
      </c>
      <c r="E2" s="221">
        <v>19</v>
      </c>
      <c r="F2" s="221">
        <v>0.18</v>
      </c>
      <c r="G2" s="221">
        <v>13</v>
      </c>
      <c r="H2" s="221">
        <v>5</v>
      </c>
      <c r="I2" s="221">
        <v>6</v>
      </c>
      <c r="J2" s="2">
        <v>6</v>
      </c>
    </row>
    <row r="3" spans="1:10" x14ac:dyDescent="0.3">
      <c r="A3" s="1" t="s">
        <v>45</v>
      </c>
      <c r="B3" s="221">
        <v>0</v>
      </c>
      <c r="C3" s="2">
        <v>0</v>
      </c>
      <c r="D3" s="1">
        <v>0.2</v>
      </c>
      <c r="E3" s="221">
        <v>15</v>
      </c>
      <c r="F3" s="221">
        <v>0.18</v>
      </c>
      <c r="G3" s="221">
        <v>7</v>
      </c>
      <c r="H3" s="221">
        <v>3</v>
      </c>
      <c r="I3" s="221">
        <v>3</v>
      </c>
      <c r="J3" s="2">
        <v>5</v>
      </c>
    </row>
    <row r="4" spans="1:10" x14ac:dyDescent="0.3">
      <c r="A4" s="1" t="s">
        <v>71</v>
      </c>
      <c r="B4" s="221">
        <v>0</v>
      </c>
      <c r="C4" s="2">
        <v>0</v>
      </c>
      <c r="D4" s="1">
        <v>0.27833333333333332</v>
      </c>
      <c r="E4" s="221">
        <v>15</v>
      </c>
      <c r="F4" s="221">
        <v>0.24</v>
      </c>
      <c r="G4" s="221">
        <v>9</v>
      </c>
      <c r="H4" s="221">
        <v>3</v>
      </c>
      <c r="I4" s="221">
        <v>3</v>
      </c>
      <c r="J4" s="2">
        <v>6</v>
      </c>
    </row>
    <row r="5" spans="1:10" x14ac:dyDescent="0.3">
      <c r="A5" s="1" t="s">
        <v>42</v>
      </c>
      <c r="B5" s="221">
        <v>0</v>
      </c>
      <c r="C5" s="2">
        <v>0</v>
      </c>
      <c r="D5" s="1">
        <v>0.2</v>
      </c>
      <c r="E5" s="221">
        <v>17</v>
      </c>
      <c r="F5" s="221">
        <v>0.16</v>
      </c>
      <c r="G5" s="221">
        <v>8</v>
      </c>
      <c r="H5" s="221">
        <v>6</v>
      </c>
      <c r="I5" s="221">
        <v>5</v>
      </c>
      <c r="J5" s="2">
        <v>5</v>
      </c>
    </row>
    <row r="6" spans="1:10" x14ac:dyDescent="0.3">
      <c r="A6" s="1" t="s">
        <v>7</v>
      </c>
      <c r="B6" s="221">
        <v>0</v>
      </c>
      <c r="C6" s="2">
        <v>0</v>
      </c>
      <c r="D6" s="1">
        <v>0.16750000000000001</v>
      </c>
      <c r="E6" s="221">
        <v>14</v>
      </c>
      <c r="F6" s="221">
        <v>0.11</v>
      </c>
      <c r="G6" s="221">
        <v>9</v>
      </c>
      <c r="H6" s="221">
        <v>5</v>
      </c>
      <c r="I6" s="221">
        <v>5</v>
      </c>
      <c r="J6" s="2">
        <v>4</v>
      </c>
    </row>
    <row r="7" spans="1:10" x14ac:dyDescent="0.3">
      <c r="A7" s="1" t="s">
        <v>100</v>
      </c>
      <c r="B7" s="221">
        <v>0</v>
      </c>
      <c r="C7" s="2">
        <v>0</v>
      </c>
      <c r="D7" s="1">
        <v>0.4</v>
      </c>
      <c r="E7" s="221">
        <v>14</v>
      </c>
      <c r="F7" s="221">
        <v>0.22</v>
      </c>
      <c r="G7" s="221">
        <v>8</v>
      </c>
      <c r="H7" s="221">
        <v>4</v>
      </c>
      <c r="I7" s="221">
        <v>4</v>
      </c>
      <c r="J7" s="2">
        <v>5</v>
      </c>
    </row>
    <row r="8" spans="1:10" x14ac:dyDescent="0.3">
      <c r="A8" s="1" t="s">
        <v>68</v>
      </c>
      <c r="B8" s="221">
        <v>0</v>
      </c>
      <c r="C8" s="2">
        <v>0</v>
      </c>
      <c r="D8" s="1">
        <v>0.32142857142857145</v>
      </c>
      <c r="E8" s="221">
        <v>17</v>
      </c>
      <c r="F8" s="221">
        <v>0.16</v>
      </c>
      <c r="G8" s="221">
        <v>11</v>
      </c>
      <c r="H8" s="221">
        <v>3</v>
      </c>
      <c r="I8" s="221">
        <v>4</v>
      </c>
      <c r="J8" s="2">
        <v>7</v>
      </c>
    </row>
    <row r="9" spans="1:10" x14ac:dyDescent="0.3">
      <c r="A9" s="1" t="s">
        <v>99</v>
      </c>
      <c r="B9" s="221">
        <v>0</v>
      </c>
      <c r="C9" s="2">
        <v>0</v>
      </c>
      <c r="D9" s="1">
        <v>0</v>
      </c>
      <c r="E9" s="221">
        <v>17</v>
      </c>
      <c r="F9" s="221">
        <v>0.17</v>
      </c>
      <c r="G9" s="221">
        <v>7</v>
      </c>
      <c r="H9" s="221">
        <v>3</v>
      </c>
      <c r="I9" s="221">
        <v>5</v>
      </c>
      <c r="J9" s="2">
        <v>3</v>
      </c>
    </row>
    <row r="10" spans="1:10" x14ac:dyDescent="0.3">
      <c r="A10" s="1" t="s">
        <v>98</v>
      </c>
      <c r="B10" s="221">
        <v>0</v>
      </c>
      <c r="C10" s="2">
        <v>0</v>
      </c>
      <c r="D10" s="1">
        <v>0.2</v>
      </c>
      <c r="E10" s="221">
        <v>14</v>
      </c>
      <c r="F10" s="221">
        <v>0.24</v>
      </c>
      <c r="G10" s="221">
        <v>7</v>
      </c>
      <c r="H10" s="221">
        <v>3</v>
      </c>
      <c r="I10" s="221">
        <v>3</v>
      </c>
      <c r="J10" s="2">
        <v>5</v>
      </c>
    </row>
    <row r="11" spans="1:10" x14ac:dyDescent="0.3">
      <c r="A11" s="1" t="s">
        <v>77</v>
      </c>
      <c r="B11" s="221">
        <v>0</v>
      </c>
      <c r="C11" s="2">
        <v>1</v>
      </c>
      <c r="D11" s="1">
        <v>0.33250000000000002</v>
      </c>
      <c r="E11" s="221">
        <v>14</v>
      </c>
      <c r="F11" s="221">
        <v>0.14000000000000001</v>
      </c>
      <c r="G11" s="221">
        <v>7</v>
      </c>
      <c r="H11" s="221">
        <v>3</v>
      </c>
      <c r="I11" s="221">
        <v>3</v>
      </c>
      <c r="J11" s="2">
        <v>4</v>
      </c>
    </row>
    <row r="12" spans="1:10" x14ac:dyDescent="0.3">
      <c r="A12" s="1" t="s">
        <v>77</v>
      </c>
      <c r="B12" s="221">
        <v>0</v>
      </c>
      <c r="C12" s="2">
        <v>1</v>
      </c>
      <c r="D12" s="1">
        <v>0.53400000000000003</v>
      </c>
      <c r="E12" s="221">
        <v>12</v>
      </c>
      <c r="F12" s="221">
        <v>0.14000000000000001</v>
      </c>
      <c r="G12" s="221">
        <v>6</v>
      </c>
      <c r="H12" s="221">
        <v>3</v>
      </c>
      <c r="I12" s="221">
        <v>3</v>
      </c>
      <c r="J12" s="2">
        <v>5</v>
      </c>
    </row>
    <row r="13" spans="1:10" x14ac:dyDescent="0.3">
      <c r="A13" s="1" t="s">
        <v>77</v>
      </c>
      <c r="B13" s="221">
        <v>0</v>
      </c>
      <c r="C13" s="2">
        <v>1</v>
      </c>
      <c r="D13" s="1">
        <v>0.27833333333333332</v>
      </c>
      <c r="E13" s="221">
        <v>18</v>
      </c>
      <c r="F13" s="221">
        <v>0.15</v>
      </c>
      <c r="G13" s="221">
        <v>10</v>
      </c>
      <c r="H13" s="221">
        <v>3</v>
      </c>
      <c r="I13" s="221">
        <v>4</v>
      </c>
      <c r="J13" s="2">
        <v>6</v>
      </c>
    </row>
    <row r="14" spans="1:10" x14ac:dyDescent="0.3">
      <c r="A14" s="1" t="s">
        <v>78</v>
      </c>
      <c r="B14" s="221">
        <v>1</v>
      </c>
      <c r="C14" s="2">
        <v>1</v>
      </c>
      <c r="D14" s="1">
        <v>0.53300000000000003</v>
      </c>
      <c r="E14" s="221">
        <v>25</v>
      </c>
      <c r="F14" s="221">
        <v>0.28000000000000003</v>
      </c>
      <c r="G14" s="221">
        <v>13</v>
      </c>
      <c r="H14" s="221">
        <v>6</v>
      </c>
      <c r="I14" s="221">
        <v>4</v>
      </c>
      <c r="J14" s="2">
        <v>10</v>
      </c>
    </row>
    <row r="15" spans="1:10" x14ac:dyDescent="0.3">
      <c r="A15" s="1" t="s">
        <v>30</v>
      </c>
      <c r="B15" s="221">
        <v>1</v>
      </c>
      <c r="C15" s="2">
        <v>3</v>
      </c>
      <c r="D15" s="1">
        <v>0.184</v>
      </c>
      <c r="E15" s="221">
        <v>18</v>
      </c>
      <c r="F15" s="221">
        <v>0.11</v>
      </c>
      <c r="G15" s="221">
        <v>11</v>
      </c>
      <c r="H15" s="221">
        <v>6</v>
      </c>
      <c r="I15" s="221">
        <v>7</v>
      </c>
      <c r="J15" s="2">
        <v>5</v>
      </c>
    </row>
    <row r="16" spans="1:10" x14ac:dyDescent="0.3">
      <c r="A16" s="1" t="s">
        <v>30</v>
      </c>
      <c r="B16" s="221">
        <v>1</v>
      </c>
      <c r="C16" s="2">
        <v>3</v>
      </c>
      <c r="D16" s="1">
        <v>0.11166666666666668</v>
      </c>
      <c r="E16" s="221">
        <v>21</v>
      </c>
      <c r="F16" s="221">
        <v>0.11</v>
      </c>
      <c r="G16" s="221">
        <v>12</v>
      </c>
      <c r="H16" s="221">
        <v>6</v>
      </c>
      <c r="I16" s="221">
        <v>7</v>
      </c>
      <c r="J16" s="2">
        <v>6</v>
      </c>
    </row>
    <row r="17" spans="1:10" x14ac:dyDescent="0.3">
      <c r="A17" s="1" t="s">
        <v>30</v>
      </c>
      <c r="B17" s="221">
        <v>1</v>
      </c>
      <c r="C17" s="2">
        <v>3</v>
      </c>
      <c r="D17" s="1">
        <v>0.33399999999999996</v>
      </c>
      <c r="E17" s="221">
        <v>16</v>
      </c>
      <c r="F17" s="221">
        <v>0.13</v>
      </c>
      <c r="G17" s="221">
        <v>10</v>
      </c>
      <c r="H17" s="221">
        <v>4</v>
      </c>
      <c r="I17" s="221">
        <v>5</v>
      </c>
      <c r="J17" s="2">
        <v>5</v>
      </c>
    </row>
    <row r="18" spans="1:10" x14ac:dyDescent="0.3">
      <c r="A18" s="1" t="s">
        <v>30</v>
      </c>
      <c r="B18" s="221">
        <v>1</v>
      </c>
      <c r="C18" s="2">
        <v>3</v>
      </c>
      <c r="D18" s="1">
        <v>0</v>
      </c>
      <c r="E18" s="221">
        <v>14</v>
      </c>
      <c r="F18" s="221">
        <v>0.16</v>
      </c>
      <c r="G18" s="221">
        <v>8</v>
      </c>
      <c r="H18" s="221">
        <v>6</v>
      </c>
      <c r="I18" s="221">
        <v>4</v>
      </c>
      <c r="J18" s="2">
        <v>3</v>
      </c>
    </row>
    <row r="19" spans="1:10" x14ac:dyDescent="0.3">
      <c r="A19" s="1" t="s">
        <v>30</v>
      </c>
      <c r="B19" s="221">
        <v>1</v>
      </c>
      <c r="C19" s="2">
        <v>3</v>
      </c>
      <c r="D19" s="1">
        <v>0.375</v>
      </c>
      <c r="E19" s="221">
        <v>17</v>
      </c>
      <c r="F19" s="221">
        <v>0.19</v>
      </c>
      <c r="G19" s="221">
        <v>11</v>
      </c>
      <c r="H19" s="221">
        <v>4</v>
      </c>
      <c r="I19" s="221">
        <v>7</v>
      </c>
      <c r="J19" s="2">
        <v>6</v>
      </c>
    </row>
    <row r="20" spans="1:10" x14ac:dyDescent="0.3">
      <c r="A20" s="1" t="s">
        <v>49</v>
      </c>
      <c r="B20" s="221">
        <v>1</v>
      </c>
      <c r="C20" s="2">
        <v>3</v>
      </c>
      <c r="D20" s="1">
        <v>0.22333333333333336</v>
      </c>
      <c r="E20" s="221">
        <v>12</v>
      </c>
      <c r="F20" s="221">
        <v>0.19</v>
      </c>
      <c r="G20" s="221">
        <v>7</v>
      </c>
      <c r="H20" s="221">
        <v>4</v>
      </c>
      <c r="I20" s="221">
        <v>3</v>
      </c>
      <c r="J20" s="2">
        <v>3</v>
      </c>
    </row>
    <row r="21" spans="1:10" x14ac:dyDescent="0.3">
      <c r="A21" s="1" t="s">
        <v>49</v>
      </c>
      <c r="B21" s="221">
        <v>1</v>
      </c>
      <c r="C21" s="2">
        <v>3</v>
      </c>
      <c r="D21" s="1">
        <v>8.2500000000000004E-2</v>
      </c>
      <c r="E21" s="221">
        <v>16</v>
      </c>
      <c r="F21" s="221">
        <v>7.0000000000000007E-2</v>
      </c>
      <c r="G21" s="221">
        <v>11</v>
      </c>
      <c r="H21" s="221">
        <v>6</v>
      </c>
      <c r="I21" s="221">
        <v>8</v>
      </c>
      <c r="J21" s="2">
        <v>4</v>
      </c>
    </row>
    <row r="22" spans="1:10" x14ac:dyDescent="0.3">
      <c r="A22" s="1" t="s">
        <v>49</v>
      </c>
      <c r="B22" s="221">
        <v>1</v>
      </c>
      <c r="C22" s="2">
        <v>3</v>
      </c>
      <c r="D22" s="1">
        <v>0.27833333333333332</v>
      </c>
      <c r="E22" s="221">
        <v>19</v>
      </c>
      <c r="F22" s="221">
        <v>0.08</v>
      </c>
      <c r="G22" s="221">
        <v>12</v>
      </c>
      <c r="H22" s="221">
        <v>6</v>
      </c>
      <c r="I22" s="221">
        <v>7</v>
      </c>
      <c r="J22" s="2">
        <v>6</v>
      </c>
    </row>
    <row r="23" spans="1:10" x14ac:dyDescent="0.3">
      <c r="A23" s="1" t="s">
        <v>49</v>
      </c>
      <c r="B23" s="221">
        <v>1</v>
      </c>
      <c r="C23" s="2">
        <v>3</v>
      </c>
      <c r="D23" s="1">
        <v>0.42857142857142855</v>
      </c>
      <c r="E23" s="221">
        <v>18</v>
      </c>
      <c r="F23" s="221">
        <v>0.08</v>
      </c>
      <c r="G23" s="221">
        <v>10</v>
      </c>
      <c r="H23" s="221">
        <v>5</v>
      </c>
      <c r="I23" s="221">
        <v>6</v>
      </c>
      <c r="J23" s="2">
        <v>7</v>
      </c>
    </row>
    <row r="24" spans="1:10" x14ac:dyDescent="0.3">
      <c r="A24" s="1" t="s">
        <v>49</v>
      </c>
      <c r="B24" s="221">
        <v>1</v>
      </c>
      <c r="C24" s="2">
        <v>3</v>
      </c>
      <c r="D24" s="1">
        <v>0.33399999999999996</v>
      </c>
      <c r="E24" s="221">
        <v>19</v>
      </c>
      <c r="F24" s="221">
        <v>0.09</v>
      </c>
      <c r="G24" s="221">
        <v>9</v>
      </c>
      <c r="H24" s="221">
        <v>4</v>
      </c>
      <c r="I24" s="221">
        <v>6</v>
      </c>
      <c r="J24" s="2">
        <v>5</v>
      </c>
    </row>
    <row r="25" spans="1:10" x14ac:dyDescent="0.3">
      <c r="A25" s="1" t="s">
        <v>49</v>
      </c>
      <c r="B25" s="221">
        <v>1</v>
      </c>
      <c r="C25" s="2">
        <v>3</v>
      </c>
      <c r="D25" s="1">
        <v>0.26600000000000001</v>
      </c>
      <c r="E25" s="221">
        <v>18</v>
      </c>
      <c r="F25" s="221">
        <v>0.1</v>
      </c>
      <c r="G25" s="221">
        <v>11</v>
      </c>
      <c r="H25" s="221">
        <v>5</v>
      </c>
      <c r="I25" s="221">
        <v>7</v>
      </c>
      <c r="J25" s="2">
        <v>5</v>
      </c>
    </row>
    <row r="26" spans="1:10" x14ac:dyDescent="0.3">
      <c r="A26" s="1" t="s">
        <v>49</v>
      </c>
      <c r="B26" s="221">
        <v>1</v>
      </c>
      <c r="C26" s="2">
        <v>3</v>
      </c>
      <c r="D26" s="1">
        <v>0.26600000000000001</v>
      </c>
      <c r="E26" s="221">
        <v>17</v>
      </c>
      <c r="F26" s="221">
        <v>0.18</v>
      </c>
      <c r="G26" s="221">
        <v>9</v>
      </c>
      <c r="H26" s="221">
        <v>4</v>
      </c>
      <c r="I26" s="221">
        <v>3</v>
      </c>
      <c r="J26" s="2">
        <v>5</v>
      </c>
    </row>
    <row r="27" spans="1:10" x14ac:dyDescent="0.3">
      <c r="A27" s="1" t="s">
        <v>49</v>
      </c>
      <c r="B27" s="221">
        <v>1</v>
      </c>
      <c r="C27" s="2">
        <v>3</v>
      </c>
      <c r="D27" s="1">
        <v>0.25</v>
      </c>
      <c r="E27" s="221">
        <v>12</v>
      </c>
      <c r="F27" s="221">
        <v>0.32</v>
      </c>
      <c r="G27" s="221">
        <v>7</v>
      </c>
      <c r="H27" s="221">
        <v>4</v>
      </c>
      <c r="I27" s="221">
        <v>3</v>
      </c>
      <c r="J27" s="2">
        <v>4</v>
      </c>
    </row>
    <row r="28" spans="1:10" x14ac:dyDescent="0.3">
      <c r="A28" s="1" t="s">
        <v>49</v>
      </c>
      <c r="B28" s="221">
        <v>1</v>
      </c>
      <c r="C28" s="2">
        <v>3</v>
      </c>
      <c r="D28" s="1">
        <v>0.26600000000000001</v>
      </c>
      <c r="E28" s="221">
        <v>18</v>
      </c>
      <c r="F28" s="221">
        <v>0.37</v>
      </c>
      <c r="G28" s="221">
        <v>10</v>
      </c>
      <c r="H28" s="221">
        <v>5</v>
      </c>
      <c r="I28" s="221">
        <v>6</v>
      </c>
      <c r="J28" s="2">
        <v>5</v>
      </c>
    </row>
    <row r="29" spans="1:10" x14ac:dyDescent="0.3">
      <c r="A29" s="1" t="s">
        <v>49</v>
      </c>
      <c r="B29" s="221">
        <v>1</v>
      </c>
      <c r="C29" s="2">
        <v>3</v>
      </c>
      <c r="D29" s="1">
        <v>0.375</v>
      </c>
      <c r="E29" s="221">
        <v>18</v>
      </c>
      <c r="F29" s="221">
        <v>0.36</v>
      </c>
      <c r="G29" s="221">
        <v>11</v>
      </c>
      <c r="H29" s="221">
        <v>6</v>
      </c>
      <c r="I29" s="221">
        <v>7</v>
      </c>
      <c r="J29" s="2">
        <v>6</v>
      </c>
    </row>
    <row r="30" spans="1:10" x14ac:dyDescent="0.3">
      <c r="A30" s="1" t="s">
        <v>57</v>
      </c>
      <c r="B30" s="221">
        <v>1</v>
      </c>
      <c r="C30" s="2">
        <v>3</v>
      </c>
      <c r="D30" s="1">
        <v>0.375</v>
      </c>
      <c r="E30" s="221">
        <v>21</v>
      </c>
      <c r="F30" s="221">
        <v>0.14000000000000001</v>
      </c>
      <c r="G30" s="221">
        <v>15</v>
      </c>
      <c r="H30" s="221">
        <v>7</v>
      </c>
      <c r="I30" s="221">
        <v>7</v>
      </c>
      <c r="J30" s="2">
        <v>8</v>
      </c>
    </row>
    <row r="31" spans="1:10" x14ac:dyDescent="0.3">
      <c r="A31" s="1" t="s">
        <v>57</v>
      </c>
      <c r="B31" s="221">
        <v>1</v>
      </c>
      <c r="C31" s="2">
        <v>3</v>
      </c>
      <c r="D31" s="1">
        <v>0.38833333333333336</v>
      </c>
      <c r="E31" s="221">
        <v>15</v>
      </c>
      <c r="F31" s="221">
        <v>0.16</v>
      </c>
      <c r="G31" s="221">
        <v>11</v>
      </c>
      <c r="H31" s="221">
        <v>6</v>
      </c>
      <c r="I31" s="221">
        <v>8</v>
      </c>
      <c r="J31" s="2">
        <v>6</v>
      </c>
    </row>
    <row r="32" spans="1:10" x14ac:dyDescent="0.3">
      <c r="A32" s="1" t="s">
        <v>57</v>
      </c>
      <c r="B32" s="221">
        <v>1</v>
      </c>
      <c r="C32" s="2">
        <v>3</v>
      </c>
      <c r="D32" s="1">
        <v>0.22166666666666668</v>
      </c>
      <c r="E32" s="221">
        <v>19</v>
      </c>
      <c r="F32" s="221">
        <v>0.17</v>
      </c>
      <c r="G32" s="221">
        <v>11</v>
      </c>
      <c r="H32" s="221">
        <v>5</v>
      </c>
      <c r="I32" s="221">
        <v>6</v>
      </c>
      <c r="J32" s="2">
        <v>6</v>
      </c>
    </row>
    <row r="33" spans="1:10" x14ac:dyDescent="0.3">
      <c r="A33" s="1" t="s">
        <v>57</v>
      </c>
      <c r="B33" s="221">
        <v>1</v>
      </c>
      <c r="C33" s="2">
        <v>3</v>
      </c>
      <c r="D33" s="1">
        <v>0.13400000000000001</v>
      </c>
      <c r="E33" s="221">
        <v>14</v>
      </c>
      <c r="F33" s="221">
        <v>0.17</v>
      </c>
      <c r="G33" s="221">
        <v>10</v>
      </c>
      <c r="H33" s="221">
        <v>3</v>
      </c>
      <c r="I33" s="221">
        <v>5</v>
      </c>
      <c r="J33" s="2">
        <v>5</v>
      </c>
    </row>
    <row r="34" spans="1:10" x14ac:dyDescent="0.3">
      <c r="A34" s="1" t="s">
        <v>91</v>
      </c>
      <c r="B34" s="221">
        <v>1</v>
      </c>
      <c r="C34" s="2">
        <v>3</v>
      </c>
      <c r="D34" s="1">
        <v>0.44333333333333336</v>
      </c>
      <c r="E34" s="221">
        <v>11</v>
      </c>
      <c r="F34" s="221">
        <v>0.11</v>
      </c>
      <c r="G34" s="221">
        <v>7</v>
      </c>
      <c r="H34" s="221">
        <v>4</v>
      </c>
      <c r="I34" s="221">
        <v>3</v>
      </c>
      <c r="J34" s="2">
        <v>3</v>
      </c>
    </row>
    <row r="35" spans="1:10" x14ac:dyDescent="0.3">
      <c r="A35" s="1" t="s">
        <v>91</v>
      </c>
      <c r="B35" s="221">
        <v>1</v>
      </c>
      <c r="C35" s="2">
        <v>3</v>
      </c>
      <c r="D35" s="1">
        <v>0.25</v>
      </c>
      <c r="E35" s="221">
        <v>16</v>
      </c>
      <c r="F35" s="221">
        <v>0.11</v>
      </c>
      <c r="G35" s="221">
        <v>7</v>
      </c>
      <c r="H35" s="221">
        <v>5</v>
      </c>
      <c r="I35" s="221">
        <v>4</v>
      </c>
      <c r="J35" s="2">
        <v>4</v>
      </c>
    </row>
    <row r="36" spans="1:10" x14ac:dyDescent="0.3">
      <c r="A36" s="1" t="s">
        <v>91</v>
      </c>
      <c r="B36" s="221">
        <v>1</v>
      </c>
      <c r="C36" s="2">
        <v>3</v>
      </c>
      <c r="D36" s="1">
        <v>0.13400000000000001</v>
      </c>
      <c r="E36" s="221">
        <v>19</v>
      </c>
      <c r="F36" s="221">
        <v>0.11</v>
      </c>
      <c r="G36" s="221">
        <v>12</v>
      </c>
      <c r="H36" s="221">
        <v>7</v>
      </c>
      <c r="I36" s="221">
        <v>5</v>
      </c>
      <c r="J36" s="2">
        <v>5</v>
      </c>
    </row>
    <row r="37" spans="1:10" x14ac:dyDescent="0.3">
      <c r="A37" s="1" t="s">
        <v>91</v>
      </c>
      <c r="B37" s="221">
        <v>1</v>
      </c>
      <c r="C37" s="2">
        <v>3</v>
      </c>
      <c r="D37" s="1">
        <v>0.33333333333333331</v>
      </c>
      <c r="E37" s="221">
        <v>21</v>
      </c>
      <c r="F37" s="221">
        <v>0.11</v>
      </c>
      <c r="G37" s="221">
        <v>10</v>
      </c>
      <c r="H37" s="221">
        <v>4</v>
      </c>
      <c r="I37" s="221">
        <v>4</v>
      </c>
      <c r="J37" s="2">
        <v>6</v>
      </c>
    </row>
    <row r="38" spans="1:10" x14ac:dyDescent="0.3">
      <c r="A38" s="1" t="s">
        <v>91</v>
      </c>
      <c r="B38" s="221">
        <v>1</v>
      </c>
      <c r="C38" s="2">
        <v>3</v>
      </c>
      <c r="D38" s="1">
        <v>0.33399999999999996</v>
      </c>
      <c r="E38" s="221">
        <v>18</v>
      </c>
      <c r="F38" s="221">
        <v>0.12</v>
      </c>
      <c r="G38" s="221">
        <v>10</v>
      </c>
      <c r="H38" s="221">
        <v>4</v>
      </c>
      <c r="I38" s="221">
        <v>4</v>
      </c>
      <c r="J38" s="2">
        <v>5</v>
      </c>
    </row>
    <row r="39" spans="1:10" x14ac:dyDescent="0.3">
      <c r="A39" s="1" t="s">
        <v>91</v>
      </c>
      <c r="B39" s="221">
        <v>1</v>
      </c>
      <c r="C39" s="2">
        <v>3</v>
      </c>
      <c r="D39" s="1">
        <v>0.44500000000000001</v>
      </c>
      <c r="E39" s="221">
        <v>15</v>
      </c>
      <c r="F39" s="221">
        <v>0.13</v>
      </c>
      <c r="G39" s="221">
        <v>9</v>
      </c>
      <c r="H39" s="221">
        <v>3</v>
      </c>
      <c r="I39" s="221">
        <v>4</v>
      </c>
      <c r="J39" s="2">
        <v>6</v>
      </c>
    </row>
    <row r="40" spans="1:10" x14ac:dyDescent="0.3">
      <c r="A40" s="1" t="s">
        <v>91</v>
      </c>
      <c r="B40" s="221">
        <v>1</v>
      </c>
      <c r="C40" s="2">
        <v>3</v>
      </c>
      <c r="D40" s="1">
        <v>0.25</v>
      </c>
      <c r="E40" s="221">
        <v>15</v>
      </c>
      <c r="F40" s="221">
        <v>0.15</v>
      </c>
      <c r="G40" s="221">
        <v>9</v>
      </c>
      <c r="H40" s="221">
        <v>4</v>
      </c>
      <c r="I40" s="221">
        <v>5</v>
      </c>
      <c r="J40" s="2">
        <v>4</v>
      </c>
    </row>
    <row r="41" spans="1:10" x14ac:dyDescent="0.3">
      <c r="A41" s="1" t="s">
        <v>91</v>
      </c>
      <c r="B41" s="221">
        <v>1</v>
      </c>
      <c r="C41" s="2">
        <v>3</v>
      </c>
      <c r="D41" s="1">
        <v>0.27833333333333332</v>
      </c>
      <c r="E41" s="221">
        <v>16</v>
      </c>
      <c r="F41" s="221">
        <v>0.18</v>
      </c>
      <c r="G41" s="221">
        <v>9</v>
      </c>
      <c r="H41" s="221">
        <v>3</v>
      </c>
      <c r="I41" s="221">
        <v>4</v>
      </c>
      <c r="J41" s="2">
        <v>6</v>
      </c>
    </row>
    <row r="42" spans="1:10" x14ac:dyDescent="0.3">
      <c r="A42" s="1" t="s">
        <v>91</v>
      </c>
      <c r="B42" s="221">
        <v>1</v>
      </c>
      <c r="C42" s="2">
        <v>3</v>
      </c>
      <c r="D42" s="1">
        <v>0.11166666666666668</v>
      </c>
      <c r="E42" s="221">
        <v>22</v>
      </c>
      <c r="F42" s="221">
        <v>0.21</v>
      </c>
      <c r="G42" s="221">
        <v>11</v>
      </c>
      <c r="H42" s="221">
        <v>5</v>
      </c>
      <c r="I42" s="221">
        <v>6</v>
      </c>
      <c r="J42" s="2">
        <v>6</v>
      </c>
    </row>
    <row r="43" spans="1:10" x14ac:dyDescent="0.3">
      <c r="A43" s="1" t="s">
        <v>67</v>
      </c>
      <c r="B43" s="221">
        <v>3</v>
      </c>
      <c r="C43" s="2">
        <v>3</v>
      </c>
      <c r="D43" s="1">
        <v>0.44444444444444442</v>
      </c>
      <c r="E43" s="221">
        <v>22</v>
      </c>
      <c r="F43" s="221">
        <v>0.11</v>
      </c>
      <c r="G43" s="221">
        <v>14</v>
      </c>
      <c r="H43" s="221">
        <v>6</v>
      </c>
      <c r="I43" s="221">
        <v>8</v>
      </c>
      <c r="J43" s="2">
        <v>9</v>
      </c>
    </row>
    <row r="44" spans="1:10" x14ac:dyDescent="0.3">
      <c r="A44" s="1" t="s">
        <v>67</v>
      </c>
      <c r="B44" s="221">
        <v>3</v>
      </c>
      <c r="C44" s="2">
        <v>3</v>
      </c>
      <c r="D44" s="1">
        <v>0.15333333333333335</v>
      </c>
      <c r="E44" s="221">
        <v>24</v>
      </c>
      <c r="F44" s="221">
        <v>0.11</v>
      </c>
      <c r="G44" s="221">
        <v>13</v>
      </c>
      <c r="H44" s="221">
        <v>5</v>
      </c>
      <c r="I44" s="221">
        <v>6</v>
      </c>
      <c r="J44" s="2">
        <v>6</v>
      </c>
    </row>
    <row r="45" spans="1:10" x14ac:dyDescent="0.3">
      <c r="A45" s="1" t="s">
        <v>67</v>
      </c>
      <c r="B45" s="221">
        <v>3</v>
      </c>
      <c r="C45" s="2">
        <v>3</v>
      </c>
      <c r="D45" s="1">
        <v>0.38142857142857139</v>
      </c>
      <c r="E45" s="221">
        <v>20</v>
      </c>
      <c r="F45" s="221">
        <v>0.12</v>
      </c>
      <c r="G45" s="221">
        <v>11</v>
      </c>
      <c r="H45" s="221">
        <v>4</v>
      </c>
      <c r="I45" s="221">
        <v>5</v>
      </c>
      <c r="J45" s="2">
        <v>7</v>
      </c>
    </row>
    <row r="46" spans="1:10" x14ac:dyDescent="0.3">
      <c r="A46" s="1" t="s">
        <v>67</v>
      </c>
      <c r="B46" s="221">
        <v>3</v>
      </c>
      <c r="C46" s="2">
        <v>3</v>
      </c>
      <c r="D46" s="1">
        <v>0.33374999999999999</v>
      </c>
      <c r="E46" s="221">
        <v>23</v>
      </c>
      <c r="F46" s="221">
        <v>0.16</v>
      </c>
      <c r="G46" s="221">
        <v>13</v>
      </c>
      <c r="H46" s="221">
        <v>5</v>
      </c>
      <c r="I46" s="221">
        <v>4</v>
      </c>
      <c r="J46" s="2">
        <v>8</v>
      </c>
    </row>
    <row r="47" spans="1:10" x14ac:dyDescent="0.3">
      <c r="A47" s="1" t="s">
        <v>67</v>
      </c>
      <c r="B47" s="221">
        <v>3</v>
      </c>
      <c r="C47" s="2">
        <v>3</v>
      </c>
      <c r="D47" s="1">
        <v>0.27833333333333332</v>
      </c>
      <c r="E47" s="221">
        <v>22</v>
      </c>
      <c r="F47" s="221">
        <v>0.17</v>
      </c>
      <c r="G47" s="221">
        <v>11</v>
      </c>
      <c r="H47" s="221">
        <v>6</v>
      </c>
      <c r="I47" s="221">
        <v>7</v>
      </c>
      <c r="J47" s="2">
        <v>6</v>
      </c>
    </row>
    <row r="48" spans="1:10" x14ac:dyDescent="0.3">
      <c r="A48" s="1" t="s">
        <v>67</v>
      </c>
      <c r="B48" s="221">
        <v>3</v>
      </c>
      <c r="C48" s="2">
        <v>3</v>
      </c>
      <c r="D48" s="1">
        <v>0.33285714285714285</v>
      </c>
      <c r="E48" s="221">
        <v>24</v>
      </c>
      <c r="F48" s="221">
        <v>0.17</v>
      </c>
      <c r="G48" s="221">
        <v>14</v>
      </c>
      <c r="H48" s="221">
        <v>7</v>
      </c>
      <c r="I48" s="221">
        <v>8</v>
      </c>
      <c r="J48" s="2">
        <v>7</v>
      </c>
    </row>
    <row r="49" spans="1:10" x14ac:dyDescent="0.3">
      <c r="A49" s="1" t="s">
        <v>67</v>
      </c>
      <c r="B49" s="221">
        <v>3</v>
      </c>
      <c r="C49" s="2">
        <v>3</v>
      </c>
      <c r="D49" s="1">
        <v>0.42857142857142855</v>
      </c>
      <c r="E49" s="221">
        <v>17</v>
      </c>
      <c r="F49" s="221">
        <v>0.2</v>
      </c>
      <c r="G49" s="221">
        <v>11</v>
      </c>
      <c r="H49" s="221">
        <v>4</v>
      </c>
      <c r="I49" s="221">
        <v>5</v>
      </c>
      <c r="J49" s="2">
        <v>7</v>
      </c>
    </row>
    <row r="50" spans="1:10" x14ac:dyDescent="0.3">
      <c r="A50" s="1" t="s">
        <v>8</v>
      </c>
      <c r="B50" s="221">
        <v>3</v>
      </c>
      <c r="C50" s="2">
        <v>3</v>
      </c>
      <c r="D50" s="1">
        <v>0.33333333333333331</v>
      </c>
      <c r="E50" s="221">
        <v>18</v>
      </c>
      <c r="F50" s="221">
        <v>0.17</v>
      </c>
      <c r="G50" s="221">
        <v>10</v>
      </c>
      <c r="H50" s="221">
        <v>5</v>
      </c>
      <c r="I50" s="221">
        <v>5</v>
      </c>
      <c r="J50" s="2">
        <v>6</v>
      </c>
    </row>
    <row r="51" spans="1:10" x14ac:dyDescent="0.3">
      <c r="A51" s="1" t="s">
        <v>8</v>
      </c>
      <c r="B51" s="221">
        <v>3</v>
      </c>
      <c r="C51" s="2">
        <v>3</v>
      </c>
      <c r="D51" s="1">
        <v>0.375</v>
      </c>
      <c r="E51" s="221">
        <v>18</v>
      </c>
      <c r="F51" s="221">
        <v>0.19</v>
      </c>
      <c r="G51" s="221">
        <v>12</v>
      </c>
      <c r="H51" s="221">
        <v>5</v>
      </c>
      <c r="I51" s="221">
        <v>7</v>
      </c>
      <c r="J51" s="2">
        <v>6</v>
      </c>
    </row>
    <row r="52" spans="1:10" x14ac:dyDescent="0.3">
      <c r="A52" s="1" t="s">
        <v>8</v>
      </c>
      <c r="B52" s="221">
        <v>3</v>
      </c>
      <c r="C52" s="2">
        <v>3</v>
      </c>
      <c r="D52" s="1">
        <v>0.38142857142857139</v>
      </c>
      <c r="E52" s="221">
        <v>19</v>
      </c>
      <c r="F52" s="221">
        <v>0.19</v>
      </c>
      <c r="G52" s="221">
        <v>13</v>
      </c>
      <c r="H52" s="221">
        <v>6</v>
      </c>
      <c r="I52" s="221">
        <v>7</v>
      </c>
      <c r="J52" s="2">
        <v>7</v>
      </c>
    </row>
    <row r="53" spans="1:10" x14ac:dyDescent="0.3">
      <c r="A53" s="1" t="s">
        <v>8</v>
      </c>
      <c r="B53" s="221">
        <v>3</v>
      </c>
      <c r="C53" s="2">
        <v>3</v>
      </c>
      <c r="D53" s="1">
        <v>0.33250000000000002</v>
      </c>
      <c r="E53" s="221">
        <v>14</v>
      </c>
      <c r="F53" s="221">
        <v>0.14000000000000001</v>
      </c>
      <c r="G53" s="221">
        <v>7</v>
      </c>
      <c r="H53" s="221">
        <v>4</v>
      </c>
      <c r="I53" s="221">
        <v>4</v>
      </c>
      <c r="J53" s="2">
        <v>4</v>
      </c>
    </row>
    <row r="54" spans="1:10" x14ac:dyDescent="0.3">
      <c r="A54" s="1" t="s">
        <v>8</v>
      </c>
      <c r="B54" s="221">
        <v>3</v>
      </c>
      <c r="C54" s="2">
        <v>3</v>
      </c>
      <c r="D54" s="1">
        <v>0.4</v>
      </c>
      <c r="E54" s="221">
        <v>13</v>
      </c>
      <c r="F54" s="221">
        <v>0.15</v>
      </c>
      <c r="G54" s="221">
        <v>8</v>
      </c>
      <c r="H54" s="221">
        <v>4</v>
      </c>
      <c r="I54" s="221">
        <v>4</v>
      </c>
      <c r="J54" s="2">
        <v>5</v>
      </c>
    </row>
    <row r="55" spans="1:10" x14ac:dyDescent="0.3">
      <c r="A55" s="1" t="s">
        <v>8</v>
      </c>
      <c r="B55" s="221">
        <v>3</v>
      </c>
      <c r="C55" s="2">
        <v>3</v>
      </c>
      <c r="D55" s="1">
        <v>0.4</v>
      </c>
      <c r="E55" s="221">
        <v>14</v>
      </c>
      <c r="F55" s="221">
        <v>0.2</v>
      </c>
      <c r="G55" s="221">
        <v>7</v>
      </c>
      <c r="H55" s="221">
        <v>4</v>
      </c>
      <c r="I55" s="221">
        <v>4</v>
      </c>
      <c r="J55" s="2">
        <v>5</v>
      </c>
    </row>
    <row r="56" spans="1:10" x14ac:dyDescent="0.3">
      <c r="A56" s="1" t="s">
        <v>8</v>
      </c>
      <c r="B56" s="221">
        <v>3</v>
      </c>
      <c r="C56" s="2">
        <v>3</v>
      </c>
      <c r="D56" s="1">
        <v>0.44444444444444442</v>
      </c>
      <c r="E56" s="221">
        <v>20</v>
      </c>
      <c r="F56" s="221">
        <v>0.2</v>
      </c>
      <c r="G56" s="221">
        <v>13</v>
      </c>
      <c r="H56" s="221">
        <v>4</v>
      </c>
      <c r="I56" s="221">
        <v>4</v>
      </c>
      <c r="J56" s="2">
        <v>9</v>
      </c>
    </row>
    <row r="57" spans="1:10" x14ac:dyDescent="0.3">
      <c r="A57" s="1" t="s">
        <v>8</v>
      </c>
      <c r="B57" s="221">
        <v>3</v>
      </c>
      <c r="C57" s="2">
        <v>3</v>
      </c>
      <c r="D57" s="1">
        <v>0.27833333333333332</v>
      </c>
      <c r="E57" s="221">
        <v>18</v>
      </c>
      <c r="F57" s="221">
        <v>0.19</v>
      </c>
      <c r="G57" s="221">
        <v>11</v>
      </c>
      <c r="H57" s="221">
        <v>4</v>
      </c>
      <c r="I57" s="221">
        <v>4</v>
      </c>
      <c r="J57" s="2">
        <v>6</v>
      </c>
    </row>
    <row r="58" spans="1:10" x14ac:dyDescent="0.3">
      <c r="A58" s="1" t="s">
        <v>8</v>
      </c>
      <c r="B58" s="221">
        <v>3</v>
      </c>
      <c r="C58" s="2">
        <v>3</v>
      </c>
      <c r="D58" s="1">
        <v>0.33399999999999996</v>
      </c>
      <c r="E58" s="221">
        <v>14</v>
      </c>
      <c r="F58" s="221">
        <v>0.15</v>
      </c>
      <c r="G58" s="221">
        <v>8</v>
      </c>
      <c r="H58" s="221">
        <v>3</v>
      </c>
      <c r="I58" s="221">
        <v>3</v>
      </c>
      <c r="J58" s="2">
        <v>5</v>
      </c>
    </row>
    <row r="59" spans="1:10" x14ac:dyDescent="0.3">
      <c r="A59" s="1" t="s">
        <v>8</v>
      </c>
      <c r="B59" s="221">
        <v>3</v>
      </c>
      <c r="C59" s="2">
        <v>3</v>
      </c>
      <c r="D59" s="1">
        <v>0.41749999999999998</v>
      </c>
      <c r="E59" s="221">
        <v>8</v>
      </c>
      <c r="F59" s="221">
        <v>0.15</v>
      </c>
      <c r="G59" s="221">
        <v>6</v>
      </c>
      <c r="H59" s="221">
        <v>2</v>
      </c>
      <c r="I59" s="221">
        <v>2</v>
      </c>
      <c r="J59" s="2">
        <v>4</v>
      </c>
    </row>
    <row r="60" spans="1:10" x14ac:dyDescent="0.3">
      <c r="A60" s="1" t="s">
        <v>8</v>
      </c>
      <c r="B60" s="221">
        <v>3</v>
      </c>
      <c r="C60" s="2">
        <v>3</v>
      </c>
      <c r="D60" s="1">
        <v>0.46600000000000003</v>
      </c>
      <c r="E60" s="221">
        <v>9</v>
      </c>
      <c r="F60" s="221">
        <v>0.19</v>
      </c>
      <c r="G60" s="221">
        <v>6</v>
      </c>
      <c r="H60" s="221">
        <v>2</v>
      </c>
      <c r="I60" s="221">
        <v>2</v>
      </c>
      <c r="J60" s="2">
        <v>5</v>
      </c>
    </row>
    <row r="61" spans="1:10" x14ac:dyDescent="0.3">
      <c r="A61" s="1" t="s">
        <v>8</v>
      </c>
      <c r="B61" s="221">
        <v>3</v>
      </c>
      <c r="C61" s="2">
        <v>3</v>
      </c>
      <c r="D61" s="1">
        <v>0.5</v>
      </c>
      <c r="E61" s="221">
        <v>16</v>
      </c>
      <c r="F61" s="221">
        <v>0.21</v>
      </c>
      <c r="G61" s="221">
        <v>10</v>
      </c>
      <c r="H61" s="221">
        <v>4</v>
      </c>
      <c r="I61" s="221">
        <v>4</v>
      </c>
      <c r="J61" s="2">
        <v>6</v>
      </c>
    </row>
    <row r="62" spans="1:10" x14ac:dyDescent="0.3">
      <c r="A62" s="1" t="s">
        <v>8</v>
      </c>
      <c r="B62" s="221">
        <v>3</v>
      </c>
      <c r="C62" s="2">
        <v>3</v>
      </c>
      <c r="D62" s="1">
        <v>0.44500000000000001</v>
      </c>
      <c r="E62" s="221">
        <v>15</v>
      </c>
      <c r="F62" s="221">
        <v>0.23</v>
      </c>
      <c r="G62" s="221">
        <v>9</v>
      </c>
      <c r="H62" s="221">
        <v>2</v>
      </c>
      <c r="I62" s="221">
        <v>3</v>
      </c>
      <c r="J62" s="2">
        <v>6</v>
      </c>
    </row>
    <row r="63" spans="1:10" x14ac:dyDescent="0.3">
      <c r="A63" s="1" t="s">
        <v>8</v>
      </c>
      <c r="B63" s="221">
        <v>3</v>
      </c>
      <c r="C63" s="2">
        <v>3</v>
      </c>
      <c r="D63" s="1">
        <v>0.38833333333333336</v>
      </c>
      <c r="E63" s="221">
        <v>13</v>
      </c>
      <c r="F63" s="221">
        <v>0.19</v>
      </c>
      <c r="G63" s="221">
        <v>9</v>
      </c>
      <c r="H63" s="221">
        <v>2</v>
      </c>
      <c r="I63" s="221">
        <v>2</v>
      </c>
      <c r="J63" s="2">
        <v>6</v>
      </c>
    </row>
    <row r="64" spans="1:10" x14ac:dyDescent="0.3">
      <c r="A64" s="1" t="s">
        <v>8</v>
      </c>
      <c r="B64" s="221">
        <v>3</v>
      </c>
      <c r="C64" s="2">
        <v>3</v>
      </c>
      <c r="D64" s="1">
        <v>0.26600000000000001</v>
      </c>
      <c r="E64" s="221">
        <v>14</v>
      </c>
      <c r="F64" s="221">
        <v>0.14000000000000001</v>
      </c>
      <c r="G64" s="221">
        <v>8</v>
      </c>
      <c r="H64" s="221">
        <v>3</v>
      </c>
      <c r="I64" s="221">
        <v>4</v>
      </c>
      <c r="J64" s="2">
        <v>5</v>
      </c>
    </row>
    <row r="65" spans="1:10" x14ac:dyDescent="0.3">
      <c r="A65" s="1" t="s">
        <v>23</v>
      </c>
      <c r="B65" s="221">
        <v>3</v>
      </c>
      <c r="C65" s="2">
        <v>3</v>
      </c>
      <c r="D65" s="1">
        <v>0.44500000000000001</v>
      </c>
      <c r="E65" s="221">
        <v>13</v>
      </c>
      <c r="F65" s="221">
        <v>0.14000000000000001</v>
      </c>
      <c r="G65" s="221">
        <v>8</v>
      </c>
      <c r="H65" s="221">
        <v>4</v>
      </c>
      <c r="I65" s="221">
        <v>4</v>
      </c>
      <c r="J65" s="2">
        <v>6</v>
      </c>
    </row>
    <row r="66" spans="1:10" x14ac:dyDescent="0.3">
      <c r="A66" s="1" t="s">
        <v>23</v>
      </c>
      <c r="B66" s="221">
        <v>3</v>
      </c>
      <c r="C66" s="2">
        <v>3</v>
      </c>
      <c r="D66" s="1">
        <v>0.33333333333333331</v>
      </c>
      <c r="E66" s="221">
        <v>18</v>
      </c>
      <c r="F66" s="221">
        <v>0.15</v>
      </c>
      <c r="G66" s="221">
        <v>10</v>
      </c>
      <c r="H66" s="221">
        <v>4</v>
      </c>
      <c r="I66" s="221">
        <v>3</v>
      </c>
      <c r="J66" s="2">
        <v>6</v>
      </c>
    </row>
    <row r="67" spans="1:10" x14ac:dyDescent="0.3">
      <c r="A67" s="1" t="s">
        <v>23</v>
      </c>
      <c r="B67" s="221">
        <v>3</v>
      </c>
      <c r="C67" s="2">
        <v>3</v>
      </c>
      <c r="D67" s="1">
        <v>0.4811111111111111</v>
      </c>
      <c r="E67" s="221">
        <v>20</v>
      </c>
      <c r="F67" s="221">
        <v>0.11</v>
      </c>
      <c r="G67" s="221">
        <v>13</v>
      </c>
      <c r="H67" s="221">
        <v>4</v>
      </c>
      <c r="I67" s="221">
        <v>3</v>
      </c>
      <c r="J67" s="2">
        <v>9</v>
      </c>
    </row>
    <row r="68" spans="1:10" x14ac:dyDescent="0.3">
      <c r="A68" s="1" t="s">
        <v>23</v>
      </c>
      <c r="B68" s="221">
        <v>3</v>
      </c>
      <c r="C68" s="2">
        <v>3</v>
      </c>
      <c r="D68" s="1">
        <v>0.4757142857142857</v>
      </c>
      <c r="E68" s="221">
        <v>15</v>
      </c>
      <c r="F68" s="221">
        <v>0.08</v>
      </c>
      <c r="G68" s="221">
        <v>9</v>
      </c>
      <c r="H68" s="221">
        <v>4</v>
      </c>
      <c r="I68" s="221">
        <v>4</v>
      </c>
      <c r="J68" s="2">
        <v>7</v>
      </c>
    </row>
    <row r="69" spans="1:10" x14ac:dyDescent="0.3">
      <c r="A69" s="1" t="s">
        <v>23</v>
      </c>
      <c r="B69" s="221">
        <v>3</v>
      </c>
      <c r="C69" s="2">
        <v>3</v>
      </c>
      <c r="D69" s="1">
        <v>0.5</v>
      </c>
      <c r="E69" s="221">
        <v>17</v>
      </c>
      <c r="F69" s="221">
        <v>0.12</v>
      </c>
      <c r="G69" s="221">
        <v>12</v>
      </c>
      <c r="H69" s="221">
        <v>4</v>
      </c>
      <c r="I69" s="221">
        <v>4</v>
      </c>
      <c r="J69" s="2">
        <v>10</v>
      </c>
    </row>
    <row r="70" spans="1:10" x14ac:dyDescent="0.3">
      <c r="A70" s="1" t="s">
        <v>23</v>
      </c>
      <c r="B70" s="221">
        <v>3</v>
      </c>
      <c r="C70" s="2">
        <v>3</v>
      </c>
      <c r="D70" s="1">
        <v>0.40777777777777779</v>
      </c>
      <c r="E70" s="221">
        <v>22</v>
      </c>
      <c r="F70" s="221">
        <v>0.13</v>
      </c>
      <c r="G70" s="221">
        <v>15</v>
      </c>
      <c r="H70" s="221">
        <v>5</v>
      </c>
      <c r="I70" s="221">
        <v>7</v>
      </c>
      <c r="J70" s="2">
        <v>9</v>
      </c>
    </row>
    <row r="71" spans="1:10" x14ac:dyDescent="0.3">
      <c r="A71" s="1" t="s">
        <v>23</v>
      </c>
      <c r="B71" s="221">
        <v>3</v>
      </c>
      <c r="C71" s="2">
        <v>3</v>
      </c>
      <c r="D71" s="1">
        <v>0.33374999999999999</v>
      </c>
      <c r="E71" s="221">
        <v>23</v>
      </c>
      <c r="F71" s="221">
        <v>0.1</v>
      </c>
      <c r="G71" s="221">
        <v>14</v>
      </c>
      <c r="H71" s="221">
        <v>5</v>
      </c>
      <c r="I71" s="221">
        <v>7</v>
      </c>
      <c r="J71" s="2">
        <v>8</v>
      </c>
    </row>
    <row r="72" spans="1:10" x14ac:dyDescent="0.3">
      <c r="A72" s="1" t="s">
        <v>41</v>
      </c>
      <c r="B72" s="221">
        <v>3</v>
      </c>
      <c r="C72" s="2">
        <v>3</v>
      </c>
      <c r="D72" s="1">
        <v>0.27833333333333332</v>
      </c>
      <c r="E72" s="221">
        <v>16</v>
      </c>
      <c r="F72" s="221">
        <v>7.0000000000000007E-2</v>
      </c>
      <c r="G72" s="221">
        <v>8</v>
      </c>
      <c r="H72" s="221">
        <v>5</v>
      </c>
      <c r="I72" s="221">
        <v>4</v>
      </c>
      <c r="J72" s="2">
        <v>6</v>
      </c>
    </row>
    <row r="73" spans="1:10" x14ac:dyDescent="0.3">
      <c r="A73" s="1" t="s">
        <v>41</v>
      </c>
      <c r="B73" s="221">
        <v>3</v>
      </c>
      <c r="C73" s="2">
        <v>3</v>
      </c>
      <c r="D73" s="1">
        <v>0.33333333333333331</v>
      </c>
      <c r="E73" s="221">
        <v>18</v>
      </c>
      <c r="F73" s="221">
        <v>0.08</v>
      </c>
      <c r="G73" s="221">
        <v>11</v>
      </c>
      <c r="H73" s="221">
        <v>4</v>
      </c>
      <c r="I73" s="221">
        <v>4</v>
      </c>
      <c r="J73" s="2">
        <v>6</v>
      </c>
    </row>
    <row r="74" spans="1:10" x14ac:dyDescent="0.3">
      <c r="A74" s="1" t="s">
        <v>41</v>
      </c>
      <c r="B74" s="221">
        <v>3</v>
      </c>
      <c r="C74" s="2">
        <v>3</v>
      </c>
      <c r="D74" s="1">
        <v>0.33285714285714285</v>
      </c>
      <c r="E74" s="221">
        <v>19</v>
      </c>
      <c r="F74" s="221">
        <v>0.08</v>
      </c>
      <c r="G74" s="221">
        <v>12</v>
      </c>
      <c r="H74" s="221">
        <v>5</v>
      </c>
      <c r="I74" s="221">
        <v>4</v>
      </c>
      <c r="J74" s="2">
        <v>7</v>
      </c>
    </row>
    <row r="75" spans="1:10" x14ac:dyDescent="0.3">
      <c r="A75" s="1" t="s">
        <v>41</v>
      </c>
      <c r="B75" s="221">
        <v>3</v>
      </c>
      <c r="C75" s="2">
        <v>3</v>
      </c>
      <c r="D75" s="1">
        <v>0.45874999999999999</v>
      </c>
      <c r="E75" s="221">
        <v>18</v>
      </c>
      <c r="F75" s="221">
        <v>0.08</v>
      </c>
      <c r="G75" s="221">
        <v>10</v>
      </c>
      <c r="H75" s="221">
        <v>5</v>
      </c>
      <c r="I75" s="221">
        <v>4</v>
      </c>
      <c r="J75" s="2">
        <v>8</v>
      </c>
    </row>
    <row r="76" spans="1:10" x14ac:dyDescent="0.3">
      <c r="A76" s="1" t="s">
        <v>41</v>
      </c>
      <c r="B76" s="221">
        <v>3</v>
      </c>
      <c r="C76" s="2">
        <v>3</v>
      </c>
      <c r="D76" s="1">
        <v>0.33399999999999996</v>
      </c>
      <c r="E76" s="221">
        <v>16</v>
      </c>
      <c r="F76" s="221">
        <v>0.09</v>
      </c>
      <c r="G76" s="221">
        <v>9</v>
      </c>
      <c r="H76" s="221">
        <v>4</v>
      </c>
      <c r="I76" s="221">
        <v>4</v>
      </c>
      <c r="J76" s="2">
        <v>5</v>
      </c>
    </row>
    <row r="77" spans="1:10" x14ac:dyDescent="0.3">
      <c r="A77" s="1" t="s">
        <v>41</v>
      </c>
      <c r="B77" s="221">
        <v>3</v>
      </c>
      <c r="C77" s="2">
        <v>3</v>
      </c>
      <c r="D77" s="1">
        <v>0.44500000000000001</v>
      </c>
      <c r="E77" s="221">
        <v>17</v>
      </c>
      <c r="F77" s="221">
        <v>0.09</v>
      </c>
      <c r="G77" s="221">
        <v>10</v>
      </c>
      <c r="H77" s="221">
        <v>6</v>
      </c>
      <c r="I77" s="221">
        <v>5</v>
      </c>
      <c r="J77" s="2">
        <v>6</v>
      </c>
    </row>
    <row r="78" spans="1:10" x14ac:dyDescent="0.3">
      <c r="A78" s="1" t="s">
        <v>41</v>
      </c>
      <c r="B78" s="221">
        <v>3</v>
      </c>
      <c r="C78" s="2">
        <v>3</v>
      </c>
      <c r="D78" s="1">
        <v>0.40777777777777779</v>
      </c>
      <c r="E78" s="221">
        <v>23</v>
      </c>
      <c r="F78" s="221">
        <v>0.1</v>
      </c>
      <c r="G78" s="221">
        <v>15</v>
      </c>
      <c r="H78" s="221">
        <v>7</v>
      </c>
      <c r="I78" s="221">
        <v>5</v>
      </c>
      <c r="J78" s="2">
        <v>9</v>
      </c>
    </row>
    <row r="79" spans="1:10" x14ac:dyDescent="0.3">
      <c r="A79" s="1" t="s">
        <v>41</v>
      </c>
      <c r="B79" s="221">
        <v>3</v>
      </c>
      <c r="C79" s="2">
        <v>3</v>
      </c>
      <c r="D79" s="1">
        <v>0.2857142857142857</v>
      </c>
      <c r="E79" s="221">
        <v>18</v>
      </c>
      <c r="F79" s="221">
        <v>0.1</v>
      </c>
      <c r="G79" s="221">
        <v>12</v>
      </c>
      <c r="H79" s="221">
        <v>7</v>
      </c>
      <c r="I79" s="221">
        <v>5</v>
      </c>
      <c r="J79" s="2">
        <v>7</v>
      </c>
    </row>
    <row r="80" spans="1:10" x14ac:dyDescent="0.3">
      <c r="A80" s="1" t="s">
        <v>41</v>
      </c>
      <c r="B80" s="221">
        <v>3</v>
      </c>
      <c r="C80" s="2">
        <v>3</v>
      </c>
      <c r="D80" s="1">
        <v>0.44500000000000001</v>
      </c>
      <c r="E80" s="221">
        <v>17</v>
      </c>
      <c r="F80" s="221">
        <v>0.11</v>
      </c>
      <c r="G80" s="221">
        <v>10</v>
      </c>
      <c r="H80" s="221">
        <v>4</v>
      </c>
      <c r="I80" s="221">
        <v>4</v>
      </c>
      <c r="J80" s="2">
        <v>6</v>
      </c>
    </row>
    <row r="81" spans="1:10" x14ac:dyDescent="0.3">
      <c r="A81" s="1" t="s">
        <v>41</v>
      </c>
      <c r="B81" s="221">
        <v>3</v>
      </c>
      <c r="C81" s="2">
        <v>3</v>
      </c>
      <c r="D81" s="1">
        <v>0.33333333333333331</v>
      </c>
      <c r="E81" s="221">
        <v>19</v>
      </c>
      <c r="F81" s="221">
        <v>0.12</v>
      </c>
      <c r="G81" s="221">
        <v>12</v>
      </c>
      <c r="H81" s="221">
        <v>6</v>
      </c>
      <c r="I81" s="221">
        <v>8</v>
      </c>
      <c r="J81" s="2">
        <v>6</v>
      </c>
    </row>
    <row r="82" spans="1:10" x14ac:dyDescent="0.3">
      <c r="A82" s="1" t="s">
        <v>41</v>
      </c>
      <c r="B82" s="221">
        <v>3</v>
      </c>
      <c r="C82" s="2">
        <v>3</v>
      </c>
      <c r="D82" s="1">
        <v>0.27833333333333332</v>
      </c>
      <c r="E82" s="221">
        <v>19</v>
      </c>
      <c r="F82" s="221">
        <v>0.13</v>
      </c>
      <c r="G82" s="221">
        <v>10</v>
      </c>
      <c r="H82" s="221">
        <v>5</v>
      </c>
      <c r="I82" s="221">
        <v>4</v>
      </c>
      <c r="J82" s="2">
        <v>6</v>
      </c>
    </row>
    <row r="83" spans="1:10" x14ac:dyDescent="0.3">
      <c r="A83" s="1" t="s">
        <v>41</v>
      </c>
      <c r="B83" s="221">
        <v>3</v>
      </c>
      <c r="C83" s="2">
        <v>3</v>
      </c>
      <c r="D83" s="1">
        <v>0.22166666666666668</v>
      </c>
      <c r="E83" s="221">
        <v>20</v>
      </c>
      <c r="F83" s="221">
        <v>0.14000000000000001</v>
      </c>
      <c r="G83" s="221">
        <v>11</v>
      </c>
      <c r="H83" s="221">
        <v>6</v>
      </c>
      <c r="I83" s="221">
        <v>6</v>
      </c>
      <c r="J83" s="2">
        <v>6</v>
      </c>
    </row>
    <row r="84" spans="1:10" x14ac:dyDescent="0.3">
      <c r="A84" s="1" t="s">
        <v>39</v>
      </c>
      <c r="B84" s="221">
        <v>1</v>
      </c>
      <c r="C84" s="2">
        <v>2</v>
      </c>
      <c r="D84" s="1">
        <v>0.13400000000000001</v>
      </c>
      <c r="E84" s="221">
        <v>17</v>
      </c>
      <c r="F84" s="221">
        <v>0.23</v>
      </c>
      <c r="G84" s="221">
        <v>11</v>
      </c>
      <c r="H84" s="221">
        <v>6</v>
      </c>
      <c r="I84" s="221">
        <v>5</v>
      </c>
      <c r="J84" s="2">
        <v>5</v>
      </c>
    </row>
    <row r="85" spans="1:10" x14ac:dyDescent="0.3">
      <c r="A85" s="1" t="s">
        <v>39</v>
      </c>
      <c r="B85" s="221">
        <v>1</v>
      </c>
      <c r="C85" s="2">
        <v>2</v>
      </c>
      <c r="D85" s="1">
        <v>0.25</v>
      </c>
      <c r="E85" s="221">
        <v>24</v>
      </c>
      <c r="F85" s="221">
        <v>0.21</v>
      </c>
      <c r="G85" s="221">
        <v>13</v>
      </c>
      <c r="H85" s="221">
        <v>3</v>
      </c>
      <c r="I85" s="221">
        <v>4</v>
      </c>
      <c r="J85" s="2">
        <v>8</v>
      </c>
    </row>
    <row r="86" spans="1:10" x14ac:dyDescent="0.3">
      <c r="A86" s="1" t="s">
        <v>39</v>
      </c>
      <c r="B86" s="221">
        <v>1</v>
      </c>
      <c r="C86" s="2">
        <v>2</v>
      </c>
      <c r="D86" s="1">
        <v>0.2</v>
      </c>
      <c r="E86" s="221">
        <v>22</v>
      </c>
      <c r="F86" s="221">
        <v>0.19</v>
      </c>
      <c r="G86" s="221">
        <v>10</v>
      </c>
      <c r="H86" s="221">
        <v>7</v>
      </c>
      <c r="I86" s="221">
        <v>6</v>
      </c>
      <c r="J86" s="2">
        <v>5</v>
      </c>
    </row>
    <row r="87" spans="1:10" x14ac:dyDescent="0.3">
      <c r="A87" s="1" t="s">
        <v>19</v>
      </c>
      <c r="B87" s="221">
        <v>1</v>
      </c>
      <c r="C87" s="2">
        <v>2</v>
      </c>
      <c r="D87" s="1">
        <v>0.51888888888888884</v>
      </c>
      <c r="E87" s="221">
        <v>18</v>
      </c>
      <c r="F87" s="221">
        <v>0.19</v>
      </c>
      <c r="G87" s="221">
        <v>11</v>
      </c>
      <c r="H87" s="221">
        <v>4</v>
      </c>
      <c r="I87" s="221">
        <v>5</v>
      </c>
      <c r="J87" s="2">
        <v>9</v>
      </c>
    </row>
    <row r="88" spans="1:10" x14ac:dyDescent="0.3">
      <c r="A88" s="1" t="s">
        <v>19</v>
      </c>
      <c r="B88" s="221">
        <v>1</v>
      </c>
      <c r="C88" s="2">
        <v>2</v>
      </c>
      <c r="D88" s="1">
        <v>0.5</v>
      </c>
      <c r="E88" s="221">
        <v>25</v>
      </c>
      <c r="F88" s="221">
        <v>0.2</v>
      </c>
      <c r="G88" s="221">
        <v>14</v>
      </c>
      <c r="H88" s="221">
        <v>4</v>
      </c>
      <c r="I88" s="221">
        <v>4</v>
      </c>
      <c r="J88" s="2">
        <v>12</v>
      </c>
    </row>
    <row r="89" spans="1:10" x14ac:dyDescent="0.3">
      <c r="A89" s="1" t="s">
        <v>19</v>
      </c>
      <c r="B89" s="221">
        <v>1</v>
      </c>
      <c r="C89" s="2">
        <v>2</v>
      </c>
      <c r="D89" s="1">
        <v>0.4811111111111111</v>
      </c>
      <c r="E89" s="221">
        <v>18</v>
      </c>
      <c r="F89" s="221">
        <v>0.2</v>
      </c>
      <c r="G89" s="221">
        <v>10</v>
      </c>
      <c r="H89" s="221">
        <v>2</v>
      </c>
      <c r="I89" s="221">
        <v>2</v>
      </c>
      <c r="J89" s="2">
        <v>9</v>
      </c>
    </row>
    <row r="90" spans="1:10" x14ac:dyDescent="0.3">
      <c r="A90" s="1" t="s">
        <v>19</v>
      </c>
      <c r="B90" s="221">
        <v>1</v>
      </c>
      <c r="C90" s="2">
        <v>2</v>
      </c>
      <c r="D90" s="1">
        <v>0.41666666666666669</v>
      </c>
      <c r="E90" s="221">
        <v>24</v>
      </c>
      <c r="F90" s="221">
        <v>0.21</v>
      </c>
      <c r="G90" s="221">
        <v>17</v>
      </c>
      <c r="H90" s="221">
        <v>4</v>
      </c>
      <c r="I90" s="221">
        <v>3</v>
      </c>
      <c r="J90" s="2">
        <v>12</v>
      </c>
    </row>
    <row r="91" spans="1:10" x14ac:dyDescent="0.3">
      <c r="A91" s="1" t="s">
        <v>19</v>
      </c>
      <c r="B91" s="221">
        <v>1</v>
      </c>
      <c r="C91" s="2">
        <v>2</v>
      </c>
      <c r="D91" s="1">
        <v>0.29125000000000001</v>
      </c>
      <c r="E91" s="221">
        <v>19</v>
      </c>
      <c r="F91" s="221">
        <v>0.28000000000000003</v>
      </c>
      <c r="G91" s="221">
        <v>12</v>
      </c>
      <c r="H91" s="221">
        <v>3</v>
      </c>
      <c r="I91" s="221">
        <v>4</v>
      </c>
      <c r="J91" s="2">
        <v>8</v>
      </c>
    </row>
    <row r="92" spans="1:10" x14ac:dyDescent="0.3">
      <c r="A92" s="1" t="s">
        <v>37</v>
      </c>
      <c r="B92" s="221">
        <v>1</v>
      </c>
      <c r="C92" s="2">
        <v>2</v>
      </c>
      <c r="D92" s="1">
        <v>0.42454545454545456</v>
      </c>
      <c r="E92" s="221">
        <v>23</v>
      </c>
      <c r="F92" s="221">
        <v>0.28000000000000003</v>
      </c>
      <c r="G92" s="221">
        <v>14</v>
      </c>
      <c r="H92" s="221">
        <v>4</v>
      </c>
      <c r="I92" s="221">
        <v>4</v>
      </c>
      <c r="J92" s="2">
        <v>11</v>
      </c>
    </row>
    <row r="93" spans="1:10" x14ac:dyDescent="0.3">
      <c r="A93" s="1" t="s">
        <v>37</v>
      </c>
      <c r="B93" s="221">
        <v>1</v>
      </c>
      <c r="C93" s="2">
        <v>2</v>
      </c>
      <c r="D93" s="1">
        <v>0.433</v>
      </c>
      <c r="E93" s="221">
        <v>20</v>
      </c>
      <c r="F93" s="221">
        <v>0.28000000000000003</v>
      </c>
      <c r="G93" s="221">
        <v>12</v>
      </c>
      <c r="H93" s="221">
        <v>3</v>
      </c>
      <c r="I93" s="221">
        <v>5</v>
      </c>
      <c r="J93" s="2">
        <v>10</v>
      </c>
    </row>
    <row r="94" spans="1:10" x14ac:dyDescent="0.3">
      <c r="A94" s="1" t="s">
        <v>37</v>
      </c>
      <c r="B94" s="221">
        <v>1</v>
      </c>
      <c r="C94" s="2">
        <v>2</v>
      </c>
      <c r="D94" s="1">
        <v>0.43555555555555553</v>
      </c>
      <c r="E94" s="221">
        <v>22</v>
      </c>
      <c r="F94" s="221">
        <v>0.28000000000000003</v>
      </c>
      <c r="G94" s="221">
        <v>12</v>
      </c>
      <c r="H94" s="221">
        <v>4</v>
      </c>
      <c r="I94" s="221">
        <v>6</v>
      </c>
      <c r="J94" s="2">
        <v>9</v>
      </c>
    </row>
    <row r="95" spans="1:10" x14ac:dyDescent="0.3">
      <c r="A95" s="1" t="s">
        <v>36</v>
      </c>
      <c r="B95" s="221">
        <v>1</v>
      </c>
      <c r="C95" s="2">
        <v>2</v>
      </c>
      <c r="D95" s="1">
        <v>0.4</v>
      </c>
      <c r="E95" s="221">
        <v>22</v>
      </c>
      <c r="F95" s="221">
        <v>0.17</v>
      </c>
      <c r="G95" s="221">
        <v>15</v>
      </c>
      <c r="H95" s="221">
        <v>5</v>
      </c>
      <c r="I95" s="221">
        <v>3</v>
      </c>
      <c r="J95" s="2">
        <v>10</v>
      </c>
    </row>
    <row r="96" spans="1:10" x14ac:dyDescent="0.3">
      <c r="A96" s="1" t="s">
        <v>36</v>
      </c>
      <c r="B96" s="221">
        <v>1</v>
      </c>
      <c r="C96" s="2">
        <v>2</v>
      </c>
      <c r="D96" s="1">
        <v>0.44444444444444442</v>
      </c>
      <c r="E96" s="221">
        <v>20</v>
      </c>
      <c r="F96" s="221">
        <v>0.19</v>
      </c>
      <c r="G96" s="221">
        <v>11</v>
      </c>
      <c r="H96" s="221">
        <v>3</v>
      </c>
      <c r="I96" s="221">
        <v>3</v>
      </c>
      <c r="J96" s="2">
        <v>9</v>
      </c>
    </row>
    <row r="97" spans="1:10" x14ac:dyDescent="0.3">
      <c r="A97" s="1" t="s">
        <v>36</v>
      </c>
      <c r="B97" s="221">
        <v>1</v>
      </c>
      <c r="C97" s="2">
        <v>2</v>
      </c>
      <c r="D97" s="1">
        <v>0.45874999999999999</v>
      </c>
      <c r="E97" s="221">
        <v>17</v>
      </c>
      <c r="F97" s="221">
        <v>0.19</v>
      </c>
      <c r="G97" s="221">
        <v>9</v>
      </c>
      <c r="H97" s="221">
        <v>4</v>
      </c>
      <c r="I97" s="221">
        <v>3</v>
      </c>
      <c r="J97" s="2">
        <v>8</v>
      </c>
    </row>
    <row r="98" spans="1:10" x14ac:dyDescent="0.3">
      <c r="A98" s="1" t="s">
        <v>36</v>
      </c>
      <c r="B98" s="221">
        <v>1</v>
      </c>
      <c r="C98" s="2">
        <v>2</v>
      </c>
      <c r="D98" s="1">
        <v>0.44444444444444442</v>
      </c>
      <c r="E98" s="221">
        <v>17</v>
      </c>
      <c r="F98" s="221">
        <v>0.2</v>
      </c>
      <c r="G98" s="221">
        <v>10</v>
      </c>
      <c r="H98" s="221">
        <v>3</v>
      </c>
      <c r="I98" s="221">
        <v>3</v>
      </c>
      <c r="J98" s="2">
        <v>9</v>
      </c>
    </row>
    <row r="99" spans="1:10" x14ac:dyDescent="0.3">
      <c r="A99" s="1" t="s">
        <v>36</v>
      </c>
      <c r="B99" s="221">
        <v>1</v>
      </c>
      <c r="C99" s="2">
        <v>2</v>
      </c>
      <c r="D99" s="1">
        <v>0.51888888888888884</v>
      </c>
      <c r="E99" s="221">
        <v>18</v>
      </c>
      <c r="F99" s="221">
        <v>0.2</v>
      </c>
      <c r="G99" s="221">
        <v>11</v>
      </c>
      <c r="H99" s="221">
        <v>3</v>
      </c>
      <c r="I99" s="221">
        <v>3</v>
      </c>
      <c r="J99" s="2">
        <v>9</v>
      </c>
    </row>
    <row r="100" spans="1:10" x14ac:dyDescent="0.3">
      <c r="A100" s="1" t="s">
        <v>36</v>
      </c>
      <c r="B100" s="221">
        <v>1</v>
      </c>
      <c r="C100" s="2">
        <v>2</v>
      </c>
      <c r="D100" s="1">
        <v>0.4811111111111111</v>
      </c>
      <c r="E100" s="221">
        <v>17</v>
      </c>
      <c r="F100" s="221">
        <v>0.22</v>
      </c>
      <c r="G100" s="221">
        <v>12</v>
      </c>
      <c r="H100" s="221">
        <v>4</v>
      </c>
      <c r="I100" s="221">
        <v>3</v>
      </c>
      <c r="J100" s="2">
        <v>9</v>
      </c>
    </row>
    <row r="101" spans="1:10" x14ac:dyDescent="0.3">
      <c r="A101" s="1" t="s">
        <v>16</v>
      </c>
      <c r="B101" s="221">
        <v>0</v>
      </c>
      <c r="C101" s="2">
        <v>1</v>
      </c>
      <c r="D101" s="1">
        <v>0.42857142857142855</v>
      </c>
      <c r="E101" s="221">
        <v>17</v>
      </c>
      <c r="F101" s="221">
        <v>0.14000000000000001</v>
      </c>
      <c r="G101" s="221">
        <v>10</v>
      </c>
      <c r="H101" s="221">
        <v>4</v>
      </c>
      <c r="I101" s="221">
        <v>4</v>
      </c>
      <c r="J101" s="2">
        <v>7</v>
      </c>
    </row>
    <row r="102" spans="1:10" x14ac:dyDescent="0.3">
      <c r="A102" s="1" t="s">
        <v>16</v>
      </c>
      <c r="B102" s="221">
        <v>0</v>
      </c>
      <c r="C102" s="2">
        <v>1</v>
      </c>
      <c r="D102" s="1">
        <v>0.44500000000000001</v>
      </c>
      <c r="E102" s="221">
        <v>16</v>
      </c>
      <c r="F102" s="221">
        <v>0.15</v>
      </c>
      <c r="G102" s="221">
        <v>11</v>
      </c>
      <c r="H102" s="221">
        <v>5</v>
      </c>
      <c r="I102" s="221">
        <v>4</v>
      </c>
      <c r="J102" s="2">
        <v>6</v>
      </c>
    </row>
    <row r="103" spans="1:10" x14ac:dyDescent="0.3">
      <c r="A103" s="1" t="s">
        <v>16</v>
      </c>
      <c r="B103" s="221">
        <v>0</v>
      </c>
      <c r="C103" s="2">
        <v>1</v>
      </c>
      <c r="D103" s="1">
        <v>0.45874999999999999</v>
      </c>
      <c r="E103" s="221">
        <v>16</v>
      </c>
      <c r="F103" s="221">
        <v>0.17</v>
      </c>
      <c r="G103" s="221">
        <v>9</v>
      </c>
      <c r="H103" s="221">
        <v>3</v>
      </c>
      <c r="I103" s="221">
        <v>3</v>
      </c>
      <c r="J103" s="2">
        <v>8</v>
      </c>
    </row>
    <row r="104" spans="1:10" x14ac:dyDescent="0.3">
      <c r="A104" s="1" t="s">
        <v>16</v>
      </c>
      <c r="B104" s="221">
        <v>0</v>
      </c>
      <c r="C104" s="2">
        <v>1</v>
      </c>
      <c r="D104" s="1">
        <v>0.5</v>
      </c>
      <c r="E104" s="221">
        <v>16</v>
      </c>
      <c r="F104" s="221">
        <v>0.17</v>
      </c>
      <c r="G104" s="221">
        <v>11</v>
      </c>
      <c r="H104" s="221">
        <v>4</v>
      </c>
      <c r="I104" s="221">
        <v>3</v>
      </c>
      <c r="J104" s="2">
        <v>8</v>
      </c>
    </row>
    <row r="105" spans="1:10" x14ac:dyDescent="0.3">
      <c r="A105" s="1" t="s">
        <v>60</v>
      </c>
      <c r="B105" s="221">
        <v>1</v>
      </c>
      <c r="C105" s="2">
        <v>1</v>
      </c>
      <c r="D105" s="1">
        <v>0.4</v>
      </c>
      <c r="E105" s="221">
        <v>9</v>
      </c>
      <c r="F105" s="221">
        <v>0.08</v>
      </c>
      <c r="G105" s="221">
        <v>7</v>
      </c>
      <c r="H105" s="221">
        <v>3</v>
      </c>
      <c r="I105" s="221">
        <v>3</v>
      </c>
      <c r="J105" s="2">
        <v>5</v>
      </c>
    </row>
    <row r="106" spans="1:10" x14ac:dyDescent="0.3">
      <c r="A106" s="1" t="s">
        <v>60</v>
      </c>
      <c r="B106" s="221">
        <v>1</v>
      </c>
      <c r="C106" s="2">
        <v>1</v>
      </c>
      <c r="D106" s="1">
        <v>0.35799999999999998</v>
      </c>
      <c r="E106" s="221">
        <v>26</v>
      </c>
      <c r="F106" s="221">
        <v>0.1</v>
      </c>
      <c r="G106" s="221">
        <v>18</v>
      </c>
      <c r="H106" s="221">
        <v>6</v>
      </c>
      <c r="I106" s="221">
        <v>7</v>
      </c>
      <c r="J106" s="2">
        <v>10</v>
      </c>
    </row>
    <row r="107" spans="1:10" x14ac:dyDescent="0.3">
      <c r="A107" s="1" t="s">
        <v>60</v>
      </c>
      <c r="B107" s="221">
        <v>1</v>
      </c>
      <c r="C107" s="2">
        <v>1</v>
      </c>
      <c r="D107" s="1">
        <v>0.46699999999999997</v>
      </c>
      <c r="E107" s="221">
        <v>23</v>
      </c>
      <c r="F107" s="221">
        <v>0.1</v>
      </c>
      <c r="G107" s="221">
        <v>13</v>
      </c>
      <c r="H107" s="221">
        <v>6</v>
      </c>
      <c r="I107" s="221">
        <v>5</v>
      </c>
      <c r="J107" s="2">
        <v>10</v>
      </c>
    </row>
    <row r="108" spans="1:10" x14ac:dyDescent="0.3">
      <c r="A108" s="1" t="s">
        <v>60</v>
      </c>
      <c r="B108" s="221">
        <v>1</v>
      </c>
      <c r="C108" s="2">
        <v>1</v>
      </c>
      <c r="D108" s="1">
        <v>0.47249999999999998</v>
      </c>
      <c r="E108" s="221">
        <v>27</v>
      </c>
      <c r="F108" s="221">
        <v>0.1</v>
      </c>
      <c r="G108" s="221">
        <v>17</v>
      </c>
      <c r="H108" s="221">
        <v>6</v>
      </c>
      <c r="I108" s="221">
        <v>6</v>
      </c>
      <c r="J108" s="2">
        <v>12</v>
      </c>
    </row>
    <row r="109" spans="1:10" x14ac:dyDescent="0.3">
      <c r="A109" s="1" t="s">
        <v>60</v>
      </c>
      <c r="B109" s="221">
        <v>1</v>
      </c>
      <c r="C109" s="2">
        <v>1</v>
      </c>
      <c r="D109" s="1">
        <v>0.5</v>
      </c>
      <c r="E109" s="221">
        <v>15</v>
      </c>
      <c r="F109" s="221">
        <v>0.11</v>
      </c>
      <c r="G109" s="221">
        <v>10</v>
      </c>
      <c r="H109" s="221">
        <v>2</v>
      </c>
      <c r="I109" s="221">
        <v>2</v>
      </c>
      <c r="J109" s="2">
        <v>8</v>
      </c>
    </row>
    <row r="110" spans="1:10" x14ac:dyDescent="0.3">
      <c r="A110" s="1" t="s">
        <v>60</v>
      </c>
      <c r="B110" s="221">
        <v>1</v>
      </c>
      <c r="C110" s="2">
        <v>1</v>
      </c>
      <c r="D110" s="1">
        <v>0.5</v>
      </c>
      <c r="E110" s="221">
        <v>28</v>
      </c>
      <c r="F110" s="221">
        <v>0.11</v>
      </c>
      <c r="G110" s="221">
        <v>18</v>
      </c>
      <c r="H110" s="221">
        <v>7</v>
      </c>
      <c r="I110" s="221">
        <v>6</v>
      </c>
      <c r="J110" s="2">
        <v>14</v>
      </c>
    </row>
    <row r="111" spans="1:10" x14ac:dyDescent="0.3">
      <c r="A111" s="1" t="s">
        <v>60</v>
      </c>
      <c r="B111" s="221">
        <v>1</v>
      </c>
      <c r="C111" s="2">
        <v>1</v>
      </c>
      <c r="D111" s="1">
        <v>0.46153846153846156</v>
      </c>
      <c r="E111" s="221">
        <v>26</v>
      </c>
      <c r="F111" s="221">
        <v>0.11</v>
      </c>
      <c r="G111" s="221">
        <v>17</v>
      </c>
      <c r="H111" s="221">
        <v>7</v>
      </c>
      <c r="I111" s="221">
        <v>5</v>
      </c>
      <c r="J111" s="2">
        <v>13</v>
      </c>
    </row>
    <row r="112" spans="1:10" x14ac:dyDescent="0.3">
      <c r="A112" s="1" t="s">
        <v>60</v>
      </c>
      <c r="B112" s="221">
        <v>1</v>
      </c>
      <c r="C112" s="2">
        <v>1</v>
      </c>
      <c r="D112" s="1">
        <v>0.42454545454545456</v>
      </c>
      <c r="E112" s="221">
        <v>26</v>
      </c>
      <c r="F112" s="221">
        <v>0.11</v>
      </c>
      <c r="G112" s="221">
        <v>18</v>
      </c>
      <c r="H112" s="221">
        <v>5</v>
      </c>
      <c r="I112" s="221">
        <v>7</v>
      </c>
      <c r="J112" s="2">
        <v>11</v>
      </c>
    </row>
    <row r="113" spans="1:10" x14ac:dyDescent="0.3">
      <c r="A113" s="1" t="s">
        <v>60</v>
      </c>
      <c r="B113" s="221">
        <v>1</v>
      </c>
      <c r="C113" s="2">
        <v>1</v>
      </c>
      <c r="D113" s="1">
        <v>0.41666666666666669</v>
      </c>
      <c r="E113" s="221">
        <v>27</v>
      </c>
      <c r="F113" s="221">
        <v>0.11</v>
      </c>
      <c r="G113" s="221">
        <v>18</v>
      </c>
      <c r="H113" s="221">
        <v>6</v>
      </c>
      <c r="I113" s="221">
        <v>8</v>
      </c>
      <c r="J113" s="2">
        <v>12</v>
      </c>
    </row>
    <row r="114" spans="1:10" x14ac:dyDescent="0.3">
      <c r="A114" s="1" t="s">
        <v>60</v>
      </c>
      <c r="B114" s="221">
        <v>1</v>
      </c>
      <c r="C114" s="2">
        <v>1</v>
      </c>
      <c r="D114" s="1">
        <v>0.4</v>
      </c>
      <c r="E114" s="221">
        <v>24</v>
      </c>
      <c r="F114" s="221">
        <v>0.12</v>
      </c>
      <c r="G114" s="221">
        <v>12</v>
      </c>
      <c r="H114" s="221">
        <v>6</v>
      </c>
      <c r="I114" s="221">
        <v>4</v>
      </c>
      <c r="J114" s="2">
        <v>10</v>
      </c>
    </row>
    <row r="115" spans="1:10" x14ac:dyDescent="0.3">
      <c r="A115" s="1" t="s">
        <v>58</v>
      </c>
      <c r="B115" s="221">
        <v>1</v>
      </c>
      <c r="C115" s="2">
        <v>4</v>
      </c>
      <c r="D115" s="1">
        <v>0.52428571428571424</v>
      </c>
      <c r="E115" s="221">
        <v>14</v>
      </c>
      <c r="F115" s="221">
        <v>0.09</v>
      </c>
      <c r="G115" s="221">
        <v>8</v>
      </c>
      <c r="H115" s="221">
        <v>2</v>
      </c>
      <c r="I115" s="221">
        <v>2</v>
      </c>
      <c r="J115" s="2">
        <v>7</v>
      </c>
    </row>
    <row r="116" spans="1:10" x14ac:dyDescent="0.3">
      <c r="A116" s="1" t="s">
        <v>58</v>
      </c>
      <c r="B116" s="221">
        <v>1</v>
      </c>
      <c r="C116" s="2">
        <v>4</v>
      </c>
      <c r="D116" s="1">
        <v>0.52428571428571424</v>
      </c>
      <c r="E116" s="221">
        <v>16</v>
      </c>
      <c r="F116" s="221">
        <v>0.13</v>
      </c>
      <c r="G116" s="221">
        <v>9</v>
      </c>
      <c r="H116" s="221">
        <v>4</v>
      </c>
      <c r="I116" s="221">
        <v>3</v>
      </c>
      <c r="J116" s="2">
        <v>7</v>
      </c>
    </row>
    <row r="117" spans="1:10" x14ac:dyDescent="0.3">
      <c r="A117" s="1" t="s">
        <v>58</v>
      </c>
      <c r="B117" s="221">
        <v>1</v>
      </c>
      <c r="C117" s="2">
        <v>4</v>
      </c>
      <c r="D117" s="1">
        <v>0.45874999999999999</v>
      </c>
      <c r="E117" s="221">
        <v>19</v>
      </c>
      <c r="F117" s="221">
        <v>0.15</v>
      </c>
      <c r="G117" s="221">
        <v>12</v>
      </c>
      <c r="H117" s="221">
        <v>4</v>
      </c>
      <c r="I117" s="221">
        <v>4</v>
      </c>
      <c r="J117" s="2">
        <v>8</v>
      </c>
    </row>
    <row r="118" spans="1:10" x14ac:dyDescent="0.3">
      <c r="A118" s="1" t="s">
        <v>58</v>
      </c>
      <c r="B118" s="221">
        <v>1</v>
      </c>
      <c r="C118" s="2">
        <v>4</v>
      </c>
      <c r="D118" s="1">
        <v>0.375</v>
      </c>
      <c r="E118" s="221">
        <v>18</v>
      </c>
      <c r="F118" s="221">
        <v>0.17</v>
      </c>
      <c r="G118" s="221">
        <v>12</v>
      </c>
      <c r="H118" s="221">
        <v>4</v>
      </c>
      <c r="I118" s="221">
        <v>4</v>
      </c>
      <c r="J118" s="2">
        <v>8</v>
      </c>
    </row>
    <row r="119" spans="1:10" x14ac:dyDescent="0.3">
      <c r="A119" s="1" t="s">
        <v>58</v>
      </c>
      <c r="B119" s="221">
        <v>1</v>
      </c>
      <c r="C119" s="2">
        <v>4</v>
      </c>
      <c r="D119" s="1">
        <v>0.37</v>
      </c>
      <c r="E119" s="221">
        <v>22</v>
      </c>
      <c r="F119" s="221">
        <v>0.21</v>
      </c>
      <c r="G119" s="221">
        <v>14</v>
      </c>
      <c r="H119" s="221">
        <v>6</v>
      </c>
      <c r="I119" s="221">
        <v>6</v>
      </c>
      <c r="J119" s="2">
        <v>9</v>
      </c>
    </row>
    <row r="120" spans="1:10" x14ac:dyDescent="0.3">
      <c r="A120" s="1" t="s">
        <v>11</v>
      </c>
      <c r="B120" s="221">
        <v>1</v>
      </c>
      <c r="C120" s="2">
        <v>4</v>
      </c>
      <c r="D120" s="1">
        <v>0.42454545454545456</v>
      </c>
      <c r="E120" s="221">
        <v>20</v>
      </c>
      <c r="F120" s="221">
        <v>0.09</v>
      </c>
      <c r="G120" s="221">
        <v>15</v>
      </c>
      <c r="H120" s="221">
        <v>6</v>
      </c>
      <c r="I120" s="221">
        <v>6</v>
      </c>
      <c r="J120" s="2">
        <v>11</v>
      </c>
    </row>
    <row r="121" spans="1:10" x14ac:dyDescent="0.3">
      <c r="A121" s="1" t="s">
        <v>11</v>
      </c>
      <c r="B121" s="221">
        <v>1</v>
      </c>
      <c r="C121" s="2">
        <v>4</v>
      </c>
      <c r="D121" s="1">
        <v>0.48454545454545456</v>
      </c>
      <c r="E121" s="221">
        <v>21</v>
      </c>
      <c r="F121" s="221">
        <v>0.1</v>
      </c>
      <c r="G121" s="221">
        <v>14</v>
      </c>
      <c r="H121" s="221">
        <v>4</v>
      </c>
      <c r="I121" s="221">
        <v>4</v>
      </c>
      <c r="J121" s="2">
        <v>11</v>
      </c>
    </row>
    <row r="122" spans="1:10" x14ac:dyDescent="0.3">
      <c r="A122" s="1" t="s">
        <v>11</v>
      </c>
      <c r="B122" s="221">
        <v>1</v>
      </c>
      <c r="C122" s="2">
        <v>4</v>
      </c>
      <c r="D122" s="1">
        <v>0.5</v>
      </c>
      <c r="E122" s="221">
        <v>18</v>
      </c>
      <c r="F122" s="221">
        <v>0.1</v>
      </c>
      <c r="G122" s="221">
        <v>12</v>
      </c>
      <c r="H122" s="221">
        <v>4</v>
      </c>
      <c r="I122" s="221">
        <v>3</v>
      </c>
      <c r="J122" s="2">
        <v>10</v>
      </c>
    </row>
    <row r="123" spans="1:10" x14ac:dyDescent="0.3">
      <c r="A123" s="1" t="s">
        <v>11</v>
      </c>
      <c r="B123" s="221">
        <v>1</v>
      </c>
      <c r="C123" s="2">
        <v>4</v>
      </c>
      <c r="D123" s="1">
        <v>0.5</v>
      </c>
      <c r="E123" s="221">
        <v>20</v>
      </c>
      <c r="F123" s="221">
        <v>0.11</v>
      </c>
      <c r="G123" s="221">
        <v>14</v>
      </c>
      <c r="H123" s="221">
        <v>5</v>
      </c>
      <c r="I123" s="221">
        <v>6</v>
      </c>
      <c r="J123" s="2">
        <v>10</v>
      </c>
    </row>
    <row r="124" spans="1:10" x14ac:dyDescent="0.3">
      <c r="A124" s="1" t="s">
        <v>11</v>
      </c>
      <c r="B124" s="221">
        <v>1</v>
      </c>
      <c r="C124" s="2">
        <v>4</v>
      </c>
      <c r="D124" s="1">
        <v>0.2857142857142857</v>
      </c>
      <c r="E124" s="221">
        <v>20</v>
      </c>
      <c r="F124" s="221">
        <v>0.11</v>
      </c>
      <c r="G124" s="221">
        <v>12</v>
      </c>
      <c r="H124" s="221">
        <v>5</v>
      </c>
      <c r="I124" s="221">
        <v>8</v>
      </c>
      <c r="J124" s="2">
        <v>7</v>
      </c>
    </row>
    <row r="125" spans="1:10" x14ac:dyDescent="0.3">
      <c r="A125" s="1" t="s">
        <v>11</v>
      </c>
      <c r="B125" s="221">
        <v>1</v>
      </c>
      <c r="C125" s="2">
        <v>4</v>
      </c>
      <c r="D125" s="1">
        <v>0.4811111111111111</v>
      </c>
      <c r="E125" s="221">
        <v>21</v>
      </c>
      <c r="F125" s="221">
        <v>0.12</v>
      </c>
      <c r="G125" s="221">
        <v>13</v>
      </c>
      <c r="H125" s="221">
        <v>4</v>
      </c>
      <c r="I125" s="221">
        <v>5</v>
      </c>
      <c r="J125" s="2">
        <v>9</v>
      </c>
    </row>
    <row r="126" spans="1:10" x14ac:dyDescent="0.3">
      <c r="A126" s="1" t="s">
        <v>83</v>
      </c>
      <c r="B126" s="221">
        <v>2</v>
      </c>
      <c r="C126" s="2">
        <v>2</v>
      </c>
      <c r="D126" s="1">
        <v>0.433</v>
      </c>
      <c r="E126" s="221">
        <v>20</v>
      </c>
      <c r="F126" s="221">
        <v>0.14000000000000001</v>
      </c>
      <c r="G126" s="221">
        <v>18</v>
      </c>
      <c r="H126" s="221">
        <v>7</v>
      </c>
      <c r="I126" s="221">
        <v>7</v>
      </c>
      <c r="J126" s="2">
        <v>10</v>
      </c>
    </row>
    <row r="127" spans="1:10" x14ac:dyDescent="0.3">
      <c r="A127" s="1" t="s">
        <v>83</v>
      </c>
      <c r="B127" s="221">
        <v>2</v>
      </c>
      <c r="C127" s="2">
        <v>2</v>
      </c>
      <c r="D127" s="1">
        <v>0.51888888888888884</v>
      </c>
      <c r="E127" s="221">
        <v>20</v>
      </c>
      <c r="F127" s="221">
        <v>0.16</v>
      </c>
      <c r="G127" s="221">
        <v>13</v>
      </c>
      <c r="H127" s="221">
        <v>4</v>
      </c>
      <c r="I127" s="221">
        <v>6</v>
      </c>
      <c r="J127" s="2">
        <v>9</v>
      </c>
    </row>
    <row r="128" spans="1:10" x14ac:dyDescent="0.3">
      <c r="A128" s="1" t="s">
        <v>83</v>
      </c>
      <c r="B128" s="221">
        <v>2</v>
      </c>
      <c r="C128" s="2">
        <v>2</v>
      </c>
      <c r="D128" s="1">
        <v>0.4811111111111111</v>
      </c>
      <c r="E128" s="221">
        <v>18</v>
      </c>
      <c r="F128" s="221">
        <v>0.17</v>
      </c>
      <c r="G128" s="221">
        <v>10</v>
      </c>
      <c r="H128" s="221">
        <v>3</v>
      </c>
      <c r="I128" s="221">
        <v>3</v>
      </c>
      <c r="J128" s="2">
        <v>9</v>
      </c>
    </row>
    <row r="129" spans="1:10" x14ac:dyDescent="0.3">
      <c r="A129" s="1" t="s">
        <v>83</v>
      </c>
      <c r="B129" s="221">
        <v>2</v>
      </c>
      <c r="C129" s="2">
        <v>2</v>
      </c>
      <c r="D129" s="1">
        <v>0.42857142857142855</v>
      </c>
      <c r="E129" s="221">
        <v>14</v>
      </c>
      <c r="F129" s="221">
        <v>0.2</v>
      </c>
      <c r="G129" s="221">
        <v>10</v>
      </c>
      <c r="H129" s="221">
        <v>2</v>
      </c>
      <c r="I129" s="221">
        <v>3</v>
      </c>
      <c r="J129" s="2">
        <v>7</v>
      </c>
    </row>
    <row r="130" spans="1:10" x14ac:dyDescent="0.3">
      <c r="A130" s="1" t="s">
        <v>83</v>
      </c>
      <c r="B130" s="221">
        <v>2</v>
      </c>
      <c r="C130" s="2">
        <v>2</v>
      </c>
      <c r="D130" s="1">
        <v>0.23</v>
      </c>
      <c r="E130" s="221">
        <v>19</v>
      </c>
      <c r="F130" s="221">
        <v>0.23</v>
      </c>
      <c r="G130" s="221">
        <v>11</v>
      </c>
      <c r="H130" s="221">
        <v>7</v>
      </c>
      <c r="I130" s="221">
        <v>6</v>
      </c>
      <c r="J130" s="2">
        <v>4</v>
      </c>
    </row>
    <row r="131" spans="1:10" x14ac:dyDescent="0.3">
      <c r="A131" s="1" t="s">
        <v>85</v>
      </c>
      <c r="B131" s="221">
        <v>3</v>
      </c>
      <c r="C131" s="2">
        <v>2</v>
      </c>
      <c r="D131" s="1">
        <v>0.59</v>
      </c>
      <c r="E131" s="221">
        <v>24</v>
      </c>
      <c r="F131" s="221">
        <v>0.09</v>
      </c>
      <c r="G131" s="221">
        <v>17</v>
      </c>
      <c r="H131" s="221">
        <v>5</v>
      </c>
      <c r="I131" s="221">
        <v>4</v>
      </c>
      <c r="J131" s="2">
        <v>13</v>
      </c>
    </row>
    <row r="132" spans="1:10" x14ac:dyDescent="0.3">
      <c r="A132" s="1" t="s">
        <v>85</v>
      </c>
      <c r="B132" s="221">
        <v>3</v>
      </c>
      <c r="C132" s="2">
        <v>2</v>
      </c>
      <c r="D132" s="1">
        <v>0.52749999999999997</v>
      </c>
      <c r="E132" s="221">
        <v>24</v>
      </c>
      <c r="F132" s="221">
        <v>0.09</v>
      </c>
      <c r="G132" s="221">
        <v>16</v>
      </c>
      <c r="H132" s="221">
        <v>5</v>
      </c>
      <c r="I132" s="221">
        <v>4</v>
      </c>
      <c r="J132" s="2">
        <v>12</v>
      </c>
    </row>
    <row r="133" spans="1:10" x14ac:dyDescent="0.3">
      <c r="A133" s="1" t="s">
        <v>85</v>
      </c>
      <c r="B133" s="221">
        <v>3</v>
      </c>
      <c r="C133" s="2">
        <v>2</v>
      </c>
      <c r="D133" s="1">
        <v>0.51888888888888884</v>
      </c>
      <c r="E133" s="221">
        <v>22</v>
      </c>
      <c r="F133" s="221">
        <v>0.09</v>
      </c>
      <c r="G133" s="221">
        <v>14</v>
      </c>
      <c r="H133" s="221">
        <v>4</v>
      </c>
      <c r="I133" s="221">
        <v>5</v>
      </c>
      <c r="J133" s="2">
        <v>9</v>
      </c>
    </row>
    <row r="134" spans="1:10" x14ac:dyDescent="0.3">
      <c r="A134" s="1" t="s">
        <v>85</v>
      </c>
      <c r="B134" s="221">
        <v>3</v>
      </c>
      <c r="C134" s="2">
        <v>2</v>
      </c>
      <c r="D134" s="1">
        <v>0.56699999999999995</v>
      </c>
      <c r="E134" s="221">
        <v>18</v>
      </c>
      <c r="F134" s="221">
        <v>0.1</v>
      </c>
      <c r="G134" s="221">
        <v>14</v>
      </c>
      <c r="H134" s="221">
        <v>4</v>
      </c>
      <c r="I134" s="221">
        <v>5</v>
      </c>
      <c r="J134" s="2">
        <v>10</v>
      </c>
    </row>
    <row r="135" spans="1:10" x14ac:dyDescent="0.3">
      <c r="A135" s="1" t="s">
        <v>85</v>
      </c>
      <c r="B135" s="221">
        <v>3</v>
      </c>
      <c r="C135" s="2">
        <v>2</v>
      </c>
      <c r="D135" s="1">
        <v>0.53846153846153844</v>
      </c>
      <c r="E135" s="221">
        <v>24</v>
      </c>
      <c r="F135" s="221">
        <v>0.1</v>
      </c>
      <c r="G135" s="221">
        <v>16</v>
      </c>
      <c r="H135" s="221">
        <v>7</v>
      </c>
      <c r="I135" s="221">
        <v>6</v>
      </c>
      <c r="J135" s="2">
        <v>13</v>
      </c>
    </row>
    <row r="136" spans="1:10" x14ac:dyDescent="0.3">
      <c r="A136" s="1" t="s">
        <v>85</v>
      </c>
      <c r="B136" s="221">
        <v>3</v>
      </c>
      <c r="C136" s="2">
        <v>2</v>
      </c>
      <c r="D136" s="1">
        <v>0.4811111111111111</v>
      </c>
      <c r="E136" s="221">
        <v>21</v>
      </c>
      <c r="F136" s="221">
        <v>0.1</v>
      </c>
      <c r="G136" s="221">
        <v>12</v>
      </c>
      <c r="H136" s="221">
        <v>5</v>
      </c>
      <c r="I136" s="221">
        <v>4</v>
      </c>
      <c r="J136" s="2">
        <v>9</v>
      </c>
    </row>
    <row r="137" spans="1:10" x14ac:dyDescent="0.3">
      <c r="A137" s="1" t="s">
        <v>85</v>
      </c>
      <c r="B137" s="221">
        <v>3</v>
      </c>
      <c r="C137" s="2">
        <v>2</v>
      </c>
      <c r="D137" s="1">
        <v>0.56699999999999995</v>
      </c>
      <c r="E137" s="221">
        <v>19</v>
      </c>
      <c r="F137" s="221">
        <v>0.1</v>
      </c>
      <c r="G137" s="221">
        <v>12</v>
      </c>
      <c r="H137" s="221">
        <v>2</v>
      </c>
      <c r="I137" s="221">
        <v>3</v>
      </c>
      <c r="J137" s="2">
        <v>10</v>
      </c>
    </row>
    <row r="138" spans="1:10" x14ac:dyDescent="0.3">
      <c r="A138" s="1" t="s">
        <v>27</v>
      </c>
      <c r="B138" s="221">
        <v>1</v>
      </c>
      <c r="C138" s="2">
        <v>1</v>
      </c>
      <c r="D138" s="1">
        <v>0.45874999999999999</v>
      </c>
      <c r="E138" s="221">
        <v>17</v>
      </c>
      <c r="F138" s="221">
        <v>0.04</v>
      </c>
      <c r="G138" s="221">
        <v>11</v>
      </c>
      <c r="H138" s="221">
        <v>3</v>
      </c>
      <c r="I138" s="221">
        <v>4</v>
      </c>
      <c r="J138" s="2">
        <v>8</v>
      </c>
    </row>
    <row r="139" spans="1:10" x14ac:dyDescent="0.3">
      <c r="A139" s="1" t="s">
        <v>27</v>
      </c>
      <c r="B139" s="221">
        <v>1</v>
      </c>
      <c r="C139" s="2">
        <v>1</v>
      </c>
      <c r="D139" s="1">
        <v>0.38142857142857139</v>
      </c>
      <c r="E139" s="221">
        <v>17</v>
      </c>
      <c r="F139" s="221">
        <v>0.06</v>
      </c>
      <c r="G139" s="221">
        <v>10</v>
      </c>
      <c r="H139" s="221">
        <v>3</v>
      </c>
      <c r="I139" s="221">
        <v>4</v>
      </c>
      <c r="J139" s="2">
        <v>7</v>
      </c>
    </row>
    <row r="140" spans="1:10" x14ac:dyDescent="0.3">
      <c r="A140" s="1" t="s">
        <v>27</v>
      </c>
      <c r="B140" s="221">
        <v>1</v>
      </c>
      <c r="C140" s="2">
        <v>1</v>
      </c>
      <c r="D140" s="1">
        <v>0.33333333333333331</v>
      </c>
      <c r="E140" s="221">
        <v>15</v>
      </c>
      <c r="F140" s="221">
        <v>7.0000000000000007E-2</v>
      </c>
      <c r="G140" s="221">
        <v>9</v>
      </c>
      <c r="H140" s="221">
        <v>4</v>
      </c>
      <c r="I140" s="221">
        <v>5</v>
      </c>
      <c r="J140" s="2">
        <v>6</v>
      </c>
    </row>
    <row r="141" spans="1:10" x14ac:dyDescent="0.3">
      <c r="A141" s="1" t="s">
        <v>14</v>
      </c>
      <c r="B141" s="221">
        <v>0</v>
      </c>
      <c r="C141" s="2">
        <v>1</v>
      </c>
      <c r="D141" s="1">
        <v>0.33399999999999996</v>
      </c>
      <c r="E141" s="221">
        <v>15</v>
      </c>
      <c r="F141" s="221">
        <v>0.1</v>
      </c>
      <c r="G141" s="221">
        <v>7</v>
      </c>
      <c r="H141" s="221">
        <v>3</v>
      </c>
      <c r="I141" s="221">
        <v>4</v>
      </c>
      <c r="J141" s="2">
        <v>5</v>
      </c>
    </row>
    <row r="142" spans="1:10" x14ac:dyDescent="0.3">
      <c r="A142" s="1" t="s">
        <v>14</v>
      </c>
      <c r="B142" s="221">
        <v>0</v>
      </c>
      <c r="C142" s="2">
        <v>1</v>
      </c>
      <c r="D142" s="1">
        <v>0.33285714285714285</v>
      </c>
      <c r="E142" s="221">
        <v>19</v>
      </c>
      <c r="F142" s="221">
        <v>0.1</v>
      </c>
      <c r="G142" s="221">
        <v>10</v>
      </c>
      <c r="H142" s="221">
        <v>3</v>
      </c>
      <c r="I142" s="221">
        <v>3</v>
      </c>
      <c r="J142" s="2">
        <v>7</v>
      </c>
    </row>
    <row r="143" spans="1:10" x14ac:dyDescent="0.3">
      <c r="A143" s="1" t="s">
        <v>14</v>
      </c>
      <c r="B143" s="221">
        <v>0</v>
      </c>
      <c r="C143" s="2">
        <v>1</v>
      </c>
      <c r="D143" s="1">
        <v>0.38142857142857139</v>
      </c>
      <c r="E143" s="221">
        <v>18</v>
      </c>
      <c r="F143" s="221">
        <v>0.11</v>
      </c>
      <c r="G143" s="221">
        <v>9</v>
      </c>
      <c r="H143" s="221">
        <v>3</v>
      </c>
      <c r="I143" s="221">
        <v>3</v>
      </c>
      <c r="J143" s="2">
        <v>7</v>
      </c>
    </row>
    <row r="144" spans="1:10" x14ac:dyDescent="0.3">
      <c r="A144" s="1" t="s">
        <v>14</v>
      </c>
      <c r="B144" s="221">
        <v>0</v>
      </c>
      <c r="C144" s="2">
        <v>1</v>
      </c>
      <c r="D144" s="1">
        <v>0.2857142857142857</v>
      </c>
      <c r="E144" s="221">
        <v>18</v>
      </c>
      <c r="F144" s="221">
        <v>0.11</v>
      </c>
      <c r="G144" s="221">
        <v>10</v>
      </c>
      <c r="H144" s="221">
        <v>3</v>
      </c>
      <c r="I144" s="221">
        <v>3</v>
      </c>
      <c r="J144" s="2">
        <v>7</v>
      </c>
    </row>
    <row r="145" spans="1:10" x14ac:dyDescent="0.3">
      <c r="A145" s="1" t="s">
        <v>14</v>
      </c>
      <c r="B145" s="221">
        <v>0</v>
      </c>
      <c r="C145" s="2">
        <v>1</v>
      </c>
      <c r="D145" s="1">
        <v>0.22166666666666668</v>
      </c>
      <c r="E145" s="221">
        <v>21</v>
      </c>
      <c r="F145" s="221">
        <v>0.12</v>
      </c>
      <c r="G145" s="221">
        <v>11</v>
      </c>
      <c r="H145" s="221">
        <v>3</v>
      </c>
      <c r="I145" s="221">
        <v>5</v>
      </c>
      <c r="J145" s="2">
        <v>6</v>
      </c>
    </row>
    <row r="146" spans="1:10" x14ac:dyDescent="0.3">
      <c r="A146" s="1" t="s">
        <v>15</v>
      </c>
      <c r="B146" s="221">
        <v>2</v>
      </c>
      <c r="C146" s="2">
        <v>1</v>
      </c>
      <c r="D146" s="1">
        <v>0.49</v>
      </c>
      <c r="E146" s="221">
        <v>25</v>
      </c>
      <c r="F146" s="221">
        <v>0.15</v>
      </c>
      <c r="G146" s="221">
        <v>12</v>
      </c>
      <c r="H146" s="221">
        <v>5</v>
      </c>
      <c r="I146" s="221">
        <v>7</v>
      </c>
      <c r="J146" s="2">
        <v>8</v>
      </c>
    </row>
    <row r="147" spans="1:10" x14ac:dyDescent="0.3">
      <c r="A147" s="1" t="s">
        <v>15</v>
      </c>
      <c r="B147" s="221">
        <v>2</v>
      </c>
      <c r="C147" s="2">
        <v>1</v>
      </c>
      <c r="D147" s="1">
        <v>0.33285714285714285</v>
      </c>
      <c r="E147" s="221">
        <v>21</v>
      </c>
      <c r="F147" s="221">
        <v>0.15</v>
      </c>
      <c r="G147" s="221">
        <v>10</v>
      </c>
      <c r="H147" s="221">
        <v>5</v>
      </c>
      <c r="I147" s="221">
        <v>5</v>
      </c>
      <c r="J147" s="2">
        <v>7</v>
      </c>
    </row>
    <row r="148" spans="1:10" x14ac:dyDescent="0.3">
      <c r="A148" s="1" t="s">
        <v>15</v>
      </c>
      <c r="B148" s="221">
        <v>2</v>
      </c>
      <c r="C148" s="2">
        <v>1</v>
      </c>
      <c r="D148" s="1">
        <v>0.41666666666666669</v>
      </c>
      <c r="E148" s="221">
        <v>23</v>
      </c>
      <c r="F148" s="221">
        <v>0.17</v>
      </c>
      <c r="G148" s="221">
        <v>15</v>
      </c>
      <c r="H148" s="221">
        <v>6</v>
      </c>
      <c r="I148" s="221">
        <v>7</v>
      </c>
      <c r="J148" s="2">
        <v>9</v>
      </c>
    </row>
    <row r="149" spans="1:10" x14ac:dyDescent="0.3">
      <c r="A149" s="1" t="s">
        <v>59</v>
      </c>
      <c r="B149" s="221">
        <v>2</v>
      </c>
      <c r="C149" s="2">
        <v>1</v>
      </c>
      <c r="D149" s="1">
        <v>0.5</v>
      </c>
      <c r="E149" s="221">
        <v>24</v>
      </c>
      <c r="F149" s="221">
        <v>0.09</v>
      </c>
      <c r="G149" s="221">
        <v>16</v>
      </c>
      <c r="H149" s="221">
        <v>7</v>
      </c>
      <c r="I149" s="221">
        <v>7</v>
      </c>
      <c r="J149" s="2">
        <v>10</v>
      </c>
    </row>
    <row r="150" spans="1:10" x14ac:dyDescent="0.3">
      <c r="A150" s="1" t="s">
        <v>59</v>
      </c>
      <c r="B150" s="221">
        <v>2</v>
      </c>
      <c r="C150" s="2">
        <v>1</v>
      </c>
      <c r="D150" s="1">
        <v>0.5154545454545455</v>
      </c>
      <c r="E150" s="221">
        <v>25</v>
      </c>
      <c r="F150" s="221">
        <v>0.09</v>
      </c>
      <c r="G150" s="221">
        <v>16</v>
      </c>
      <c r="H150" s="221">
        <v>5</v>
      </c>
      <c r="I150" s="221">
        <v>7</v>
      </c>
      <c r="J150" s="2">
        <v>11</v>
      </c>
    </row>
    <row r="151" spans="1:10" x14ac:dyDescent="0.3">
      <c r="A151" s="1" t="s">
        <v>59</v>
      </c>
      <c r="B151" s="221">
        <v>2</v>
      </c>
      <c r="C151" s="2">
        <v>1</v>
      </c>
      <c r="D151" s="1">
        <v>0.40777777777777779</v>
      </c>
      <c r="E151" s="221">
        <v>20</v>
      </c>
      <c r="F151" s="221">
        <v>0.15</v>
      </c>
      <c r="G151" s="221">
        <v>13</v>
      </c>
      <c r="H151" s="221">
        <v>4</v>
      </c>
      <c r="I151" s="221">
        <v>4</v>
      </c>
      <c r="J151" s="2">
        <v>9</v>
      </c>
    </row>
    <row r="152" spans="1:10" x14ac:dyDescent="0.3">
      <c r="A152" s="1" t="s">
        <v>50</v>
      </c>
      <c r="B152" s="221">
        <v>1</v>
      </c>
      <c r="C152" s="2">
        <v>2</v>
      </c>
      <c r="D152" s="1">
        <v>0.33399999999999996</v>
      </c>
      <c r="E152" s="221">
        <v>16</v>
      </c>
      <c r="F152" s="221">
        <v>0.17</v>
      </c>
      <c r="G152" s="221">
        <v>8</v>
      </c>
      <c r="H152" s="221">
        <v>3</v>
      </c>
      <c r="I152" s="221">
        <v>3</v>
      </c>
      <c r="J152" s="2">
        <v>5</v>
      </c>
    </row>
    <row r="153" spans="1:10" x14ac:dyDescent="0.3">
      <c r="A153" s="1" t="s">
        <v>50</v>
      </c>
      <c r="B153" s="221">
        <v>1</v>
      </c>
      <c r="C153" s="2">
        <v>2</v>
      </c>
      <c r="D153" s="1">
        <v>8.2500000000000004E-2</v>
      </c>
      <c r="E153" s="221">
        <v>18</v>
      </c>
      <c r="F153" s="221">
        <v>0.2</v>
      </c>
      <c r="G153" s="221">
        <v>9</v>
      </c>
      <c r="H153" s="221">
        <v>5</v>
      </c>
      <c r="I153" s="221">
        <v>6</v>
      </c>
      <c r="J153" s="2">
        <v>4</v>
      </c>
    </row>
    <row r="154" spans="1:10" x14ac:dyDescent="0.3">
      <c r="A154" s="1" t="s">
        <v>50</v>
      </c>
      <c r="B154" s="221">
        <v>1</v>
      </c>
      <c r="C154" s="2">
        <v>2</v>
      </c>
      <c r="D154" s="1">
        <v>0.25</v>
      </c>
      <c r="E154" s="221">
        <v>16</v>
      </c>
      <c r="F154" s="221">
        <v>0.21</v>
      </c>
      <c r="G154" s="221">
        <v>7</v>
      </c>
      <c r="H154" s="221">
        <v>4</v>
      </c>
      <c r="I154" s="221">
        <v>3</v>
      </c>
      <c r="J154" s="2">
        <v>4</v>
      </c>
    </row>
    <row r="155" spans="1:10" x14ac:dyDescent="0.3">
      <c r="A155" s="1" t="s">
        <v>50</v>
      </c>
      <c r="B155" s="221">
        <v>1</v>
      </c>
      <c r="C155" s="2">
        <v>2</v>
      </c>
      <c r="D155" s="1">
        <v>0.11</v>
      </c>
      <c r="E155" s="221">
        <v>14</v>
      </c>
      <c r="F155" s="221">
        <v>0.18</v>
      </c>
      <c r="G155" s="221">
        <v>7</v>
      </c>
      <c r="H155" s="221">
        <v>3</v>
      </c>
      <c r="I155" s="221">
        <v>3</v>
      </c>
      <c r="J155" s="2">
        <v>3</v>
      </c>
    </row>
    <row r="156" spans="1:10" x14ac:dyDescent="0.3">
      <c r="A156" s="1" t="s">
        <v>50</v>
      </c>
      <c r="B156" s="221">
        <v>1</v>
      </c>
      <c r="C156" s="2">
        <v>2</v>
      </c>
      <c r="D156" s="1">
        <v>0.11</v>
      </c>
      <c r="E156" s="221">
        <v>11</v>
      </c>
      <c r="F156" s="221">
        <v>0.16</v>
      </c>
      <c r="G156" s="221">
        <v>6</v>
      </c>
      <c r="H156" s="221">
        <v>3</v>
      </c>
      <c r="I156" s="221">
        <v>3</v>
      </c>
      <c r="J156" s="2">
        <v>3</v>
      </c>
    </row>
    <row r="157" spans="1:10" x14ac:dyDescent="0.3">
      <c r="A157" s="1" t="s">
        <v>21</v>
      </c>
      <c r="B157" s="221">
        <v>1</v>
      </c>
      <c r="C157" s="2">
        <v>2</v>
      </c>
      <c r="D157" s="1">
        <v>0.33399999999999996</v>
      </c>
      <c r="E157" s="221">
        <v>16</v>
      </c>
      <c r="F157" s="221">
        <v>0.15</v>
      </c>
      <c r="G157" s="221">
        <v>8</v>
      </c>
      <c r="H157" s="221">
        <v>4</v>
      </c>
      <c r="I157" s="221">
        <v>4</v>
      </c>
      <c r="J157" s="2">
        <v>5</v>
      </c>
    </row>
    <row r="158" spans="1:10" x14ac:dyDescent="0.3">
      <c r="A158" s="1" t="s">
        <v>21</v>
      </c>
      <c r="B158" s="221">
        <v>1</v>
      </c>
      <c r="C158" s="2">
        <v>2</v>
      </c>
      <c r="D158" s="1">
        <v>0.22166666666666668</v>
      </c>
      <c r="E158" s="221">
        <v>21</v>
      </c>
      <c r="F158" s="221">
        <v>0.16</v>
      </c>
      <c r="G158" s="221">
        <v>14</v>
      </c>
      <c r="H158" s="221">
        <v>7</v>
      </c>
      <c r="I158" s="221">
        <v>9</v>
      </c>
      <c r="J158" s="2">
        <v>6</v>
      </c>
    </row>
    <row r="159" spans="1:10" x14ac:dyDescent="0.3">
      <c r="A159" s="1" t="s">
        <v>21</v>
      </c>
      <c r="B159" s="221">
        <v>1</v>
      </c>
      <c r="C159" s="2">
        <v>2</v>
      </c>
      <c r="D159" s="1">
        <v>0.25</v>
      </c>
      <c r="E159" s="221">
        <v>18</v>
      </c>
      <c r="F159" s="221">
        <v>0.16</v>
      </c>
      <c r="G159" s="221">
        <v>9</v>
      </c>
      <c r="H159" s="221">
        <v>6</v>
      </c>
      <c r="I159" s="221">
        <v>7</v>
      </c>
      <c r="J159" s="2">
        <v>4</v>
      </c>
    </row>
    <row r="160" spans="1:10" x14ac:dyDescent="0.3">
      <c r="A160" s="1" t="s">
        <v>21</v>
      </c>
      <c r="B160" s="221">
        <v>1</v>
      </c>
      <c r="C160" s="2">
        <v>2</v>
      </c>
      <c r="D160" s="1">
        <v>0.2857142857142857</v>
      </c>
      <c r="E160" s="221">
        <v>18</v>
      </c>
      <c r="F160" s="221">
        <v>0.16</v>
      </c>
      <c r="G160" s="221">
        <v>12</v>
      </c>
      <c r="H160" s="221">
        <v>6</v>
      </c>
      <c r="I160" s="221">
        <v>6</v>
      </c>
      <c r="J160" s="2">
        <v>7</v>
      </c>
    </row>
    <row r="161" spans="1:10" x14ac:dyDescent="0.3">
      <c r="A161" s="1" t="s">
        <v>53</v>
      </c>
      <c r="B161" s="221">
        <v>2</v>
      </c>
      <c r="C161" s="2">
        <v>1</v>
      </c>
      <c r="D161" s="1">
        <v>0.16750000000000001</v>
      </c>
      <c r="E161" s="221">
        <v>16</v>
      </c>
      <c r="F161" s="221">
        <v>0.1</v>
      </c>
      <c r="G161" s="221">
        <v>7</v>
      </c>
      <c r="H161" s="221">
        <v>4</v>
      </c>
      <c r="I161" s="221">
        <v>3</v>
      </c>
      <c r="J161" s="2">
        <v>4</v>
      </c>
    </row>
    <row r="162" spans="1:10" x14ac:dyDescent="0.3">
      <c r="A162" s="1" t="s">
        <v>53</v>
      </c>
      <c r="B162" s="221">
        <v>2</v>
      </c>
      <c r="C162" s="2">
        <v>1</v>
      </c>
      <c r="D162" s="1">
        <v>0.26600000000000001</v>
      </c>
      <c r="E162" s="221">
        <v>14</v>
      </c>
      <c r="F162" s="221">
        <v>0.11</v>
      </c>
      <c r="G162" s="221">
        <v>9</v>
      </c>
      <c r="H162" s="221">
        <v>5</v>
      </c>
      <c r="I162" s="221">
        <v>6</v>
      </c>
      <c r="J162" s="2">
        <v>5</v>
      </c>
    </row>
    <row r="163" spans="1:10" x14ac:dyDescent="0.3">
      <c r="A163" s="1" t="s">
        <v>53</v>
      </c>
      <c r="B163" s="221">
        <v>2</v>
      </c>
      <c r="C163" s="2">
        <v>1</v>
      </c>
      <c r="D163" s="1">
        <v>0.33399999999999996</v>
      </c>
      <c r="E163" s="221">
        <v>15</v>
      </c>
      <c r="F163" s="221">
        <v>0.12</v>
      </c>
      <c r="G163" s="221">
        <v>8</v>
      </c>
      <c r="H163" s="221">
        <v>4</v>
      </c>
      <c r="I163" s="221">
        <v>5</v>
      </c>
      <c r="J163" s="2">
        <v>5</v>
      </c>
    </row>
    <row r="164" spans="1:10" x14ac:dyDescent="0.3">
      <c r="A164" s="1" t="s">
        <v>53</v>
      </c>
      <c r="B164" s="221">
        <v>2</v>
      </c>
      <c r="C164" s="2">
        <v>1</v>
      </c>
      <c r="D164" s="1">
        <v>0.25</v>
      </c>
      <c r="E164" s="221">
        <v>14</v>
      </c>
      <c r="F164" s="221">
        <v>0.12</v>
      </c>
      <c r="G164" s="221">
        <v>7</v>
      </c>
      <c r="H164" s="221">
        <v>4</v>
      </c>
      <c r="I164" s="221">
        <v>3</v>
      </c>
      <c r="J164" s="2">
        <v>4</v>
      </c>
    </row>
    <row r="165" spans="1:10" x14ac:dyDescent="0.3">
      <c r="A165" s="1" t="s">
        <v>53</v>
      </c>
      <c r="B165" s="221">
        <v>2</v>
      </c>
      <c r="C165" s="2">
        <v>1</v>
      </c>
      <c r="D165" s="1">
        <v>0.26600000000000001</v>
      </c>
      <c r="E165" s="221">
        <v>15</v>
      </c>
      <c r="F165" s="221">
        <v>0.15</v>
      </c>
      <c r="G165" s="221">
        <v>8</v>
      </c>
      <c r="H165" s="221">
        <v>4</v>
      </c>
      <c r="I165" s="221">
        <v>4</v>
      </c>
      <c r="J165" s="2">
        <v>5</v>
      </c>
    </row>
    <row r="166" spans="1:10" x14ac:dyDescent="0.3">
      <c r="A166" s="1" t="s">
        <v>53</v>
      </c>
      <c r="B166" s="221">
        <v>2</v>
      </c>
      <c r="C166" s="2">
        <v>1</v>
      </c>
      <c r="D166" s="1">
        <v>0.33399999999999996</v>
      </c>
      <c r="E166" s="221">
        <v>15</v>
      </c>
      <c r="F166" s="221">
        <v>0.16</v>
      </c>
      <c r="G166" s="221">
        <v>8</v>
      </c>
      <c r="H166" s="221">
        <v>5</v>
      </c>
      <c r="I166" s="221">
        <v>4</v>
      </c>
      <c r="J166" s="2">
        <v>5</v>
      </c>
    </row>
    <row r="167" spans="1:10" x14ac:dyDescent="0.3">
      <c r="A167" s="1" t="s">
        <v>53</v>
      </c>
      <c r="B167" s="221">
        <v>2</v>
      </c>
      <c r="C167" s="2">
        <v>1</v>
      </c>
      <c r="D167" s="1">
        <v>0.16750000000000001</v>
      </c>
      <c r="E167" s="221">
        <v>16</v>
      </c>
      <c r="F167" s="221">
        <v>0.17</v>
      </c>
      <c r="G167" s="221">
        <v>8</v>
      </c>
      <c r="H167" s="221">
        <v>4</v>
      </c>
      <c r="I167" s="221">
        <v>4</v>
      </c>
      <c r="J167" s="2">
        <v>4</v>
      </c>
    </row>
    <row r="168" spans="1:10" x14ac:dyDescent="0.3">
      <c r="A168" s="1" t="s">
        <v>53</v>
      </c>
      <c r="B168" s="221">
        <v>2</v>
      </c>
      <c r="C168" s="2">
        <v>1</v>
      </c>
      <c r="D168" s="1">
        <v>0.11</v>
      </c>
      <c r="E168" s="221">
        <v>14</v>
      </c>
      <c r="F168" s="221">
        <v>0.18</v>
      </c>
      <c r="G168" s="221">
        <v>5</v>
      </c>
      <c r="H168" s="221">
        <v>4</v>
      </c>
      <c r="I168" s="221">
        <v>2</v>
      </c>
      <c r="J168" s="2">
        <v>3</v>
      </c>
    </row>
    <row r="169" spans="1:10" x14ac:dyDescent="0.3">
      <c r="A169" s="1" t="s">
        <v>53</v>
      </c>
      <c r="B169" s="221">
        <v>2</v>
      </c>
      <c r="C169" s="2">
        <v>1</v>
      </c>
      <c r="D169" s="1">
        <v>0.33333333333333331</v>
      </c>
      <c r="E169" s="221">
        <v>17</v>
      </c>
      <c r="F169" s="221">
        <v>0.18</v>
      </c>
      <c r="G169" s="221">
        <v>10</v>
      </c>
      <c r="H169" s="221">
        <v>3</v>
      </c>
      <c r="I169" s="221">
        <v>5</v>
      </c>
      <c r="J169" s="2">
        <v>6</v>
      </c>
    </row>
    <row r="170" spans="1:10" x14ac:dyDescent="0.3">
      <c r="A170" s="1" t="s">
        <v>53</v>
      </c>
      <c r="B170" s="221">
        <v>2</v>
      </c>
      <c r="C170" s="2">
        <v>1</v>
      </c>
      <c r="D170" s="1">
        <v>0.26600000000000001</v>
      </c>
      <c r="E170" s="221">
        <v>14</v>
      </c>
      <c r="F170" s="221">
        <v>0.19</v>
      </c>
      <c r="G170" s="221">
        <v>9</v>
      </c>
      <c r="H170" s="221">
        <v>3</v>
      </c>
      <c r="I170" s="221">
        <v>4</v>
      </c>
      <c r="J170" s="2">
        <v>5</v>
      </c>
    </row>
    <row r="171" spans="1:10" x14ac:dyDescent="0.3">
      <c r="A171" s="1" t="s">
        <v>18</v>
      </c>
      <c r="B171" s="221">
        <v>3</v>
      </c>
      <c r="C171" s="2">
        <v>1</v>
      </c>
      <c r="D171" s="1">
        <v>0.52428571428571424</v>
      </c>
      <c r="E171" s="221">
        <v>13</v>
      </c>
      <c r="F171" s="221">
        <v>0.08</v>
      </c>
      <c r="G171" s="221">
        <v>10</v>
      </c>
      <c r="H171" s="221">
        <v>3</v>
      </c>
      <c r="I171" s="221">
        <v>3</v>
      </c>
      <c r="J171" s="2">
        <v>7</v>
      </c>
    </row>
    <row r="172" spans="1:10" x14ac:dyDescent="0.3">
      <c r="A172" s="1" t="s">
        <v>18</v>
      </c>
      <c r="B172" s="221">
        <v>3</v>
      </c>
      <c r="C172" s="2">
        <v>1</v>
      </c>
      <c r="D172" s="1">
        <v>0.23857142857142857</v>
      </c>
      <c r="E172" s="221">
        <v>25</v>
      </c>
      <c r="F172" s="221">
        <v>0.09</v>
      </c>
      <c r="G172" s="221">
        <v>15</v>
      </c>
      <c r="H172" s="221">
        <v>6</v>
      </c>
      <c r="I172" s="221">
        <v>7</v>
      </c>
      <c r="J172" s="2">
        <v>7</v>
      </c>
    </row>
    <row r="173" spans="1:10" x14ac:dyDescent="0.3">
      <c r="A173" s="1" t="s">
        <v>18</v>
      </c>
      <c r="B173" s="221">
        <v>3</v>
      </c>
      <c r="C173" s="2">
        <v>1</v>
      </c>
      <c r="D173" s="1">
        <v>0.44500000000000001</v>
      </c>
      <c r="E173" s="221">
        <v>13</v>
      </c>
      <c r="F173" s="221">
        <v>0.1</v>
      </c>
      <c r="G173" s="221">
        <v>9</v>
      </c>
      <c r="H173" s="221">
        <v>3</v>
      </c>
      <c r="I173" s="221">
        <v>3</v>
      </c>
      <c r="J173" s="2">
        <v>6</v>
      </c>
    </row>
    <row r="174" spans="1:10" x14ac:dyDescent="0.3">
      <c r="A174" s="1" t="s">
        <v>18</v>
      </c>
      <c r="B174" s="221">
        <v>3</v>
      </c>
      <c r="C174" s="2">
        <v>1</v>
      </c>
      <c r="D174" s="1">
        <v>0.5</v>
      </c>
      <c r="E174" s="221">
        <v>15</v>
      </c>
      <c r="F174" s="221">
        <v>0.11</v>
      </c>
      <c r="G174" s="221">
        <v>9</v>
      </c>
      <c r="H174" s="221">
        <v>2</v>
      </c>
      <c r="I174" s="221">
        <v>2</v>
      </c>
      <c r="J174" s="2">
        <v>8</v>
      </c>
    </row>
    <row r="175" spans="1:10" x14ac:dyDescent="0.3">
      <c r="A175" s="1" t="s">
        <v>18</v>
      </c>
      <c r="B175" s="221">
        <v>3</v>
      </c>
      <c r="C175" s="2">
        <v>1</v>
      </c>
      <c r="D175" s="1">
        <v>0.5</v>
      </c>
      <c r="E175" s="221">
        <v>17</v>
      </c>
      <c r="F175" s="221">
        <v>0.11</v>
      </c>
      <c r="G175" s="221">
        <v>11</v>
      </c>
      <c r="H175" s="221">
        <v>5</v>
      </c>
      <c r="I175" s="221">
        <v>4</v>
      </c>
      <c r="J175" s="2">
        <v>8</v>
      </c>
    </row>
    <row r="176" spans="1:10" x14ac:dyDescent="0.3">
      <c r="A176" s="1" t="s">
        <v>18</v>
      </c>
      <c r="B176" s="221">
        <v>3</v>
      </c>
      <c r="C176" s="2">
        <v>1</v>
      </c>
      <c r="D176" s="1">
        <v>0.4</v>
      </c>
      <c r="E176" s="221">
        <v>30</v>
      </c>
      <c r="F176" s="221">
        <v>0.11</v>
      </c>
      <c r="G176" s="221">
        <v>18</v>
      </c>
      <c r="H176" s="221">
        <v>9</v>
      </c>
      <c r="I176" s="221">
        <v>9</v>
      </c>
      <c r="J176" s="2">
        <v>10</v>
      </c>
    </row>
    <row r="177" spans="1:10" x14ac:dyDescent="0.3">
      <c r="A177" s="1" t="s">
        <v>18</v>
      </c>
      <c r="B177" s="221">
        <v>3</v>
      </c>
      <c r="C177" s="2">
        <v>1</v>
      </c>
      <c r="D177" s="1">
        <v>0.54125000000000001</v>
      </c>
      <c r="E177" s="221">
        <v>18</v>
      </c>
      <c r="F177" s="221">
        <v>0.13</v>
      </c>
      <c r="G177" s="221">
        <v>12</v>
      </c>
      <c r="H177" s="221">
        <v>5</v>
      </c>
      <c r="I177" s="221">
        <v>5</v>
      </c>
      <c r="J177" s="2">
        <v>8</v>
      </c>
    </row>
    <row r="178" spans="1:10" x14ac:dyDescent="0.3">
      <c r="A178" s="1" t="s">
        <v>18</v>
      </c>
      <c r="B178" s="221">
        <v>3</v>
      </c>
      <c r="C178" s="2">
        <v>1</v>
      </c>
      <c r="D178" s="1">
        <v>0.5</v>
      </c>
      <c r="E178" s="221">
        <v>13</v>
      </c>
      <c r="F178" s="221">
        <v>0.13</v>
      </c>
      <c r="G178" s="221">
        <v>11</v>
      </c>
      <c r="H178" s="221">
        <v>2</v>
      </c>
      <c r="I178" s="221">
        <v>2</v>
      </c>
      <c r="J178" s="2">
        <v>8</v>
      </c>
    </row>
    <row r="179" spans="1:10" x14ac:dyDescent="0.3">
      <c r="A179" s="1" t="s">
        <v>18</v>
      </c>
      <c r="B179" s="221">
        <v>3</v>
      </c>
      <c r="C179" s="2">
        <v>1</v>
      </c>
      <c r="D179" s="1">
        <v>0.38142857142857139</v>
      </c>
      <c r="E179" s="221">
        <v>18</v>
      </c>
      <c r="F179" s="221">
        <v>0.18</v>
      </c>
      <c r="G179" s="221">
        <v>10</v>
      </c>
      <c r="H179" s="221">
        <v>3</v>
      </c>
      <c r="I179" s="221">
        <v>5</v>
      </c>
      <c r="J179" s="2">
        <v>7</v>
      </c>
    </row>
    <row r="180" spans="1:10" x14ac:dyDescent="0.3">
      <c r="A180" s="1" t="s">
        <v>18</v>
      </c>
      <c r="B180" s="221">
        <v>3</v>
      </c>
      <c r="C180" s="2">
        <v>1</v>
      </c>
      <c r="D180" s="1">
        <v>0.33399999999999996</v>
      </c>
      <c r="E180" s="221">
        <v>16</v>
      </c>
      <c r="F180" s="221">
        <v>0.18</v>
      </c>
      <c r="G180" s="221">
        <v>8</v>
      </c>
      <c r="H180" s="221">
        <v>4</v>
      </c>
      <c r="I180" s="221">
        <v>4</v>
      </c>
      <c r="J180" s="2">
        <v>5</v>
      </c>
    </row>
    <row r="181" spans="1:10" x14ac:dyDescent="0.3">
      <c r="A181" s="1" t="s">
        <v>64</v>
      </c>
      <c r="B181" s="221">
        <v>1</v>
      </c>
      <c r="C181" s="2">
        <v>2</v>
      </c>
      <c r="D181" s="1">
        <v>0.16666666666666666</v>
      </c>
      <c r="E181" s="221">
        <v>21</v>
      </c>
      <c r="F181" s="221">
        <v>0.22</v>
      </c>
      <c r="G181" s="221">
        <v>12</v>
      </c>
      <c r="H181" s="221">
        <v>3</v>
      </c>
      <c r="I181" s="221">
        <v>5</v>
      </c>
      <c r="J181" s="2">
        <v>6</v>
      </c>
    </row>
    <row r="182" spans="1:10" x14ac:dyDescent="0.3">
      <c r="A182" s="1" t="s">
        <v>64</v>
      </c>
      <c r="B182" s="221">
        <v>1</v>
      </c>
      <c r="C182" s="2">
        <v>2</v>
      </c>
      <c r="D182" s="1">
        <v>0.22166666666666668</v>
      </c>
      <c r="E182" s="221">
        <v>17</v>
      </c>
      <c r="F182" s="221">
        <v>0.25</v>
      </c>
      <c r="G182" s="221">
        <v>12</v>
      </c>
      <c r="H182" s="221">
        <v>4</v>
      </c>
      <c r="I182" s="221">
        <v>5</v>
      </c>
      <c r="J182" s="2">
        <v>6</v>
      </c>
    </row>
    <row r="183" spans="1:10" x14ac:dyDescent="0.3">
      <c r="A183" s="1" t="s">
        <v>64</v>
      </c>
      <c r="B183" s="221">
        <v>1</v>
      </c>
      <c r="C183" s="2">
        <v>2</v>
      </c>
      <c r="D183" s="1">
        <v>0</v>
      </c>
      <c r="E183" s="221">
        <v>16</v>
      </c>
      <c r="F183" s="221">
        <v>0.28999999999999998</v>
      </c>
      <c r="G183" s="221">
        <v>9</v>
      </c>
      <c r="H183" s="221">
        <v>3</v>
      </c>
      <c r="I183" s="221">
        <v>3</v>
      </c>
      <c r="J183" s="2">
        <v>4</v>
      </c>
    </row>
    <row r="184" spans="1:10" x14ac:dyDescent="0.3">
      <c r="A184" s="1" t="s">
        <v>38</v>
      </c>
      <c r="B184" s="221">
        <v>0</v>
      </c>
      <c r="C184" s="2">
        <v>4</v>
      </c>
      <c r="D184" s="1">
        <v>0.4</v>
      </c>
      <c r="E184" s="221">
        <v>14</v>
      </c>
      <c r="F184" s="221">
        <v>0.15</v>
      </c>
      <c r="G184" s="221">
        <v>9</v>
      </c>
      <c r="H184" s="221">
        <v>3</v>
      </c>
      <c r="I184" s="221">
        <v>4</v>
      </c>
      <c r="J184" s="2">
        <v>5</v>
      </c>
    </row>
    <row r="185" spans="1:10" x14ac:dyDescent="0.3">
      <c r="A185" s="1" t="s">
        <v>38</v>
      </c>
      <c r="B185" s="221">
        <v>0</v>
      </c>
      <c r="C185" s="2">
        <v>4</v>
      </c>
      <c r="D185" s="1">
        <v>0.26600000000000001</v>
      </c>
      <c r="E185" s="221">
        <v>14</v>
      </c>
      <c r="F185" s="221">
        <v>0.18</v>
      </c>
      <c r="G185" s="221">
        <v>7</v>
      </c>
      <c r="H185" s="221">
        <v>3</v>
      </c>
      <c r="I185" s="221">
        <v>3</v>
      </c>
      <c r="J185" s="2">
        <v>5</v>
      </c>
    </row>
    <row r="186" spans="1:10" x14ac:dyDescent="0.3">
      <c r="A186" s="1" t="s">
        <v>38</v>
      </c>
      <c r="B186" s="221">
        <v>0</v>
      </c>
      <c r="C186" s="2">
        <v>4</v>
      </c>
      <c r="D186" s="1">
        <v>0.33285714285714285</v>
      </c>
      <c r="E186" s="221">
        <v>18</v>
      </c>
      <c r="F186" s="221">
        <v>0.19</v>
      </c>
      <c r="G186" s="221">
        <v>10</v>
      </c>
      <c r="H186" s="221">
        <v>4</v>
      </c>
      <c r="I186" s="221">
        <v>6</v>
      </c>
      <c r="J186" s="2">
        <v>7</v>
      </c>
    </row>
    <row r="187" spans="1:10" x14ac:dyDescent="0.3">
      <c r="A187" s="1" t="s">
        <v>38</v>
      </c>
      <c r="B187" s="221">
        <v>0</v>
      </c>
      <c r="C187" s="2">
        <v>4</v>
      </c>
      <c r="D187" s="1">
        <v>0.23857142857142857</v>
      </c>
      <c r="E187" s="221">
        <v>20</v>
      </c>
      <c r="F187" s="221">
        <v>0.19</v>
      </c>
      <c r="G187" s="221">
        <v>12</v>
      </c>
      <c r="H187" s="221">
        <v>5</v>
      </c>
      <c r="I187" s="221">
        <v>6</v>
      </c>
      <c r="J187" s="2">
        <v>7</v>
      </c>
    </row>
    <row r="188" spans="1:10" x14ac:dyDescent="0.3">
      <c r="A188" s="1" t="s">
        <v>38</v>
      </c>
      <c r="B188" s="221">
        <v>0</v>
      </c>
      <c r="C188" s="2">
        <v>4</v>
      </c>
      <c r="D188" s="1">
        <v>0.33374999999999999</v>
      </c>
      <c r="E188" s="221">
        <v>20</v>
      </c>
      <c r="F188" s="221">
        <v>0.19</v>
      </c>
      <c r="G188" s="221">
        <v>10</v>
      </c>
      <c r="H188" s="221">
        <v>4</v>
      </c>
      <c r="I188" s="221">
        <v>4</v>
      </c>
      <c r="J188" s="2">
        <v>8</v>
      </c>
    </row>
    <row r="189" spans="1:10" x14ac:dyDescent="0.3">
      <c r="A189" s="1" t="s">
        <v>38</v>
      </c>
      <c r="B189" s="221">
        <v>0</v>
      </c>
      <c r="C189" s="2">
        <v>4</v>
      </c>
      <c r="D189" s="1">
        <v>0.52428571428571424</v>
      </c>
      <c r="E189" s="221">
        <v>13</v>
      </c>
      <c r="F189" s="221">
        <v>0.19</v>
      </c>
      <c r="G189" s="221">
        <v>8</v>
      </c>
      <c r="H189" s="221">
        <v>2</v>
      </c>
      <c r="I189" s="221">
        <v>2</v>
      </c>
      <c r="J189" s="2">
        <v>7</v>
      </c>
    </row>
    <row r="190" spans="1:10" x14ac:dyDescent="0.3">
      <c r="A190" s="1" t="s">
        <v>31</v>
      </c>
      <c r="B190" s="221">
        <v>0</v>
      </c>
      <c r="C190" s="2">
        <v>4</v>
      </c>
      <c r="D190" s="1">
        <v>0.39363636363636362</v>
      </c>
      <c r="E190" s="221">
        <v>24</v>
      </c>
      <c r="F190" s="221">
        <v>0.09</v>
      </c>
      <c r="G190" s="221">
        <v>16</v>
      </c>
      <c r="H190" s="221">
        <v>5</v>
      </c>
      <c r="I190" s="221">
        <v>6</v>
      </c>
      <c r="J190" s="2">
        <v>11</v>
      </c>
    </row>
    <row r="191" spans="1:10" x14ac:dyDescent="0.3">
      <c r="A191" s="1" t="s">
        <v>31</v>
      </c>
      <c r="B191" s="221">
        <v>0</v>
      </c>
      <c r="C191" s="2">
        <v>4</v>
      </c>
      <c r="D191" s="1">
        <v>0.2857142857142857</v>
      </c>
      <c r="E191" s="221">
        <v>21</v>
      </c>
      <c r="F191" s="221">
        <v>0.11</v>
      </c>
      <c r="G191" s="221">
        <v>13</v>
      </c>
      <c r="H191" s="221">
        <v>5</v>
      </c>
      <c r="I191" s="221">
        <v>5</v>
      </c>
      <c r="J191" s="2">
        <v>7</v>
      </c>
    </row>
    <row r="192" spans="1:10" x14ac:dyDescent="0.3">
      <c r="A192" s="1" t="s">
        <v>31</v>
      </c>
      <c r="B192" s="221">
        <v>0</v>
      </c>
      <c r="C192" s="2">
        <v>4</v>
      </c>
      <c r="D192" s="1">
        <v>0.50888888888888895</v>
      </c>
      <c r="E192" s="221">
        <v>20</v>
      </c>
      <c r="F192" s="221">
        <v>0.12</v>
      </c>
      <c r="G192" s="221">
        <v>14</v>
      </c>
      <c r="H192" s="221">
        <v>5</v>
      </c>
      <c r="I192" s="221">
        <v>5</v>
      </c>
      <c r="J192" s="2">
        <v>9</v>
      </c>
    </row>
    <row r="193" spans="1:10" x14ac:dyDescent="0.3">
      <c r="A193" s="1" t="s">
        <v>31</v>
      </c>
      <c r="B193" s="221">
        <v>0</v>
      </c>
      <c r="C193" s="2">
        <v>4</v>
      </c>
      <c r="D193" s="1">
        <v>0.45454545454545453</v>
      </c>
      <c r="E193" s="221">
        <v>24</v>
      </c>
      <c r="F193" s="221">
        <v>0.13</v>
      </c>
      <c r="G193" s="221">
        <v>17</v>
      </c>
      <c r="H193" s="221">
        <v>5</v>
      </c>
      <c r="I193" s="221">
        <v>5</v>
      </c>
      <c r="J193" s="2">
        <v>11</v>
      </c>
    </row>
    <row r="194" spans="1:10" x14ac:dyDescent="0.3">
      <c r="A194" s="1" t="s">
        <v>31</v>
      </c>
      <c r="B194" s="221">
        <v>0</v>
      </c>
      <c r="C194" s="2">
        <v>4</v>
      </c>
      <c r="D194" s="1">
        <v>0.33374999999999999</v>
      </c>
      <c r="E194" s="221">
        <v>20</v>
      </c>
      <c r="F194" s="221">
        <v>0.14000000000000001</v>
      </c>
      <c r="G194" s="221">
        <v>13</v>
      </c>
      <c r="H194" s="221">
        <v>3</v>
      </c>
      <c r="I194" s="221">
        <v>5</v>
      </c>
      <c r="J194" s="2">
        <v>8</v>
      </c>
    </row>
    <row r="195" spans="1:10" x14ac:dyDescent="0.3">
      <c r="A195" s="1" t="s">
        <v>31</v>
      </c>
      <c r="B195" s="221">
        <v>0</v>
      </c>
      <c r="C195" s="2">
        <v>4</v>
      </c>
      <c r="D195" s="1">
        <v>0.433</v>
      </c>
      <c r="E195" s="221">
        <v>24</v>
      </c>
      <c r="F195" s="221">
        <v>0.14000000000000001</v>
      </c>
      <c r="G195" s="221">
        <v>15</v>
      </c>
      <c r="H195" s="221">
        <v>6</v>
      </c>
      <c r="I195" s="221">
        <v>6</v>
      </c>
      <c r="J195" s="2">
        <v>10</v>
      </c>
    </row>
    <row r="196" spans="1:10" x14ac:dyDescent="0.3">
      <c r="A196" s="1" t="s">
        <v>31</v>
      </c>
      <c r="B196" s="221">
        <v>0</v>
      </c>
      <c r="C196" s="2">
        <v>4</v>
      </c>
      <c r="D196" s="1">
        <v>0.43555555555555553</v>
      </c>
      <c r="E196" s="221">
        <v>19</v>
      </c>
      <c r="F196" s="221">
        <v>0.18</v>
      </c>
      <c r="G196" s="221">
        <v>14</v>
      </c>
      <c r="H196" s="221">
        <v>5</v>
      </c>
      <c r="I196" s="221">
        <v>5</v>
      </c>
      <c r="J196" s="2">
        <v>9</v>
      </c>
    </row>
    <row r="197" spans="1:10" x14ac:dyDescent="0.3">
      <c r="A197" s="1" t="s">
        <v>33</v>
      </c>
      <c r="B197" s="221">
        <v>1</v>
      </c>
      <c r="C197" s="2">
        <v>2</v>
      </c>
      <c r="D197" s="1">
        <v>0.33333333333333331</v>
      </c>
      <c r="E197" s="221">
        <v>15</v>
      </c>
      <c r="F197" s="221">
        <v>0.18</v>
      </c>
      <c r="G197" s="221">
        <v>10</v>
      </c>
      <c r="H197" s="221">
        <v>3</v>
      </c>
      <c r="I197" s="221">
        <v>3</v>
      </c>
      <c r="J197" s="2">
        <v>6</v>
      </c>
    </row>
    <row r="198" spans="1:10" x14ac:dyDescent="0.3">
      <c r="A198" s="1" t="s">
        <v>33</v>
      </c>
      <c r="B198" s="221">
        <v>1</v>
      </c>
      <c r="C198" s="2">
        <v>2</v>
      </c>
      <c r="D198" s="1">
        <v>0.33333333333333331</v>
      </c>
      <c r="E198" s="221">
        <v>14</v>
      </c>
      <c r="F198" s="221">
        <v>0.19</v>
      </c>
      <c r="G198" s="221">
        <v>7</v>
      </c>
      <c r="H198" s="221">
        <v>3</v>
      </c>
      <c r="I198" s="221">
        <v>3</v>
      </c>
      <c r="J198" s="2">
        <v>6</v>
      </c>
    </row>
    <row r="199" spans="1:10" x14ac:dyDescent="0.3">
      <c r="A199" s="1" t="s">
        <v>33</v>
      </c>
      <c r="B199" s="221">
        <v>1</v>
      </c>
      <c r="C199" s="2">
        <v>2</v>
      </c>
      <c r="D199" s="1">
        <v>0.16666666666666666</v>
      </c>
      <c r="E199" s="221">
        <v>18</v>
      </c>
      <c r="F199" s="221">
        <v>0.19</v>
      </c>
      <c r="G199" s="221">
        <v>11</v>
      </c>
      <c r="H199" s="221">
        <v>4</v>
      </c>
      <c r="I199" s="221">
        <v>5</v>
      </c>
      <c r="J199" s="2">
        <v>6</v>
      </c>
    </row>
    <row r="200" spans="1:10" x14ac:dyDescent="0.3">
      <c r="A200" s="1" t="s">
        <v>33</v>
      </c>
      <c r="B200" s="221">
        <v>1</v>
      </c>
      <c r="C200" s="2">
        <v>2</v>
      </c>
      <c r="D200" s="1">
        <v>0.13400000000000001</v>
      </c>
      <c r="E200" s="221">
        <v>16</v>
      </c>
      <c r="F200" s="221">
        <v>0.19</v>
      </c>
      <c r="G200" s="221">
        <v>9</v>
      </c>
      <c r="H200" s="221">
        <v>4</v>
      </c>
      <c r="I200" s="221">
        <v>4</v>
      </c>
      <c r="J200" s="2">
        <v>5</v>
      </c>
    </row>
    <row r="201" spans="1:10" x14ac:dyDescent="0.3">
      <c r="A201" s="1" t="s">
        <v>33</v>
      </c>
      <c r="B201" s="221">
        <v>1</v>
      </c>
      <c r="C201" s="2">
        <v>2</v>
      </c>
      <c r="D201" s="1">
        <v>0.2</v>
      </c>
      <c r="E201" s="221">
        <v>16</v>
      </c>
      <c r="F201" s="221">
        <v>0.2</v>
      </c>
      <c r="G201" s="221">
        <v>9</v>
      </c>
      <c r="H201" s="221">
        <v>5</v>
      </c>
      <c r="I201" s="221">
        <v>6</v>
      </c>
      <c r="J201" s="2">
        <v>5</v>
      </c>
    </row>
    <row r="202" spans="1:10" x14ac:dyDescent="0.3">
      <c r="A202" s="1" t="s">
        <v>33</v>
      </c>
      <c r="B202" s="221">
        <v>1</v>
      </c>
      <c r="C202" s="2">
        <v>2</v>
      </c>
      <c r="D202" s="1">
        <v>0.44500000000000001</v>
      </c>
      <c r="E202" s="221">
        <v>16</v>
      </c>
      <c r="F202" s="221">
        <v>0.2</v>
      </c>
      <c r="G202" s="221">
        <v>9</v>
      </c>
      <c r="H202" s="221">
        <v>4</v>
      </c>
      <c r="I202" s="221">
        <v>3</v>
      </c>
      <c r="J202" s="2">
        <v>6</v>
      </c>
    </row>
    <row r="203" spans="1:10" x14ac:dyDescent="0.3">
      <c r="A203" s="1" t="s">
        <v>34</v>
      </c>
      <c r="B203" s="221">
        <v>1</v>
      </c>
      <c r="C203" s="2">
        <v>2</v>
      </c>
      <c r="D203" s="1">
        <v>0.38833333333333336</v>
      </c>
      <c r="E203" s="221">
        <v>16</v>
      </c>
      <c r="F203" s="221">
        <v>0.08</v>
      </c>
      <c r="G203" s="221">
        <v>10</v>
      </c>
      <c r="H203" s="221">
        <v>4</v>
      </c>
      <c r="I203" s="221">
        <v>5</v>
      </c>
      <c r="J203" s="2">
        <v>6</v>
      </c>
    </row>
    <row r="204" spans="1:10" x14ac:dyDescent="0.3">
      <c r="A204" s="1" t="s">
        <v>34</v>
      </c>
      <c r="B204" s="221">
        <v>1</v>
      </c>
      <c r="C204" s="2">
        <v>2</v>
      </c>
      <c r="D204" s="1">
        <v>0.13400000000000001</v>
      </c>
      <c r="E204" s="221">
        <v>16</v>
      </c>
      <c r="F204" s="221">
        <v>0.08</v>
      </c>
      <c r="G204" s="221">
        <v>8</v>
      </c>
      <c r="H204" s="221">
        <v>3</v>
      </c>
      <c r="I204" s="221">
        <v>3</v>
      </c>
      <c r="J204" s="2">
        <v>5</v>
      </c>
    </row>
    <row r="205" spans="1:10" x14ac:dyDescent="0.3">
      <c r="A205" s="1" t="s">
        <v>34</v>
      </c>
      <c r="B205" s="221">
        <v>1</v>
      </c>
      <c r="C205" s="2">
        <v>2</v>
      </c>
      <c r="D205" s="1">
        <v>0.22166666666666668</v>
      </c>
      <c r="E205" s="221">
        <v>19</v>
      </c>
      <c r="F205" s="221">
        <v>0.08</v>
      </c>
      <c r="G205" s="221">
        <v>11</v>
      </c>
      <c r="H205" s="221">
        <v>6</v>
      </c>
      <c r="I205" s="221">
        <v>6</v>
      </c>
      <c r="J205" s="2">
        <v>6</v>
      </c>
    </row>
    <row r="206" spans="1:10" x14ac:dyDescent="0.3">
      <c r="A206" s="1" t="s">
        <v>34</v>
      </c>
      <c r="B206" s="221">
        <v>1</v>
      </c>
      <c r="C206" s="2">
        <v>2</v>
      </c>
      <c r="D206" s="1">
        <v>0.41714285714285715</v>
      </c>
      <c r="E206" s="221">
        <v>18</v>
      </c>
      <c r="F206" s="221">
        <v>0.09</v>
      </c>
      <c r="G206" s="221">
        <v>9</v>
      </c>
      <c r="H206" s="221">
        <v>4</v>
      </c>
      <c r="I206" s="221">
        <v>7</v>
      </c>
      <c r="J206" s="2">
        <v>7</v>
      </c>
    </row>
    <row r="207" spans="1:10" x14ac:dyDescent="0.3">
      <c r="A207" s="1" t="s">
        <v>80</v>
      </c>
      <c r="B207" s="221">
        <v>2</v>
      </c>
      <c r="C207" s="2">
        <v>2</v>
      </c>
      <c r="D207" s="1">
        <v>0.55583333333333329</v>
      </c>
      <c r="E207" s="221">
        <v>22</v>
      </c>
      <c r="F207" s="221">
        <v>0.21</v>
      </c>
      <c r="G207" s="221">
        <v>13</v>
      </c>
      <c r="H207" s="221">
        <v>4</v>
      </c>
      <c r="I207" s="221">
        <v>4</v>
      </c>
      <c r="J207" s="2">
        <v>12</v>
      </c>
    </row>
    <row r="208" spans="1:10" x14ac:dyDescent="0.3">
      <c r="A208" s="1" t="s">
        <v>80</v>
      </c>
      <c r="B208" s="221">
        <v>2</v>
      </c>
      <c r="C208" s="2">
        <v>2</v>
      </c>
      <c r="D208" s="1">
        <v>0.44444444444444442</v>
      </c>
      <c r="E208" s="221">
        <v>21</v>
      </c>
      <c r="F208" s="221">
        <v>0.21</v>
      </c>
      <c r="G208" s="221">
        <v>14</v>
      </c>
      <c r="H208" s="221">
        <v>5</v>
      </c>
      <c r="I208" s="221">
        <v>6</v>
      </c>
      <c r="J208" s="2">
        <v>9</v>
      </c>
    </row>
    <row r="209" spans="1:10" x14ac:dyDescent="0.3">
      <c r="A209" s="1" t="s">
        <v>80</v>
      </c>
      <c r="B209" s="221">
        <v>2</v>
      </c>
      <c r="C209" s="2">
        <v>2</v>
      </c>
      <c r="D209" s="1">
        <v>0.33300000000000002</v>
      </c>
      <c r="E209" s="221">
        <v>26</v>
      </c>
      <c r="F209" s="221">
        <v>0.23</v>
      </c>
      <c r="G209" s="221">
        <v>16</v>
      </c>
      <c r="H209" s="221">
        <v>4</v>
      </c>
      <c r="I209" s="221">
        <v>4</v>
      </c>
      <c r="J209" s="2">
        <v>10</v>
      </c>
    </row>
    <row r="210" spans="1:10" x14ac:dyDescent="0.3">
      <c r="A210" s="1" t="s">
        <v>80</v>
      </c>
      <c r="B210" s="221">
        <v>2</v>
      </c>
      <c r="C210" s="2">
        <v>2</v>
      </c>
      <c r="D210" s="1">
        <v>0.2857142857142857</v>
      </c>
      <c r="E210" s="221">
        <v>21</v>
      </c>
      <c r="F210" s="221">
        <v>0.23</v>
      </c>
      <c r="G210" s="221">
        <v>12</v>
      </c>
      <c r="H210" s="221">
        <v>6</v>
      </c>
      <c r="I210" s="221">
        <v>5</v>
      </c>
      <c r="J210" s="2">
        <v>7</v>
      </c>
    </row>
    <row r="211" spans="1:10" x14ac:dyDescent="0.3">
      <c r="A211" s="1" t="s">
        <v>5</v>
      </c>
      <c r="B211" s="221">
        <v>2</v>
      </c>
      <c r="C211" s="2">
        <v>2</v>
      </c>
      <c r="D211" s="1">
        <v>0.35799999999999998</v>
      </c>
      <c r="E211" s="221">
        <v>27</v>
      </c>
      <c r="F211" s="221">
        <v>0.15</v>
      </c>
      <c r="G211" s="221">
        <v>19</v>
      </c>
      <c r="H211" s="221">
        <v>7</v>
      </c>
      <c r="I211" s="221">
        <v>7</v>
      </c>
      <c r="J211" s="2">
        <v>10</v>
      </c>
    </row>
    <row r="212" spans="1:10" x14ac:dyDescent="0.3">
      <c r="A212" s="1" t="s">
        <v>5</v>
      </c>
      <c r="B212" s="221">
        <v>2</v>
      </c>
      <c r="C212" s="2">
        <v>2</v>
      </c>
      <c r="D212" s="1">
        <v>0.40777777777777779</v>
      </c>
      <c r="E212" s="221">
        <v>26</v>
      </c>
      <c r="F212" s="221">
        <v>0.15</v>
      </c>
      <c r="G212" s="221">
        <v>14</v>
      </c>
      <c r="H212" s="221">
        <v>8</v>
      </c>
      <c r="I212" s="221">
        <v>7</v>
      </c>
      <c r="J212" s="2">
        <v>9</v>
      </c>
    </row>
    <row r="213" spans="1:10" x14ac:dyDescent="0.3">
      <c r="A213" s="1" t="s">
        <v>5</v>
      </c>
      <c r="B213" s="221">
        <v>2</v>
      </c>
      <c r="C213" s="2">
        <v>2</v>
      </c>
      <c r="D213" s="1">
        <v>0.46699999999999997</v>
      </c>
      <c r="E213" s="221">
        <v>25</v>
      </c>
      <c r="F213" s="221">
        <v>0.14000000000000001</v>
      </c>
      <c r="G213" s="221">
        <v>15</v>
      </c>
      <c r="H213" s="221">
        <v>6</v>
      </c>
      <c r="I213" s="221">
        <v>7</v>
      </c>
      <c r="J213" s="2">
        <v>10</v>
      </c>
    </row>
    <row r="214" spans="1:10" x14ac:dyDescent="0.3">
      <c r="A214" s="1" t="s">
        <v>5</v>
      </c>
      <c r="B214" s="221">
        <v>2</v>
      </c>
      <c r="C214" s="2">
        <v>2</v>
      </c>
      <c r="D214" s="1">
        <v>0.45874999999999999</v>
      </c>
      <c r="E214" s="221">
        <v>15</v>
      </c>
      <c r="F214" s="221">
        <v>0.18</v>
      </c>
      <c r="G214" s="221">
        <v>10</v>
      </c>
      <c r="H214" s="221">
        <v>3</v>
      </c>
      <c r="I214" s="221">
        <v>3</v>
      </c>
      <c r="J214" s="2">
        <v>8</v>
      </c>
    </row>
    <row r="215" spans="1:10" x14ac:dyDescent="0.3">
      <c r="A215" s="1" t="s">
        <v>5</v>
      </c>
      <c r="B215" s="221">
        <v>2</v>
      </c>
      <c r="C215" s="2">
        <v>2</v>
      </c>
      <c r="D215" s="1">
        <v>0.46699999999999997</v>
      </c>
      <c r="E215" s="221">
        <v>19</v>
      </c>
      <c r="F215" s="221">
        <v>0.23</v>
      </c>
      <c r="G215" s="221">
        <v>13</v>
      </c>
      <c r="H215" s="221">
        <v>3</v>
      </c>
      <c r="I215" s="221">
        <v>2</v>
      </c>
      <c r="J215" s="2">
        <v>10</v>
      </c>
    </row>
    <row r="216" spans="1:10" x14ac:dyDescent="0.3">
      <c r="A216" s="1" t="s">
        <v>5</v>
      </c>
      <c r="B216" s="221">
        <v>2</v>
      </c>
      <c r="C216" s="2">
        <v>2</v>
      </c>
      <c r="D216" s="1">
        <v>0.5154545454545455</v>
      </c>
      <c r="E216" s="221">
        <v>19</v>
      </c>
      <c r="F216" s="221">
        <v>0.18</v>
      </c>
      <c r="G216" s="221">
        <v>13</v>
      </c>
      <c r="H216" s="221">
        <v>3</v>
      </c>
      <c r="I216" s="221">
        <v>3</v>
      </c>
      <c r="J216" s="2">
        <v>11</v>
      </c>
    </row>
    <row r="217" spans="1:10" x14ac:dyDescent="0.3">
      <c r="A217" s="1" t="s">
        <v>86</v>
      </c>
      <c r="B217" s="221">
        <v>2</v>
      </c>
      <c r="C217" s="2">
        <v>2</v>
      </c>
      <c r="D217" s="1">
        <v>0.5154545454545455</v>
      </c>
      <c r="E217" s="221">
        <v>23</v>
      </c>
      <c r="F217" s="221">
        <v>0.17</v>
      </c>
      <c r="G217" s="221">
        <v>15</v>
      </c>
      <c r="H217" s="221">
        <v>5</v>
      </c>
      <c r="I217" s="221">
        <v>4</v>
      </c>
      <c r="J217" s="2">
        <v>11</v>
      </c>
    </row>
    <row r="218" spans="1:10" x14ac:dyDescent="0.3">
      <c r="A218" s="1" t="s">
        <v>86</v>
      </c>
      <c r="B218" s="221">
        <v>2</v>
      </c>
      <c r="C218" s="2">
        <v>2</v>
      </c>
      <c r="D218" s="1">
        <v>0.4811111111111111</v>
      </c>
      <c r="E218" s="221">
        <v>20</v>
      </c>
      <c r="F218" s="221">
        <v>0.17</v>
      </c>
      <c r="G218" s="221">
        <v>11</v>
      </c>
      <c r="H218" s="221">
        <v>3</v>
      </c>
      <c r="I218" s="221">
        <v>4</v>
      </c>
      <c r="J218" s="2">
        <v>9</v>
      </c>
    </row>
    <row r="219" spans="1:10" x14ac:dyDescent="0.3">
      <c r="A219" s="1" t="s">
        <v>86</v>
      </c>
      <c r="B219" s="221">
        <v>2</v>
      </c>
      <c r="C219" s="2">
        <v>2</v>
      </c>
      <c r="D219" s="1">
        <v>0.37</v>
      </c>
      <c r="E219" s="221">
        <v>22</v>
      </c>
      <c r="F219" s="221">
        <v>0.19</v>
      </c>
      <c r="G219" s="221">
        <v>13</v>
      </c>
      <c r="H219" s="221">
        <v>4</v>
      </c>
      <c r="I219" s="221">
        <v>3</v>
      </c>
      <c r="J219" s="2">
        <v>9</v>
      </c>
    </row>
    <row r="220" spans="1:10" x14ac:dyDescent="0.3">
      <c r="A220" s="1" t="s">
        <v>86</v>
      </c>
      <c r="B220" s="221">
        <v>2</v>
      </c>
      <c r="C220" s="2">
        <v>2</v>
      </c>
      <c r="D220" s="1">
        <v>0.27833333333333332</v>
      </c>
      <c r="E220" s="221">
        <v>19</v>
      </c>
      <c r="F220" s="221">
        <v>0.2</v>
      </c>
      <c r="G220" s="221">
        <v>9</v>
      </c>
      <c r="H220" s="221">
        <v>3</v>
      </c>
      <c r="I220" s="221">
        <v>3</v>
      </c>
      <c r="J220" s="2">
        <v>6</v>
      </c>
    </row>
    <row r="221" spans="1:10" x14ac:dyDescent="0.3">
      <c r="A221" s="1" t="s">
        <v>86</v>
      </c>
      <c r="B221" s="221">
        <v>2</v>
      </c>
      <c r="C221" s="2">
        <v>2</v>
      </c>
      <c r="D221" s="1">
        <v>0.41625000000000001</v>
      </c>
      <c r="E221" s="221">
        <v>19</v>
      </c>
      <c r="F221" s="221">
        <v>0.21</v>
      </c>
      <c r="G221" s="221">
        <v>11</v>
      </c>
      <c r="H221" s="221">
        <v>3</v>
      </c>
      <c r="I221" s="221">
        <v>3</v>
      </c>
      <c r="J221" s="2">
        <v>8</v>
      </c>
    </row>
    <row r="222" spans="1:10" x14ac:dyDescent="0.3">
      <c r="A222" s="1" t="s">
        <v>70</v>
      </c>
      <c r="B222" s="221">
        <v>1</v>
      </c>
      <c r="C222" s="2">
        <v>2</v>
      </c>
      <c r="D222" s="1">
        <v>0.25</v>
      </c>
      <c r="E222" s="221">
        <v>24</v>
      </c>
      <c r="F222" s="221">
        <v>0.14000000000000001</v>
      </c>
      <c r="G222" s="221">
        <v>12</v>
      </c>
      <c r="H222" s="221">
        <v>4</v>
      </c>
      <c r="I222" s="221">
        <v>3</v>
      </c>
      <c r="J222" s="2">
        <v>8</v>
      </c>
    </row>
    <row r="223" spans="1:10" x14ac:dyDescent="0.3">
      <c r="A223" s="1" t="s">
        <v>70</v>
      </c>
      <c r="B223" s="221">
        <v>1</v>
      </c>
      <c r="C223" s="2">
        <v>2</v>
      </c>
      <c r="D223" s="1">
        <v>0.33285714285714285</v>
      </c>
      <c r="E223" s="221">
        <v>17</v>
      </c>
      <c r="F223" s="221">
        <v>0.15</v>
      </c>
      <c r="G223" s="221">
        <v>11</v>
      </c>
      <c r="H223" s="221">
        <v>3</v>
      </c>
      <c r="I223" s="221">
        <v>3</v>
      </c>
      <c r="J223" s="2">
        <v>7</v>
      </c>
    </row>
    <row r="224" spans="1:10" x14ac:dyDescent="0.3">
      <c r="A224" s="1" t="s">
        <v>70</v>
      </c>
      <c r="B224" s="221">
        <v>1</v>
      </c>
      <c r="C224" s="2">
        <v>2</v>
      </c>
      <c r="D224" s="1">
        <v>0.38142857142857139</v>
      </c>
      <c r="E224" s="221">
        <v>18</v>
      </c>
      <c r="F224" s="221">
        <v>0.15</v>
      </c>
      <c r="G224" s="221">
        <v>10</v>
      </c>
      <c r="H224" s="221">
        <v>4</v>
      </c>
      <c r="I224" s="221">
        <v>4</v>
      </c>
      <c r="J224" s="2">
        <v>7</v>
      </c>
    </row>
    <row r="225" spans="1:10" x14ac:dyDescent="0.3">
      <c r="A225" s="1" t="s">
        <v>47</v>
      </c>
      <c r="B225" s="221">
        <v>0</v>
      </c>
      <c r="C225" s="2">
        <v>0</v>
      </c>
      <c r="D225" s="1">
        <v>0.2857142857142857</v>
      </c>
      <c r="E225" s="221">
        <v>17</v>
      </c>
      <c r="F225" s="221">
        <v>0.17</v>
      </c>
      <c r="G225" s="221">
        <v>10</v>
      </c>
      <c r="H225" s="221">
        <v>3</v>
      </c>
      <c r="I225" s="221">
        <v>4</v>
      </c>
      <c r="J225" s="2">
        <v>7</v>
      </c>
    </row>
    <row r="226" spans="1:10" x14ac:dyDescent="0.3">
      <c r="A226" s="1" t="s">
        <v>47</v>
      </c>
      <c r="B226" s="221">
        <v>0</v>
      </c>
      <c r="C226" s="2">
        <v>0</v>
      </c>
      <c r="D226" s="1">
        <v>0.27833333333333332</v>
      </c>
      <c r="E226" s="221">
        <v>16</v>
      </c>
      <c r="F226" s="221">
        <v>0.17</v>
      </c>
      <c r="G226" s="221">
        <v>10</v>
      </c>
      <c r="H226" s="221">
        <v>5</v>
      </c>
      <c r="I226" s="221">
        <v>4</v>
      </c>
      <c r="J226" s="2">
        <v>6</v>
      </c>
    </row>
    <row r="227" spans="1:10" x14ac:dyDescent="0.3">
      <c r="A227" s="1" t="s">
        <v>28</v>
      </c>
      <c r="B227" s="221">
        <v>1</v>
      </c>
      <c r="C227" s="2">
        <v>0</v>
      </c>
      <c r="D227" s="1">
        <v>0.44500000000000001</v>
      </c>
      <c r="E227" s="221">
        <v>18</v>
      </c>
      <c r="F227" s="221">
        <v>0.11</v>
      </c>
      <c r="G227" s="221">
        <v>9</v>
      </c>
      <c r="H227" s="221">
        <v>5</v>
      </c>
      <c r="I227" s="221">
        <v>5</v>
      </c>
      <c r="J227" s="2">
        <v>6</v>
      </c>
    </row>
    <row r="228" spans="1:10" x14ac:dyDescent="0.3">
      <c r="A228" s="1" t="s">
        <v>28</v>
      </c>
      <c r="B228" s="221">
        <v>1</v>
      </c>
      <c r="C228" s="2">
        <v>0</v>
      </c>
      <c r="D228" s="1">
        <v>0.45874999999999999</v>
      </c>
      <c r="E228" s="221">
        <v>23</v>
      </c>
      <c r="F228" s="221">
        <v>0.12</v>
      </c>
      <c r="G228" s="221">
        <v>13</v>
      </c>
      <c r="H228" s="221">
        <v>6</v>
      </c>
      <c r="I228" s="221">
        <v>4</v>
      </c>
      <c r="J228" s="2">
        <v>8</v>
      </c>
    </row>
    <row r="229" spans="1:10" x14ac:dyDescent="0.3">
      <c r="A229" s="1" t="s">
        <v>28</v>
      </c>
      <c r="B229" s="221">
        <v>1</v>
      </c>
      <c r="C229" s="2">
        <v>0</v>
      </c>
      <c r="D229" s="1">
        <v>0.41625000000000001</v>
      </c>
      <c r="E229" s="221">
        <v>22</v>
      </c>
      <c r="F229" s="221">
        <v>0.12</v>
      </c>
      <c r="G229" s="221">
        <v>12</v>
      </c>
      <c r="H229" s="221">
        <v>4</v>
      </c>
      <c r="I229" s="221">
        <v>4</v>
      </c>
      <c r="J229" s="2">
        <v>8</v>
      </c>
    </row>
    <row r="230" spans="1:10" x14ac:dyDescent="0.3">
      <c r="A230" s="1" t="s">
        <v>2</v>
      </c>
      <c r="B230" s="221">
        <v>0</v>
      </c>
      <c r="C230" s="2">
        <v>1</v>
      </c>
      <c r="D230" s="1">
        <v>0.23857142857142857</v>
      </c>
      <c r="E230" s="221">
        <v>17</v>
      </c>
      <c r="F230" s="221">
        <v>0.16</v>
      </c>
      <c r="G230" s="221">
        <v>12</v>
      </c>
      <c r="H230" s="221">
        <v>4</v>
      </c>
      <c r="I230" s="221">
        <v>5</v>
      </c>
      <c r="J230" s="2">
        <v>7</v>
      </c>
    </row>
    <row r="231" spans="1:10" x14ac:dyDescent="0.3">
      <c r="A231" s="1" t="s">
        <v>2</v>
      </c>
      <c r="B231" s="221">
        <v>0</v>
      </c>
      <c r="C231" s="2">
        <v>1</v>
      </c>
      <c r="D231" s="1">
        <v>0.38833333333333336</v>
      </c>
      <c r="E231" s="221">
        <v>15</v>
      </c>
      <c r="F231" s="221">
        <v>0.2</v>
      </c>
      <c r="G231" s="221">
        <v>10</v>
      </c>
      <c r="H231" s="221">
        <v>4</v>
      </c>
      <c r="I231" s="221">
        <v>4</v>
      </c>
      <c r="J231" s="2">
        <v>6</v>
      </c>
    </row>
    <row r="232" spans="1:10" x14ac:dyDescent="0.3">
      <c r="A232" s="1" t="s">
        <v>2</v>
      </c>
      <c r="B232" s="221">
        <v>0</v>
      </c>
      <c r="C232" s="2">
        <v>1</v>
      </c>
      <c r="D232" s="1">
        <v>0.38833333333333336</v>
      </c>
      <c r="E232" s="221">
        <v>14</v>
      </c>
      <c r="F232" s="221">
        <v>0.17</v>
      </c>
      <c r="G232" s="221">
        <v>8</v>
      </c>
      <c r="H232" s="221">
        <v>3</v>
      </c>
      <c r="I232" s="221">
        <v>3</v>
      </c>
      <c r="J232" s="2">
        <v>6</v>
      </c>
    </row>
    <row r="233" spans="1:10" x14ac:dyDescent="0.3">
      <c r="A233" s="1" t="s">
        <v>1</v>
      </c>
      <c r="B233" s="221">
        <v>0</v>
      </c>
      <c r="C233" s="2">
        <v>1</v>
      </c>
      <c r="D233" s="1">
        <v>0.375</v>
      </c>
      <c r="E233" s="221">
        <v>18</v>
      </c>
      <c r="F233" s="221">
        <v>0.17</v>
      </c>
      <c r="G233" s="221">
        <v>12</v>
      </c>
      <c r="H233" s="221">
        <v>4</v>
      </c>
      <c r="I233" s="221">
        <v>3</v>
      </c>
      <c r="J233" s="2">
        <v>8</v>
      </c>
    </row>
    <row r="234" spans="1:10" x14ac:dyDescent="0.3">
      <c r="A234" s="1" t="s">
        <v>1</v>
      </c>
      <c r="B234" s="221">
        <v>0</v>
      </c>
      <c r="C234" s="2">
        <v>1</v>
      </c>
      <c r="D234" s="1">
        <v>0.375</v>
      </c>
      <c r="E234" s="221">
        <v>19</v>
      </c>
      <c r="F234" s="221">
        <v>0.19</v>
      </c>
      <c r="G234" s="221">
        <v>11</v>
      </c>
      <c r="H234" s="221">
        <v>4</v>
      </c>
      <c r="I234" s="221">
        <v>4</v>
      </c>
      <c r="J234" s="2">
        <v>8</v>
      </c>
    </row>
    <row r="235" spans="1:10" x14ac:dyDescent="0.3">
      <c r="A235" s="1" t="s">
        <v>6</v>
      </c>
      <c r="B235" s="221">
        <v>0</v>
      </c>
      <c r="C235" s="2">
        <v>2</v>
      </c>
      <c r="D235" s="1">
        <v>0.44500000000000001</v>
      </c>
      <c r="E235" s="221">
        <v>15</v>
      </c>
      <c r="F235" s="221">
        <v>0.16</v>
      </c>
      <c r="G235" s="221">
        <v>9</v>
      </c>
      <c r="H235" s="221">
        <v>3</v>
      </c>
      <c r="I235" s="221">
        <v>4</v>
      </c>
      <c r="J235" s="2">
        <v>6</v>
      </c>
    </row>
    <row r="236" spans="1:10" x14ac:dyDescent="0.3">
      <c r="A236" s="1" t="s">
        <v>6</v>
      </c>
      <c r="B236" s="221">
        <v>0</v>
      </c>
      <c r="C236" s="2">
        <v>2</v>
      </c>
      <c r="D236" s="1">
        <v>0.42857142857142855</v>
      </c>
      <c r="E236" s="221">
        <v>16</v>
      </c>
      <c r="F236" s="221">
        <v>0.18</v>
      </c>
      <c r="G236" s="221">
        <v>11</v>
      </c>
      <c r="H236" s="221">
        <v>4</v>
      </c>
      <c r="I236" s="221">
        <v>4</v>
      </c>
      <c r="J236" s="2">
        <v>7</v>
      </c>
    </row>
    <row r="237" spans="1:10" x14ac:dyDescent="0.3">
      <c r="A237" s="1" t="s">
        <v>6</v>
      </c>
      <c r="B237" s="221">
        <v>0</v>
      </c>
      <c r="C237" s="2">
        <v>2</v>
      </c>
      <c r="D237" s="1">
        <v>0.33333333333333331</v>
      </c>
      <c r="E237" s="221">
        <v>16</v>
      </c>
      <c r="F237" s="221">
        <v>0.2</v>
      </c>
      <c r="G237" s="221">
        <v>9</v>
      </c>
      <c r="H237" s="221">
        <v>3</v>
      </c>
      <c r="I237" s="221">
        <v>4</v>
      </c>
      <c r="J237" s="2">
        <v>6</v>
      </c>
    </row>
    <row r="238" spans="1:10" x14ac:dyDescent="0.3">
      <c r="A238" s="1" t="s">
        <v>6</v>
      </c>
      <c r="B238" s="221">
        <v>0</v>
      </c>
      <c r="C238" s="2">
        <v>2</v>
      </c>
      <c r="D238" s="1">
        <v>0.375</v>
      </c>
      <c r="E238" s="221">
        <v>19</v>
      </c>
      <c r="F238" s="221">
        <v>0.2</v>
      </c>
      <c r="G238" s="221">
        <v>12</v>
      </c>
      <c r="H238" s="221">
        <v>4</v>
      </c>
      <c r="I238" s="221">
        <v>3</v>
      </c>
      <c r="J238" s="2">
        <v>8</v>
      </c>
    </row>
    <row r="239" spans="1:10" x14ac:dyDescent="0.3">
      <c r="A239" s="1" t="s">
        <v>92</v>
      </c>
      <c r="B239" s="221">
        <v>1</v>
      </c>
      <c r="C239" s="2">
        <v>2</v>
      </c>
      <c r="D239" s="1">
        <v>0.53300000000000003</v>
      </c>
      <c r="E239" s="221">
        <v>17</v>
      </c>
      <c r="F239" s="221">
        <v>0.15</v>
      </c>
      <c r="G239" s="221">
        <v>12</v>
      </c>
      <c r="H239" s="221">
        <v>3</v>
      </c>
      <c r="I239" s="221">
        <v>4</v>
      </c>
      <c r="J239" s="2">
        <v>10</v>
      </c>
    </row>
    <row r="240" spans="1:10" x14ac:dyDescent="0.3">
      <c r="A240" s="1" t="s">
        <v>92</v>
      </c>
      <c r="B240" s="221">
        <v>1</v>
      </c>
      <c r="C240" s="2">
        <v>2</v>
      </c>
      <c r="D240" s="1">
        <v>0.54545454545454541</v>
      </c>
      <c r="E240" s="221">
        <v>23</v>
      </c>
      <c r="F240" s="221">
        <v>0.16</v>
      </c>
      <c r="G240" s="221">
        <v>14</v>
      </c>
      <c r="H240" s="221">
        <v>4</v>
      </c>
      <c r="I240" s="221">
        <v>4</v>
      </c>
      <c r="J240" s="2">
        <v>11</v>
      </c>
    </row>
    <row r="241" spans="1:10" x14ac:dyDescent="0.3">
      <c r="A241" s="1" t="s">
        <v>92</v>
      </c>
      <c r="B241" s="221">
        <v>1</v>
      </c>
      <c r="C241" s="2">
        <v>2</v>
      </c>
      <c r="D241" s="1">
        <v>0.57545454545454544</v>
      </c>
      <c r="E241" s="221">
        <v>17</v>
      </c>
      <c r="F241" s="221">
        <v>0.12</v>
      </c>
      <c r="G241" s="221">
        <v>12</v>
      </c>
      <c r="H241" s="221">
        <v>2</v>
      </c>
      <c r="I241" s="221">
        <v>2</v>
      </c>
      <c r="J241" s="2">
        <v>11</v>
      </c>
    </row>
    <row r="242" spans="1:10" x14ac:dyDescent="0.3">
      <c r="A242" s="1" t="s">
        <v>25</v>
      </c>
      <c r="B242" s="221">
        <v>3</v>
      </c>
      <c r="C242" s="2">
        <v>2</v>
      </c>
      <c r="D242" s="1">
        <v>0.55583333333333329</v>
      </c>
      <c r="E242" s="221">
        <v>22</v>
      </c>
      <c r="F242" s="221">
        <v>0.16</v>
      </c>
      <c r="G242" s="221">
        <v>16</v>
      </c>
      <c r="H242" s="221">
        <v>6</v>
      </c>
      <c r="I242" s="221">
        <v>6</v>
      </c>
      <c r="J242" s="2">
        <v>12</v>
      </c>
    </row>
    <row r="243" spans="1:10" x14ac:dyDescent="0.3">
      <c r="A243" s="1" t="s">
        <v>25</v>
      </c>
      <c r="B243" s="221">
        <v>3</v>
      </c>
      <c r="C243" s="2">
        <v>2</v>
      </c>
      <c r="D243" s="1">
        <v>0.5</v>
      </c>
      <c r="E243" s="221">
        <v>19</v>
      </c>
      <c r="F243" s="221">
        <v>0.17</v>
      </c>
      <c r="G243" s="221">
        <v>14</v>
      </c>
      <c r="H243" s="221">
        <v>3</v>
      </c>
      <c r="I243" s="221">
        <v>4</v>
      </c>
      <c r="J243" s="2">
        <v>10</v>
      </c>
    </row>
    <row r="244" spans="1:10" x14ac:dyDescent="0.3">
      <c r="A244" s="1" t="s">
        <v>25</v>
      </c>
      <c r="B244" s="221">
        <v>3</v>
      </c>
      <c r="C244" s="2">
        <v>2</v>
      </c>
      <c r="D244" s="1">
        <v>0.5</v>
      </c>
      <c r="E244" s="221">
        <v>16</v>
      </c>
      <c r="F244" s="221">
        <v>0.19</v>
      </c>
      <c r="G244" s="221">
        <v>9</v>
      </c>
      <c r="H244" s="221">
        <v>4</v>
      </c>
      <c r="I244" s="221">
        <v>5</v>
      </c>
      <c r="J244" s="2">
        <v>6</v>
      </c>
    </row>
    <row r="245" spans="1:10" x14ac:dyDescent="0.3">
      <c r="A245" s="1" t="s">
        <v>25</v>
      </c>
      <c r="B245" s="221">
        <v>3</v>
      </c>
      <c r="C245" s="2">
        <v>2</v>
      </c>
      <c r="D245" s="1">
        <v>0.58374999999999999</v>
      </c>
      <c r="E245" s="221">
        <v>20</v>
      </c>
      <c r="F245" s="221">
        <v>0.22</v>
      </c>
      <c r="G245" s="221">
        <v>12</v>
      </c>
      <c r="H245" s="221">
        <v>6</v>
      </c>
      <c r="I245" s="221">
        <v>5</v>
      </c>
      <c r="J245" s="2">
        <v>8</v>
      </c>
    </row>
    <row r="246" spans="1:10" x14ac:dyDescent="0.3">
      <c r="A246" s="1" t="s">
        <v>51</v>
      </c>
      <c r="B246" s="221">
        <v>3</v>
      </c>
      <c r="C246" s="2">
        <v>2</v>
      </c>
      <c r="D246" s="1">
        <v>0.51888888888888884</v>
      </c>
      <c r="E246" s="221">
        <v>19</v>
      </c>
      <c r="F246" s="221">
        <v>0.11</v>
      </c>
      <c r="G246" s="221">
        <v>12</v>
      </c>
      <c r="H246" s="221">
        <v>3</v>
      </c>
      <c r="I246" s="221">
        <v>4</v>
      </c>
      <c r="J246" s="2">
        <v>9</v>
      </c>
    </row>
    <row r="247" spans="1:10" x14ac:dyDescent="0.3">
      <c r="A247" s="1" t="s">
        <v>51</v>
      </c>
      <c r="B247" s="221">
        <v>3</v>
      </c>
      <c r="C247" s="2">
        <v>2</v>
      </c>
      <c r="D247" s="1">
        <v>0.53300000000000003</v>
      </c>
      <c r="E247" s="221">
        <v>25</v>
      </c>
      <c r="F247" s="221">
        <v>0.12</v>
      </c>
      <c r="G247" s="221">
        <v>15</v>
      </c>
      <c r="H247" s="221">
        <v>7</v>
      </c>
      <c r="I247" s="221">
        <v>8</v>
      </c>
      <c r="J247" s="2">
        <v>10</v>
      </c>
    </row>
    <row r="248" spans="1:10" x14ac:dyDescent="0.3">
      <c r="A248" s="1" t="s">
        <v>51</v>
      </c>
      <c r="B248" s="221">
        <v>3</v>
      </c>
      <c r="C248" s="2">
        <v>2</v>
      </c>
      <c r="D248" s="1">
        <v>0.46699999999999997</v>
      </c>
      <c r="E248" s="221">
        <v>24</v>
      </c>
      <c r="F248" s="221">
        <v>0.14000000000000001</v>
      </c>
      <c r="G248" s="221">
        <v>16</v>
      </c>
      <c r="H248" s="221">
        <v>6</v>
      </c>
      <c r="I248" s="221">
        <v>9</v>
      </c>
      <c r="J248" s="2">
        <v>10</v>
      </c>
    </row>
    <row r="249" spans="1:10" x14ac:dyDescent="0.3">
      <c r="A249" s="1" t="s">
        <v>51</v>
      </c>
      <c r="B249" s="221">
        <v>3</v>
      </c>
      <c r="C249" s="2">
        <v>2</v>
      </c>
      <c r="D249" s="1">
        <v>0.51888888888888884</v>
      </c>
      <c r="E249" s="221">
        <v>21</v>
      </c>
      <c r="F249" s="221">
        <v>0.18</v>
      </c>
      <c r="G249" s="221">
        <v>12</v>
      </c>
      <c r="H249" s="221">
        <v>3</v>
      </c>
      <c r="I249" s="221">
        <v>3</v>
      </c>
      <c r="J249" s="2">
        <v>9</v>
      </c>
    </row>
    <row r="250" spans="1:10" x14ac:dyDescent="0.3">
      <c r="A250" s="1" t="s">
        <v>4</v>
      </c>
      <c r="B250" s="221">
        <v>1</v>
      </c>
      <c r="C250" s="2">
        <v>2</v>
      </c>
      <c r="D250" s="1">
        <v>0.36166666666666664</v>
      </c>
      <c r="E250" s="221">
        <v>21</v>
      </c>
      <c r="F250" s="221">
        <v>0.15</v>
      </c>
      <c r="G250" s="221">
        <v>13</v>
      </c>
      <c r="H250" s="221">
        <v>7</v>
      </c>
      <c r="I250" s="221">
        <v>7</v>
      </c>
      <c r="J250" s="2">
        <v>6</v>
      </c>
    </row>
    <row r="251" spans="1:10" x14ac:dyDescent="0.3">
      <c r="A251" s="1" t="s">
        <v>4</v>
      </c>
      <c r="B251" s="221">
        <v>1</v>
      </c>
      <c r="C251" s="2">
        <v>2</v>
      </c>
      <c r="D251" s="1">
        <v>0.29666666666666663</v>
      </c>
      <c r="E251" s="221">
        <v>24</v>
      </c>
      <c r="F251" s="221">
        <v>0.2</v>
      </c>
      <c r="G251" s="221">
        <v>15</v>
      </c>
      <c r="H251" s="221">
        <v>7</v>
      </c>
      <c r="I251" s="221">
        <v>6</v>
      </c>
      <c r="J251" s="2">
        <v>9</v>
      </c>
    </row>
    <row r="252" spans="1:10" x14ac:dyDescent="0.3">
      <c r="A252" s="1" t="s">
        <v>4</v>
      </c>
      <c r="B252" s="221">
        <v>1</v>
      </c>
      <c r="C252" s="2">
        <v>2</v>
      </c>
      <c r="D252" s="1">
        <v>0.37</v>
      </c>
      <c r="E252" s="221">
        <v>24</v>
      </c>
      <c r="F252" s="221">
        <v>0.22</v>
      </c>
      <c r="G252" s="221">
        <v>13</v>
      </c>
      <c r="H252" s="221">
        <v>5</v>
      </c>
      <c r="I252" s="221">
        <v>5</v>
      </c>
      <c r="J252" s="2">
        <v>9</v>
      </c>
    </row>
    <row r="253" spans="1:10" x14ac:dyDescent="0.3">
      <c r="A253" s="1" t="s">
        <v>29</v>
      </c>
      <c r="B253" s="221">
        <v>1</v>
      </c>
      <c r="C253" s="2">
        <v>2</v>
      </c>
      <c r="D253" s="1">
        <v>0.46699999999999997</v>
      </c>
      <c r="E253" s="221">
        <v>18</v>
      </c>
      <c r="F253" s="221">
        <v>0.12</v>
      </c>
      <c r="G253" s="221">
        <v>12</v>
      </c>
      <c r="H253" s="221">
        <v>4</v>
      </c>
      <c r="I253" s="221">
        <v>4</v>
      </c>
      <c r="J253" s="2">
        <v>10</v>
      </c>
    </row>
    <row r="254" spans="1:10" x14ac:dyDescent="0.3">
      <c r="A254" s="1" t="s">
        <v>29</v>
      </c>
      <c r="B254" s="221">
        <v>1</v>
      </c>
      <c r="C254" s="2">
        <v>2</v>
      </c>
      <c r="D254" s="1">
        <v>0.58374999999999999</v>
      </c>
      <c r="E254" s="221">
        <v>12</v>
      </c>
      <c r="F254" s="221">
        <v>0.17</v>
      </c>
      <c r="G254" s="221">
        <v>9</v>
      </c>
      <c r="H254" s="221">
        <v>1</v>
      </c>
      <c r="I254" s="221">
        <v>1</v>
      </c>
      <c r="J254" s="2">
        <v>8</v>
      </c>
    </row>
    <row r="255" spans="1:10" x14ac:dyDescent="0.3">
      <c r="A255" s="1" t="s">
        <v>29</v>
      </c>
      <c r="B255" s="221">
        <v>1</v>
      </c>
      <c r="C255" s="2">
        <v>2</v>
      </c>
      <c r="D255" s="1">
        <v>0.46699999999999997</v>
      </c>
      <c r="E255" s="221">
        <v>19</v>
      </c>
      <c r="F255" s="221">
        <v>0.21</v>
      </c>
      <c r="G255" s="221">
        <v>12</v>
      </c>
      <c r="H255" s="221">
        <v>3</v>
      </c>
      <c r="I255" s="221">
        <v>4</v>
      </c>
      <c r="J255" s="2">
        <v>10</v>
      </c>
    </row>
    <row r="256" spans="1:10" x14ac:dyDescent="0.3">
      <c r="A256" s="1" t="s">
        <v>79</v>
      </c>
      <c r="B256" s="221">
        <v>1</v>
      </c>
      <c r="C256" s="2">
        <v>4</v>
      </c>
      <c r="D256" s="1">
        <v>0.27833333333333332</v>
      </c>
      <c r="E256" s="221">
        <v>14</v>
      </c>
      <c r="F256" s="221">
        <v>0.2</v>
      </c>
      <c r="G256" s="221">
        <v>10</v>
      </c>
      <c r="H256" s="221">
        <v>4</v>
      </c>
      <c r="I256" s="221">
        <v>3</v>
      </c>
      <c r="J256" s="2">
        <v>6</v>
      </c>
    </row>
    <row r="257" spans="1:10" x14ac:dyDescent="0.3">
      <c r="A257" s="1" t="s">
        <v>79</v>
      </c>
      <c r="B257" s="221">
        <v>1</v>
      </c>
      <c r="C257" s="2">
        <v>4</v>
      </c>
      <c r="D257" s="1">
        <v>0.27833333333333332</v>
      </c>
      <c r="E257" s="221">
        <v>18</v>
      </c>
      <c r="F257" s="221">
        <v>0.21</v>
      </c>
      <c r="G257" s="221">
        <v>11</v>
      </c>
      <c r="H257" s="221">
        <v>5</v>
      </c>
      <c r="I257" s="221">
        <v>5</v>
      </c>
      <c r="J257" s="2">
        <v>6</v>
      </c>
    </row>
    <row r="258" spans="1:10" x14ac:dyDescent="0.3">
      <c r="A258" s="1" t="s">
        <v>79</v>
      </c>
      <c r="B258" s="221">
        <v>1</v>
      </c>
      <c r="C258" s="2">
        <v>4</v>
      </c>
      <c r="D258" s="1">
        <v>0.33333333333333331</v>
      </c>
      <c r="E258" s="221">
        <v>14</v>
      </c>
      <c r="F258" s="221">
        <v>0.25</v>
      </c>
      <c r="G258" s="221">
        <v>11</v>
      </c>
      <c r="H258" s="221">
        <v>3</v>
      </c>
      <c r="I258" s="221">
        <v>5</v>
      </c>
      <c r="J258" s="2">
        <v>6</v>
      </c>
    </row>
    <row r="259" spans="1:10" x14ac:dyDescent="0.3">
      <c r="A259" s="1" t="s">
        <v>13</v>
      </c>
      <c r="B259" s="221">
        <v>1</v>
      </c>
      <c r="C259" s="2">
        <v>4</v>
      </c>
      <c r="D259" s="1">
        <v>0.27833333333333332</v>
      </c>
      <c r="E259" s="221">
        <v>18</v>
      </c>
      <c r="F259" s="221">
        <v>0.14000000000000001</v>
      </c>
      <c r="G259" s="221">
        <v>11</v>
      </c>
      <c r="H259" s="221">
        <v>3</v>
      </c>
      <c r="I259" s="221">
        <v>5</v>
      </c>
      <c r="J259" s="2">
        <v>6</v>
      </c>
    </row>
    <row r="260" spans="1:10" x14ac:dyDescent="0.3">
      <c r="A260" s="1" t="s">
        <v>13</v>
      </c>
      <c r="B260" s="221">
        <v>1</v>
      </c>
      <c r="C260" s="2">
        <v>4</v>
      </c>
      <c r="D260" s="1">
        <v>0</v>
      </c>
      <c r="E260" s="221">
        <v>14</v>
      </c>
      <c r="F260" s="221">
        <v>0.18</v>
      </c>
      <c r="G260" s="221">
        <v>8</v>
      </c>
      <c r="H260" s="221">
        <v>4</v>
      </c>
      <c r="I260" s="221">
        <v>3</v>
      </c>
      <c r="J260" s="2">
        <v>4</v>
      </c>
    </row>
    <row r="261" spans="1:10" x14ac:dyDescent="0.3">
      <c r="A261" s="1" t="s">
        <v>13</v>
      </c>
      <c r="B261" s="221">
        <v>1</v>
      </c>
      <c r="C261" s="2">
        <v>4</v>
      </c>
      <c r="D261" s="1">
        <v>0.25</v>
      </c>
      <c r="E261" s="221">
        <v>11</v>
      </c>
      <c r="F261" s="221">
        <v>0.22</v>
      </c>
      <c r="G261" s="221">
        <v>6</v>
      </c>
      <c r="H261" s="221">
        <v>2</v>
      </c>
      <c r="I261" s="221">
        <v>2</v>
      </c>
      <c r="J261" s="2">
        <v>4</v>
      </c>
    </row>
    <row r="262" spans="1:10" x14ac:dyDescent="0.3">
      <c r="A262" s="1" t="s">
        <v>13</v>
      </c>
      <c r="B262" s="221">
        <v>1</v>
      </c>
      <c r="C262" s="2">
        <v>4</v>
      </c>
      <c r="D262" s="1">
        <v>0.33250000000000002</v>
      </c>
      <c r="E262" s="221">
        <v>13</v>
      </c>
      <c r="F262" s="221">
        <v>0.23</v>
      </c>
      <c r="G262" s="221">
        <v>7</v>
      </c>
      <c r="H262" s="221">
        <v>3</v>
      </c>
      <c r="I262" s="221">
        <v>3</v>
      </c>
      <c r="J262" s="2">
        <v>4</v>
      </c>
    </row>
    <row r="263" spans="1:10" x14ac:dyDescent="0.3">
      <c r="A263" s="1" t="s">
        <v>93</v>
      </c>
      <c r="B263" s="221">
        <v>3</v>
      </c>
      <c r="C263" s="2">
        <v>4</v>
      </c>
      <c r="D263" s="1">
        <v>0</v>
      </c>
      <c r="E263" s="221">
        <v>18</v>
      </c>
      <c r="F263" s="221">
        <v>0.4</v>
      </c>
      <c r="G263" s="221">
        <v>9</v>
      </c>
      <c r="H263" s="221">
        <v>5</v>
      </c>
      <c r="I263" s="221">
        <v>6</v>
      </c>
      <c r="J263" s="2">
        <v>4</v>
      </c>
    </row>
    <row r="264" spans="1:10" x14ac:dyDescent="0.3">
      <c r="A264" s="1" t="s">
        <v>93</v>
      </c>
      <c r="B264" s="221">
        <v>3</v>
      </c>
      <c r="C264" s="2">
        <v>4</v>
      </c>
      <c r="D264" s="1">
        <v>6.6000000000000003E-2</v>
      </c>
      <c r="E264" s="221">
        <v>24</v>
      </c>
      <c r="F264" s="221">
        <v>0.36</v>
      </c>
      <c r="G264" s="221">
        <v>10</v>
      </c>
      <c r="H264" s="221">
        <v>5</v>
      </c>
      <c r="I264" s="221">
        <v>5</v>
      </c>
      <c r="J264" s="2">
        <v>5</v>
      </c>
    </row>
    <row r="265" spans="1:10" x14ac:dyDescent="0.3">
      <c r="A265" s="1" t="s">
        <v>44</v>
      </c>
      <c r="B265" s="221">
        <v>3</v>
      </c>
      <c r="C265" s="2">
        <v>4</v>
      </c>
      <c r="D265" s="1">
        <v>0.25</v>
      </c>
      <c r="E265" s="221">
        <v>22</v>
      </c>
      <c r="F265" s="221">
        <v>0.12</v>
      </c>
      <c r="G265" s="221">
        <v>12</v>
      </c>
      <c r="H265" s="221">
        <v>3</v>
      </c>
      <c r="I265" s="221">
        <v>3</v>
      </c>
      <c r="J265" s="2">
        <v>8</v>
      </c>
    </row>
    <row r="266" spans="1:10" x14ac:dyDescent="0.3">
      <c r="A266" s="1" t="s">
        <v>44</v>
      </c>
      <c r="B266" s="221">
        <v>3</v>
      </c>
      <c r="C266" s="2">
        <v>4</v>
      </c>
      <c r="D266" s="1">
        <v>0.2857142857142857</v>
      </c>
      <c r="E266" s="221">
        <v>18</v>
      </c>
      <c r="F266" s="221">
        <v>0.12</v>
      </c>
      <c r="G266" s="221">
        <v>12</v>
      </c>
      <c r="H266" s="221">
        <v>5</v>
      </c>
      <c r="I266" s="221">
        <v>3</v>
      </c>
      <c r="J266" s="2">
        <v>7</v>
      </c>
    </row>
    <row r="267" spans="1:10" x14ac:dyDescent="0.3">
      <c r="A267" s="1" t="s">
        <v>44</v>
      </c>
      <c r="B267" s="221">
        <v>3</v>
      </c>
      <c r="C267" s="2">
        <v>4</v>
      </c>
      <c r="D267" s="1">
        <v>0.33374999999999999</v>
      </c>
      <c r="E267" s="221">
        <v>18</v>
      </c>
      <c r="F267" s="221">
        <v>0.13</v>
      </c>
      <c r="G267" s="221">
        <v>11</v>
      </c>
      <c r="H267" s="221">
        <v>3</v>
      </c>
      <c r="I267" s="221">
        <v>4</v>
      </c>
      <c r="J267" s="2">
        <v>8</v>
      </c>
    </row>
    <row r="268" spans="1:10" x14ac:dyDescent="0.3">
      <c r="A268" s="1" t="s">
        <v>44</v>
      </c>
      <c r="B268" s="221">
        <v>3</v>
      </c>
      <c r="C268" s="2">
        <v>4</v>
      </c>
      <c r="D268" s="1">
        <v>0.20874999999999999</v>
      </c>
      <c r="E268" s="221">
        <v>21</v>
      </c>
      <c r="F268" s="221">
        <v>0.17</v>
      </c>
      <c r="G268" s="221">
        <v>14</v>
      </c>
      <c r="H268" s="221">
        <v>5</v>
      </c>
      <c r="I268" s="221">
        <v>8</v>
      </c>
      <c r="J268" s="2">
        <v>8</v>
      </c>
    </row>
    <row r="269" spans="1:10" x14ac:dyDescent="0.3">
      <c r="A269" s="1" t="s">
        <v>44</v>
      </c>
      <c r="B269" s="221">
        <v>3</v>
      </c>
      <c r="C269" s="2">
        <v>4</v>
      </c>
      <c r="D269" s="1">
        <v>0.29125000000000001</v>
      </c>
      <c r="E269" s="221">
        <v>23</v>
      </c>
      <c r="F269" s="221">
        <v>0.18</v>
      </c>
      <c r="G269" s="221">
        <v>12</v>
      </c>
      <c r="H269" s="221">
        <v>5</v>
      </c>
      <c r="I269" s="221">
        <v>4</v>
      </c>
      <c r="J269" s="2">
        <v>8</v>
      </c>
    </row>
    <row r="270" spans="1:10" x14ac:dyDescent="0.3">
      <c r="A270" s="1" t="s">
        <v>44</v>
      </c>
      <c r="B270" s="221">
        <v>3</v>
      </c>
      <c r="C270" s="2">
        <v>4</v>
      </c>
      <c r="D270" s="1">
        <v>0.29125000000000001</v>
      </c>
      <c r="E270" s="221">
        <v>23</v>
      </c>
      <c r="F270" s="221">
        <v>0.18</v>
      </c>
      <c r="G270" s="221">
        <v>15</v>
      </c>
      <c r="H270" s="221">
        <v>7</v>
      </c>
      <c r="I270" s="221">
        <v>6</v>
      </c>
      <c r="J270" s="2">
        <v>8</v>
      </c>
    </row>
    <row r="271" spans="1:10" x14ac:dyDescent="0.3">
      <c r="A271" s="1" t="s">
        <v>44</v>
      </c>
      <c r="B271" s="221">
        <v>3</v>
      </c>
      <c r="C271" s="2">
        <v>4</v>
      </c>
      <c r="D271" s="1">
        <v>0.36699999999999999</v>
      </c>
      <c r="E271" s="221">
        <v>24</v>
      </c>
      <c r="F271" s="221">
        <v>0.25</v>
      </c>
      <c r="G271" s="221">
        <v>18</v>
      </c>
      <c r="H271" s="221">
        <v>7</v>
      </c>
      <c r="I271" s="221">
        <v>7</v>
      </c>
      <c r="J271" s="2">
        <v>10</v>
      </c>
    </row>
    <row r="272" spans="1:10" x14ac:dyDescent="0.3">
      <c r="A272" s="1" t="s">
        <v>84</v>
      </c>
      <c r="B272" s="221">
        <v>0</v>
      </c>
      <c r="C272" s="2">
        <v>3</v>
      </c>
      <c r="D272" s="1">
        <v>0.5</v>
      </c>
      <c r="E272" s="221">
        <v>13</v>
      </c>
      <c r="F272" s="221">
        <v>0.12</v>
      </c>
      <c r="G272" s="221">
        <v>8</v>
      </c>
      <c r="H272" s="221">
        <v>2</v>
      </c>
      <c r="I272" s="221">
        <v>4</v>
      </c>
      <c r="J272" s="2">
        <v>6</v>
      </c>
    </row>
    <row r="273" spans="1:10" x14ac:dyDescent="0.3">
      <c r="A273" s="1" t="s">
        <v>84</v>
      </c>
      <c r="B273" s="221">
        <v>0</v>
      </c>
      <c r="C273" s="2">
        <v>3</v>
      </c>
      <c r="D273" s="1">
        <v>0.44500000000000001</v>
      </c>
      <c r="E273" s="221">
        <v>13</v>
      </c>
      <c r="F273" s="221">
        <v>0.15</v>
      </c>
      <c r="G273" s="221">
        <v>8</v>
      </c>
      <c r="H273" s="221">
        <v>3</v>
      </c>
      <c r="I273" s="221">
        <v>2</v>
      </c>
      <c r="J273" s="2">
        <v>6</v>
      </c>
    </row>
    <row r="274" spans="1:10" x14ac:dyDescent="0.3">
      <c r="A274" s="1" t="s">
        <v>84</v>
      </c>
      <c r="B274" s="221">
        <v>0</v>
      </c>
      <c r="C274" s="2">
        <v>3</v>
      </c>
      <c r="D274" s="1">
        <v>0.42857142857142855</v>
      </c>
      <c r="E274" s="221">
        <v>16</v>
      </c>
      <c r="F274" s="221">
        <v>0.15</v>
      </c>
      <c r="G274" s="221">
        <v>10</v>
      </c>
      <c r="H274" s="221">
        <v>3</v>
      </c>
      <c r="I274" s="221">
        <v>3</v>
      </c>
      <c r="J274" s="2">
        <v>7</v>
      </c>
    </row>
    <row r="275" spans="1:10" x14ac:dyDescent="0.3">
      <c r="A275" s="1" t="s">
        <v>22</v>
      </c>
      <c r="B275" s="221">
        <v>0</v>
      </c>
      <c r="C275" s="2">
        <v>3</v>
      </c>
      <c r="D275" s="1">
        <v>0.48454545454545456</v>
      </c>
      <c r="E275" s="221">
        <v>19</v>
      </c>
      <c r="F275" s="221">
        <v>0.1</v>
      </c>
      <c r="G275" s="221">
        <v>12</v>
      </c>
      <c r="H275" s="221">
        <v>3</v>
      </c>
      <c r="I275" s="221">
        <v>3</v>
      </c>
      <c r="J275" s="2">
        <v>11</v>
      </c>
    </row>
    <row r="276" spans="1:10" x14ac:dyDescent="0.3">
      <c r="A276" s="1" t="s">
        <v>22</v>
      </c>
      <c r="B276" s="221">
        <v>0</v>
      </c>
      <c r="C276" s="2">
        <v>3</v>
      </c>
      <c r="D276" s="1">
        <v>0.45874999999999999</v>
      </c>
      <c r="E276" s="221">
        <v>20</v>
      </c>
      <c r="F276" s="221">
        <v>0.1</v>
      </c>
      <c r="G276" s="221">
        <v>11</v>
      </c>
      <c r="H276" s="221">
        <v>4</v>
      </c>
      <c r="I276" s="221">
        <v>5</v>
      </c>
      <c r="J276" s="2">
        <v>8</v>
      </c>
    </row>
    <row r="277" spans="1:10" x14ac:dyDescent="0.3">
      <c r="A277" s="1" t="s">
        <v>20</v>
      </c>
      <c r="B277" s="221">
        <v>0</v>
      </c>
      <c r="C277" s="2">
        <v>0</v>
      </c>
      <c r="D277" s="1">
        <v>0.33333333333333331</v>
      </c>
      <c r="E277" s="221">
        <v>17</v>
      </c>
      <c r="F277" s="221">
        <v>0.17</v>
      </c>
      <c r="G277" s="221">
        <v>10</v>
      </c>
      <c r="H277" s="221">
        <v>5</v>
      </c>
      <c r="I277" s="221">
        <v>5</v>
      </c>
      <c r="J277" s="2">
        <v>6</v>
      </c>
    </row>
    <row r="278" spans="1:10" x14ac:dyDescent="0.3">
      <c r="A278" s="1" t="s">
        <v>20</v>
      </c>
      <c r="B278" s="221">
        <v>0</v>
      </c>
      <c r="C278" s="2">
        <v>0</v>
      </c>
      <c r="D278" s="1">
        <v>0.48454545454545456</v>
      </c>
      <c r="E278" s="221">
        <v>19</v>
      </c>
      <c r="F278" s="221">
        <v>0.2</v>
      </c>
      <c r="G278" s="221">
        <v>12</v>
      </c>
      <c r="H278" s="221">
        <v>3</v>
      </c>
      <c r="I278" s="221">
        <v>4</v>
      </c>
      <c r="J278" s="2">
        <v>11</v>
      </c>
    </row>
    <row r="279" spans="1:10" x14ac:dyDescent="0.3">
      <c r="A279" s="1" t="s">
        <v>20</v>
      </c>
      <c r="B279" s="221">
        <v>0</v>
      </c>
      <c r="C279" s="2">
        <v>0</v>
      </c>
      <c r="D279" s="1">
        <v>0.45874999999999999</v>
      </c>
      <c r="E279" s="221">
        <v>16</v>
      </c>
      <c r="F279" s="221">
        <v>0.2</v>
      </c>
      <c r="G279" s="221">
        <v>11</v>
      </c>
      <c r="H279" s="221">
        <v>4</v>
      </c>
      <c r="I279" s="221">
        <v>3</v>
      </c>
      <c r="J279" s="2">
        <v>8</v>
      </c>
    </row>
    <row r="280" spans="1:10" x14ac:dyDescent="0.3">
      <c r="A280" s="1" t="s">
        <v>20</v>
      </c>
      <c r="B280" s="221">
        <v>0</v>
      </c>
      <c r="C280" s="2">
        <v>0</v>
      </c>
      <c r="D280" s="1">
        <v>0.38142857142857139</v>
      </c>
      <c r="E280" s="221">
        <v>15</v>
      </c>
      <c r="F280" s="221">
        <v>0.2</v>
      </c>
      <c r="G280" s="221">
        <v>10</v>
      </c>
      <c r="H280" s="221">
        <v>3</v>
      </c>
      <c r="I280" s="221">
        <v>3</v>
      </c>
      <c r="J280" s="2">
        <v>7</v>
      </c>
    </row>
    <row r="281" spans="1:10" x14ac:dyDescent="0.3">
      <c r="A281" s="1" t="s">
        <v>20</v>
      </c>
      <c r="B281" s="221">
        <v>0</v>
      </c>
      <c r="C281" s="2">
        <v>0</v>
      </c>
      <c r="D281" s="1">
        <v>0.4757142857142857</v>
      </c>
      <c r="E281" s="221">
        <v>12</v>
      </c>
      <c r="F281" s="221">
        <v>0.22</v>
      </c>
      <c r="G281" s="221">
        <v>8</v>
      </c>
      <c r="H281" s="221">
        <v>3</v>
      </c>
      <c r="I281" s="221">
        <v>2</v>
      </c>
      <c r="J281" s="2">
        <v>7</v>
      </c>
    </row>
    <row r="282" spans="1:10" x14ac:dyDescent="0.3">
      <c r="A282" s="1" t="s">
        <v>20</v>
      </c>
      <c r="B282" s="221">
        <v>0</v>
      </c>
      <c r="C282" s="2">
        <v>0</v>
      </c>
      <c r="D282" s="1">
        <v>0.33333333333333331</v>
      </c>
      <c r="E282" s="221">
        <v>16</v>
      </c>
      <c r="F282" s="221">
        <v>0.22</v>
      </c>
      <c r="G282" s="221">
        <v>9</v>
      </c>
      <c r="H282" s="221">
        <v>3</v>
      </c>
      <c r="I282" s="221">
        <v>4</v>
      </c>
      <c r="J282" s="2">
        <v>6</v>
      </c>
    </row>
    <row r="283" spans="1:10" x14ac:dyDescent="0.3">
      <c r="A283" s="1" t="s">
        <v>40</v>
      </c>
      <c r="B283" s="221">
        <v>0</v>
      </c>
      <c r="C283" s="2">
        <v>0</v>
      </c>
      <c r="D283" s="1">
        <v>0.53300000000000003</v>
      </c>
      <c r="E283" s="221">
        <v>19</v>
      </c>
      <c r="F283" s="221">
        <v>0.16</v>
      </c>
      <c r="G283" s="221">
        <v>13</v>
      </c>
      <c r="H283" s="221">
        <v>3</v>
      </c>
      <c r="I283" s="221">
        <v>3</v>
      </c>
      <c r="J283" s="2">
        <v>10</v>
      </c>
    </row>
    <row r="284" spans="1:10" x14ac:dyDescent="0.3">
      <c r="A284" s="1" t="s">
        <v>40</v>
      </c>
      <c r="B284" s="221">
        <v>0</v>
      </c>
      <c r="C284" s="2">
        <v>0</v>
      </c>
      <c r="D284" s="1">
        <v>0.33285714285714285</v>
      </c>
      <c r="E284" s="221">
        <v>16</v>
      </c>
      <c r="F284" s="221">
        <v>0.16</v>
      </c>
      <c r="G284" s="221">
        <v>10</v>
      </c>
      <c r="H284" s="221">
        <v>4</v>
      </c>
      <c r="I284" s="221">
        <v>4</v>
      </c>
      <c r="J284" s="2">
        <v>7</v>
      </c>
    </row>
    <row r="285" spans="1:10" x14ac:dyDescent="0.3">
      <c r="A285" s="1" t="s">
        <v>40</v>
      </c>
      <c r="B285" s="221">
        <v>0</v>
      </c>
      <c r="C285" s="2">
        <v>0</v>
      </c>
      <c r="D285" s="1">
        <v>0.26600000000000001</v>
      </c>
      <c r="E285" s="221">
        <v>15</v>
      </c>
      <c r="F285" s="221">
        <v>0.17</v>
      </c>
      <c r="G285" s="221">
        <v>9</v>
      </c>
      <c r="H285" s="221">
        <v>4</v>
      </c>
      <c r="I285" s="221">
        <v>4</v>
      </c>
      <c r="J285" s="2">
        <v>5</v>
      </c>
    </row>
    <row r="286" spans="1:10" x14ac:dyDescent="0.3">
      <c r="A286" s="1" t="s">
        <v>10</v>
      </c>
      <c r="B286" s="221">
        <v>1</v>
      </c>
      <c r="C286" s="2">
        <v>2</v>
      </c>
      <c r="D286" s="1">
        <v>0.44444444444444442</v>
      </c>
      <c r="E286" s="221">
        <v>19</v>
      </c>
      <c r="F286" s="221">
        <v>0.19</v>
      </c>
      <c r="G286" s="221">
        <v>11</v>
      </c>
      <c r="H286" s="221">
        <v>4</v>
      </c>
      <c r="I286" s="221">
        <v>4</v>
      </c>
      <c r="J286" s="2">
        <v>9</v>
      </c>
    </row>
    <row r="287" spans="1:10" x14ac:dyDescent="0.3">
      <c r="A287" s="1" t="s">
        <v>10</v>
      </c>
      <c r="B287" s="221">
        <v>1</v>
      </c>
      <c r="C287" s="2">
        <v>2</v>
      </c>
      <c r="D287" s="1">
        <v>0.375</v>
      </c>
      <c r="E287" s="221">
        <v>18</v>
      </c>
      <c r="F287" s="221">
        <v>0.22</v>
      </c>
      <c r="G287" s="221">
        <v>11</v>
      </c>
      <c r="H287" s="221">
        <v>4</v>
      </c>
      <c r="I287" s="221">
        <v>4</v>
      </c>
      <c r="J287" s="2">
        <v>8</v>
      </c>
    </row>
    <row r="288" spans="1:10" x14ac:dyDescent="0.3">
      <c r="A288" s="1" t="s">
        <v>10</v>
      </c>
      <c r="B288" s="221">
        <v>1</v>
      </c>
      <c r="C288" s="2">
        <v>2</v>
      </c>
      <c r="D288" s="1">
        <v>0.375</v>
      </c>
      <c r="E288" s="221">
        <v>16</v>
      </c>
      <c r="F288" s="221">
        <v>0.23</v>
      </c>
      <c r="G288" s="221">
        <v>9</v>
      </c>
      <c r="H288" s="221">
        <v>4</v>
      </c>
      <c r="I288" s="221">
        <v>3</v>
      </c>
      <c r="J288" s="2">
        <v>8</v>
      </c>
    </row>
    <row r="289" spans="1:10" x14ac:dyDescent="0.3">
      <c r="A289" s="1" t="s">
        <v>0</v>
      </c>
      <c r="B289" s="221">
        <v>1</v>
      </c>
      <c r="C289" s="2">
        <v>2</v>
      </c>
      <c r="D289" s="1">
        <v>0.33333333333333331</v>
      </c>
      <c r="E289" s="221">
        <v>20</v>
      </c>
      <c r="F289" s="221">
        <v>0.15</v>
      </c>
      <c r="G289" s="221">
        <v>11</v>
      </c>
      <c r="H289" s="221">
        <v>4</v>
      </c>
      <c r="I289" s="221">
        <v>3</v>
      </c>
      <c r="J289" s="2">
        <v>9</v>
      </c>
    </row>
    <row r="290" spans="1:10" x14ac:dyDescent="0.3">
      <c r="A290" s="1" t="s">
        <v>0</v>
      </c>
      <c r="B290" s="221">
        <v>1</v>
      </c>
      <c r="C290" s="2">
        <v>2</v>
      </c>
      <c r="D290" s="1">
        <v>0.36699999999999999</v>
      </c>
      <c r="E290" s="221">
        <v>23</v>
      </c>
      <c r="F290" s="221">
        <v>0.16</v>
      </c>
      <c r="G290" s="221">
        <v>14</v>
      </c>
      <c r="H290" s="221">
        <v>4</v>
      </c>
      <c r="I290" s="221">
        <v>5</v>
      </c>
      <c r="J290" s="2">
        <v>10</v>
      </c>
    </row>
    <row r="291" spans="1:10" x14ac:dyDescent="0.3">
      <c r="A291" s="1" t="s">
        <v>69</v>
      </c>
      <c r="B291" s="221">
        <v>1</v>
      </c>
      <c r="C291" s="2">
        <v>2</v>
      </c>
      <c r="D291" s="1">
        <v>0.44500000000000001</v>
      </c>
      <c r="E291" s="221">
        <v>18</v>
      </c>
      <c r="F291" s="221">
        <v>0.15</v>
      </c>
      <c r="G291" s="221">
        <v>12</v>
      </c>
      <c r="H291" s="221">
        <v>3</v>
      </c>
      <c r="I291" s="221">
        <v>5</v>
      </c>
      <c r="J291" s="2">
        <v>6</v>
      </c>
    </row>
    <row r="292" spans="1:10" x14ac:dyDescent="0.3">
      <c r="A292" s="1" t="s">
        <v>69</v>
      </c>
      <c r="B292" s="221">
        <v>1</v>
      </c>
      <c r="C292" s="2">
        <v>2</v>
      </c>
      <c r="D292" s="1">
        <v>0.25</v>
      </c>
      <c r="E292" s="221">
        <v>17</v>
      </c>
      <c r="F292" s="221">
        <v>0.17</v>
      </c>
      <c r="G292" s="221">
        <v>9</v>
      </c>
      <c r="H292" s="221">
        <v>5</v>
      </c>
      <c r="I292" s="221">
        <v>5</v>
      </c>
      <c r="J292" s="2">
        <v>4</v>
      </c>
    </row>
    <row r="293" spans="1:10" x14ac:dyDescent="0.3">
      <c r="A293" s="1" t="s">
        <v>76</v>
      </c>
      <c r="B293" s="221">
        <v>1</v>
      </c>
      <c r="C293" s="2">
        <v>2</v>
      </c>
      <c r="D293" s="1">
        <v>0.22166666666666668</v>
      </c>
      <c r="E293" s="221">
        <v>22</v>
      </c>
      <c r="F293" s="221">
        <v>0.08</v>
      </c>
      <c r="G293" s="221">
        <v>13</v>
      </c>
      <c r="H293" s="221">
        <v>6</v>
      </c>
      <c r="I293" s="221">
        <v>7</v>
      </c>
      <c r="J293" s="2">
        <v>6</v>
      </c>
    </row>
    <row r="294" spans="1:10" x14ac:dyDescent="0.3">
      <c r="A294" s="1" t="s">
        <v>76</v>
      </c>
      <c r="B294" s="221">
        <v>1</v>
      </c>
      <c r="C294" s="2">
        <v>2</v>
      </c>
      <c r="D294" s="1">
        <v>0.23857142857142857</v>
      </c>
      <c r="E294" s="221">
        <v>24</v>
      </c>
      <c r="F294" s="221">
        <v>0.12</v>
      </c>
      <c r="G294" s="221">
        <v>15</v>
      </c>
      <c r="H294" s="221">
        <v>6</v>
      </c>
      <c r="I294" s="221">
        <v>9</v>
      </c>
      <c r="J294" s="2">
        <v>7</v>
      </c>
    </row>
    <row r="295" spans="1:10" x14ac:dyDescent="0.3">
      <c r="A295" s="1" t="s">
        <v>76</v>
      </c>
      <c r="B295" s="221">
        <v>1</v>
      </c>
      <c r="C295" s="2">
        <v>2</v>
      </c>
      <c r="D295" s="1">
        <v>0.27833333333333332</v>
      </c>
      <c r="E295" s="221">
        <v>21</v>
      </c>
      <c r="F295" s="221">
        <v>0.15</v>
      </c>
      <c r="G295" s="221">
        <v>10</v>
      </c>
      <c r="H295" s="221">
        <v>6</v>
      </c>
      <c r="I295" s="221">
        <v>4</v>
      </c>
      <c r="J295" s="2">
        <v>6</v>
      </c>
    </row>
    <row r="296" spans="1:10" x14ac:dyDescent="0.3">
      <c r="A296" s="1" t="s">
        <v>76</v>
      </c>
      <c r="B296" s="221">
        <v>1</v>
      </c>
      <c r="C296" s="2">
        <v>2</v>
      </c>
      <c r="D296" s="1">
        <v>0.54125000000000001</v>
      </c>
      <c r="E296" s="221">
        <v>17</v>
      </c>
      <c r="F296" s="221">
        <v>0.12</v>
      </c>
      <c r="G296" s="221">
        <v>10</v>
      </c>
      <c r="H296" s="221">
        <v>4</v>
      </c>
      <c r="I296" s="221">
        <v>5</v>
      </c>
      <c r="J296" s="2">
        <v>8</v>
      </c>
    </row>
    <row r="297" spans="1:10" x14ac:dyDescent="0.3">
      <c r="A297" s="1" t="s">
        <v>76</v>
      </c>
      <c r="B297" s="221">
        <v>1</v>
      </c>
      <c r="C297" s="2">
        <v>2</v>
      </c>
      <c r="D297" s="1">
        <v>0.5</v>
      </c>
      <c r="E297" s="221">
        <v>15</v>
      </c>
      <c r="F297" s="221">
        <v>0.13</v>
      </c>
      <c r="G297" s="221">
        <v>9</v>
      </c>
      <c r="H297" s="221">
        <v>5</v>
      </c>
      <c r="I297" s="221">
        <v>6</v>
      </c>
      <c r="J297" s="2">
        <v>6</v>
      </c>
    </row>
    <row r="298" spans="1:10" x14ac:dyDescent="0.3">
      <c r="A298" s="1" t="s">
        <v>76</v>
      </c>
      <c r="B298" s="221">
        <v>1</v>
      </c>
      <c r="C298" s="2">
        <v>2</v>
      </c>
      <c r="D298" s="1">
        <v>0.54125000000000001</v>
      </c>
      <c r="E298" s="221">
        <v>17</v>
      </c>
      <c r="F298" s="221">
        <v>0.14000000000000001</v>
      </c>
      <c r="G298" s="221">
        <v>11</v>
      </c>
      <c r="H298" s="221">
        <v>4</v>
      </c>
      <c r="I298" s="221">
        <v>5</v>
      </c>
      <c r="J298" s="2">
        <v>8</v>
      </c>
    </row>
    <row r="299" spans="1:10" x14ac:dyDescent="0.3">
      <c r="A299" s="1" t="s">
        <v>76</v>
      </c>
      <c r="B299" s="221">
        <v>1</v>
      </c>
      <c r="C299" s="2">
        <v>2</v>
      </c>
      <c r="D299" s="1">
        <v>0.56699999999999995</v>
      </c>
      <c r="E299" s="221">
        <v>17</v>
      </c>
      <c r="F299" s="221">
        <v>0.14000000000000001</v>
      </c>
      <c r="G299" s="221">
        <v>12</v>
      </c>
      <c r="H299" s="221">
        <v>3</v>
      </c>
      <c r="I299" s="221">
        <v>3</v>
      </c>
      <c r="J299" s="2">
        <v>10</v>
      </c>
    </row>
    <row r="300" spans="1:10" x14ac:dyDescent="0.3">
      <c r="A300" s="1" t="s">
        <v>35</v>
      </c>
      <c r="B300" s="221">
        <v>1</v>
      </c>
      <c r="C300" s="2">
        <v>3</v>
      </c>
      <c r="D300" s="1">
        <v>0.5</v>
      </c>
      <c r="E300" s="221">
        <v>19</v>
      </c>
      <c r="F300" s="221">
        <v>0.15</v>
      </c>
      <c r="G300" s="221">
        <v>13</v>
      </c>
      <c r="H300" s="221">
        <v>6</v>
      </c>
      <c r="I300" s="221">
        <v>6</v>
      </c>
      <c r="J300" s="2">
        <v>8</v>
      </c>
    </row>
    <row r="301" spans="1:10" x14ac:dyDescent="0.3">
      <c r="A301" s="1" t="s">
        <v>35</v>
      </c>
      <c r="B301" s="221">
        <v>1</v>
      </c>
      <c r="C301" s="2">
        <v>3</v>
      </c>
      <c r="D301" s="1">
        <v>0.33333333333333331</v>
      </c>
      <c r="E301" s="221">
        <v>16</v>
      </c>
      <c r="F301" s="221">
        <v>0.21</v>
      </c>
      <c r="G301" s="221">
        <v>10</v>
      </c>
      <c r="H301" s="221">
        <v>6</v>
      </c>
      <c r="I301" s="221">
        <v>5</v>
      </c>
      <c r="J301" s="2">
        <v>6</v>
      </c>
    </row>
    <row r="302" spans="1:10" x14ac:dyDescent="0.3">
      <c r="A302" s="1" t="s">
        <v>35</v>
      </c>
      <c r="B302" s="221">
        <v>1</v>
      </c>
      <c r="C302" s="2">
        <v>3</v>
      </c>
      <c r="D302" s="1">
        <v>0.44500000000000001</v>
      </c>
      <c r="E302" s="221">
        <v>13</v>
      </c>
      <c r="F302" s="221">
        <v>0.27</v>
      </c>
      <c r="G302" s="221">
        <v>10</v>
      </c>
      <c r="H302" s="221">
        <v>5</v>
      </c>
      <c r="I302" s="221">
        <v>4</v>
      </c>
      <c r="J302" s="2">
        <v>6</v>
      </c>
    </row>
    <row r="303" spans="1:10" x14ac:dyDescent="0.3">
      <c r="A303" s="1" t="s">
        <v>35</v>
      </c>
      <c r="B303" s="221">
        <v>1</v>
      </c>
      <c r="C303" s="2">
        <v>3</v>
      </c>
      <c r="D303" s="1">
        <v>0.42857142857142855</v>
      </c>
      <c r="E303" s="221">
        <v>14</v>
      </c>
      <c r="F303" s="221">
        <v>0.27</v>
      </c>
      <c r="G303" s="221">
        <v>10</v>
      </c>
      <c r="H303" s="221">
        <v>3</v>
      </c>
      <c r="I303" s="221">
        <v>3</v>
      </c>
      <c r="J303" s="2">
        <v>7</v>
      </c>
    </row>
    <row r="304" spans="1:10" x14ac:dyDescent="0.3">
      <c r="A304" s="1" t="s">
        <v>46</v>
      </c>
      <c r="B304" s="221">
        <v>2</v>
      </c>
      <c r="C304" s="2">
        <v>3</v>
      </c>
      <c r="D304" s="1">
        <v>0.41625000000000001</v>
      </c>
      <c r="E304" s="221">
        <v>19</v>
      </c>
      <c r="F304" s="221">
        <v>0.08</v>
      </c>
      <c r="G304" s="221">
        <v>11</v>
      </c>
      <c r="H304" s="221">
        <v>4</v>
      </c>
      <c r="I304" s="221">
        <v>5</v>
      </c>
      <c r="J304" s="2">
        <v>8</v>
      </c>
    </row>
    <row r="305" spans="1:10" x14ac:dyDescent="0.3">
      <c r="A305" s="1" t="s">
        <v>46</v>
      </c>
      <c r="B305" s="221">
        <v>2</v>
      </c>
      <c r="C305" s="2">
        <v>3</v>
      </c>
      <c r="D305" s="1">
        <v>0.5154545454545455</v>
      </c>
      <c r="E305" s="221">
        <v>21</v>
      </c>
      <c r="F305" s="221">
        <v>0.08</v>
      </c>
      <c r="G305" s="221">
        <v>14</v>
      </c>
      <c r="H305" s="221">
        <v>3</v>
      </c>
      <c r="I305" s="221">
        <v>4</v>
      </c>
      <c r="J305" s="2">
        <v>11</v>
      </c>
    </row>
    <row r="306" spans="1:10" x14ac:dyDescent="0.3">
      <c r="A306" s="1" t="s">
        <v>46</v>
      </c>
      <c r="B306" s="221">
        <v>2</v>
      </c>
      <c r="C306" s="2">
        <v>3</v>
      </c>
      <c r="D306" s="1">
        <v>0.59</v>
      </c>
      <c r="E306" s="221">
        <v>21</v>
      </c>
      <c r="F306" s="221">
        <v>0.1</v>
      </c>
      <c r="G306" s="221">
        <v>16</v>
      </c>
      <c r="H306" s="221">
        <v>5</v>
      </c>
      <c r="I306" s="221">
        <v>3</v>
      </c>
      <c r="J306" s="2">
        <v>13</v>
      </c>
    </row>
    <row r="307" spans="1:10" x14ac:dyDescent="0.3">
      <c r="A307" s="1" t="s">
        <v>87</v>
      </c>
      <c r="B307" s="221">
        <v>0</v>
      </c>
      <c r="C307" s="2">
        <v>2</v>
      </c>
      <c r="D307" s="1">
        <v>0.5</v>
      </c>
      <c r="E307" s="221">
        <v>15</v>
      </c>
      <c r="F307" s="221">
        <v>0.11</v>
      </c>
      <c r="G307" s="221">
        <v>10</v>
      </c>
      <c r="H307" s="221">
        <v>4</v>
      </c>
      <c r="I307" s="221">
        <v>4</v>
      </c>
      <c r="J307" s="2">
        <v>6</v>
      </c>
    </row>
    <row r="308" spans="1:10" x14ac:dyDescent="0.3">
      <c r="A308" s="1" t="s">
        <v>87</v>
      </c>
      <c r="B308" s="221">
        <v>0</v>
      </c>
      <c r="C308" s="2">
        <v>2</v>
      </c>
      <c r="D308" s="1">
        <v>0.13400000000000001</v>
      </c>
      <c r="E308" s="221">
        <v>16</v>
      </c>
      <c r="F308" s="221">
        <v>0.14000000000000001</v>
      </c>
      <c r="G308" s="221">
        <v>7</v>
      </c>
      <c r="H308" s="221">
        <v>3</v>
      </c>
      <c r="I308" s="221">
        <v>4</v>
      </c>
      <c r="J308" s="2">
        <v>5</v>
      </c>
    </row>
    <row r="309" spans="1:10" x14ac:dyDescent="0.3">
      <c r="A309" s="1" t="s">
        <v>52</v>
      </c>
      <c r="B309" s="221">
        <v>0</v>
      </c>
      <c r="C309" s="2">
        <v>1</v>
      </c>
      <c r="D309" s="1">
        <v>0.4757142857142857</v>
      </c>
      <c r="E309" s="221">
        <v>16</v>
      </c>
      <c r="F309" s="221">
        <v>0.12</v>
      </c>
      <c r="G309" s="221">
        <v>9</v>
      </c>
      <c r="H309" s="221">
        <v>3</v>
      </c>
      <c r="I309" s="221">
        <v>3</v>
      </c>
      <c r="J309" s="2">
        <v>7</v>
      </c>
    </row>
    <row r="310" spans="1:10" x14ac:dyDescent="0.3">
      <c r="A310" s="1" t="s">
        <v>90</v>
      </c>
      <c r="B310" s="221">
        <v>1</v>
      </c>
      <c r="C310" s="2">
        <v>4</v>
      </c>
      <c r="D310" s="1">
        <v>0.26600000000000001</v>
      </c>
      <c r="E310" s="221">
        <v>15</v>
      </c>
      <c r="F310" s="221">
        <v>0.2</v>
      </c>
      <c r="G310" s="221">
        <v>9</v>
      </c>
      <c r="H310" s="221">
        <v>4</v>
      </c>
      <c r="I310" s="221">
        <v>4</v>
      </c>
      <c r="J310" s="2">
        <v>5</v>
      </c>
    </row>
    <row r="311" spans="1:10" x14ac:dyDescent="0.3">
      <c r="A311" s="1" t="s">
        <v>90</v>
      </c>
      <c r="B311" s="221">
        <v>1</v>
      </c>
      <c r="C311" s="2">
        <v>4</v>
      </c>
      <c r="D311" s="1">
        <v>0.26600000000000001</v>
      </c>
      <c r="E311" s="221">
        <v>15</v>
      </c>
      <c r="F311" s="221">
        <v>0.22</v>
      </c>
      <c r="G311" s="221">
        <v>11</v>
      </c>
      <c r="H311" s="221">
        <v>5</v>
      </c>
      <c r="I311" s="221">
        <v>5</v>
      </c>
      <c r="J311" s="2">
        <v>5</v>
      </c>
    </row>
    <row r="312" spans="1:10" x14ac:dyDescent="0.3">
      <c r="A312" s="1" t="s">
        <v>90</v>
      </c>
      <c r="B312" s="221">
        <v>1</v>
      </c>
      <c r="C312" s="2">
        <v>4</v>
      </c>
      <c r="D312" s="1">
        <v>0.13400000000000001</v>
      </c>
      <c r="E312" s="221">
        <v>13</v>
      </c>
      <c r="F312" s="221">
        <v>0.26</v>
      </c>
      <c r="G312" s="221">
        <v>8</v>
      </c>
      <c r="H312" s="221">
        <v>2</v>
      </c>
      <c r="I312" s="221">
        <v>2</v>
      </c>
      <c r="J312" s="2">
        <v>5</v>
      </c>
    </row>
    <row r="313" spans="1:10" x14ac:dyDescent="0.3">
      <c r="A313" s="1" t="s">
        <v>90</v>
      </c>
      <c r="B313" s="221">
        <v>1</v>
      </c>
      <c r="C313" s="2">
        <v>4</v>
      </c>
      <c r="D313" s="1">
        <v>0.4</v>
      </c>
      <c r="E313" s="221">
        <v>15</v>
      </c>
      <c r="F313" s="221">
        <v>0.28000000000000003</v>
      </c>
      <c r="G313" s="221">
        <v>9</v>
      </c>
      <c r="H313" s="221">
        <v>3</v>
      </c>
      <c r="I313" s="221">
        <v>3</v>
      </c>
      <c r="J313" s="2">
        <v>5</v>
      </c>
    </row>
    <row r="314" spans="1:10" x14ac:dyDescent="0.3">
      <c r="A314" s="1" t="s">
        <v>63</v>
      </c>
      <c r="B314" s="221">
        <v>1</v>
      </c>
      <c r="C314" s="2">
        <v>4</v>
      </c>
      <c r="D314" s="1">
        <v>0.41625000000000001</v>
      </c>
      <c r="E314" s="221">
        <v>22</v>
      </c>
      <c r="F314" s="221">
        <v>0.1</v>
      </c>
      <c r="G314" s="221">
        <v>15</v>
      </c>
      <c r="H314" s="221">
        <v>5</v>
      </c>
      <c r="I314" s="221">
        <v>8</v>
      </c>
      <c r="J314" s="2">
        <v>8</v>
      </c>
    </row>
    <row r="315" spans="1:10" x14ac:dyDescent="0.3">
      <c r="A315" s="1" t="s">
        <v>63</v>
      </c>
      <c r="B315" s="221">
        <v>1</v>
      </c>
      <c r="C315" s="2">
        <v>4</v>
      </c>
      <c r="D315" s="1">
        <v>0.52749999999999997</v>
      </c>
      <c r="E315" s="221">
        <v>26</v>
      </c>
      <c r="F315" s="221">
        <v>0.11</v>
      </c>
      <c r="G315" s="221">
        <v>17</v>
      </c>
      <c r="H315" s="221">
        <v>6</v>
      </c>
      <c r="I315" s="221">
        <v>7</v>
      </c>
      <c r="J315" s="2">
        <v>12</v>
      </c>
    </row>
    <row r="316" spans="1:10" x14ac:dyDescent="0.3">
      <c r="A316" s="1" t="s">
        <v>63</v>
      </c>
      <c r="B316" s="221">
        <v>1</v>
      </c>
      <c r="C316" s="2">
        <v>4</v>
      </c>
      <c r="D316" s="1">
        <v>0.45874999999999999</v>
      </c>
      <c r="E316" s="221">
        <v>15</v>
      </c>
      <c r="F316" s="221">
        <v>0.15</v>
      </c>
      <c r="G316" s="221">
        <v>9</v>
      </c>
      <c r="H316" s="221">
        <v>3</v>
      </c>
      <c r="I316" s="221">
        <v>3</v>
      </c>
      <c r="J316" s="2">
        <v>8</v>
      </c>
    </row>
    <row r="317" spans="1:10" x14ac:dyDescent="0.3">
      <c r="A317" s="1" t="s">
        <v>63</v>
      </c>
      <c r="B317" s="221">
        <v>1</v>
      </c>
      <c r="C317" s="2">
        <v>4</v>
      </c>
      <c r="D317" s="1">
        <v>0.5714285714285714</v>
      </c>
      <c r="E317" s="221">
        <v>26</v>
      </c>
      <c r="F317" s="221">
        <v>0.15</v>
      </c>
      <c r="G317" s="221">
        <v>16</v>
      </c>
      <c r="H317" s="221">
        <v>5</v>
      </c>
      <c r="I317" s="221">
        <v>4</v>
      </c>
      <c r="J317" s="2">
        <v>14</v>
      </c>
    </row>
    <row r="318" spans="1:10" x14ac:dyDescent="0.3">
      <c r="A318" s="1" t="s">
        <v>63</v>
      </c>
      <c r="B318" s="221">
        <v>1</v>
      </c>
      <c r="C318" s="2">
        <v>4</v>
      </c>
      <c r="D318" s="1">
        <v>0.54545454545454541</v>
      </c>
      <c r="E318" s="221">
        <v>26</v>
      </c>
      <c r="F318" s="221">
        <v>0.16</v>
      </c>
      <c r="G318" s="221">
        <v>14</v>
      </c>
      <c r="H318" s="221">
        <v>5</v>
      </c>
      <c r="I318" s="221">
        <v>4</v>
      </c>
      <c r="J318" s="2">
        <v>11</v>
      </c>
    </row>
    <row r="319" spans="1:10" x14ac:dyDescent="0.3">
      <c r="A319" s="1" t="s">
        <v>63</v>
      </c>
      <c r="B319" s="221">
        <v>1</v>
      </c>
      <c r="C319" s="2">
        <v>4</v>
      </c>
      <c r="D319" s="1">
        <v>0.44444444444444442</v>
      </c>
      <c r="E319" s="221">
        <v>19</v>
      </c>
      <c r="F319" s="221">
        <v>0.19</v>
      </c>
      <c r="G319" s="221">
        <v>13</v>
      </c>
      <c r="H319" s="221">
        <v>5</v>
      </c>
      <c r="I319" s="221">
        <v>5</v>
      </c>
      <c r="J319" s="2">
        <v>9</v>
      </c>
    </row>
    <row r="320" spans="1:10" x14ac:dyDescent="0.3">
      <c r="A320" s="1" t="s">
        <v>3</v>
      </c>
      <c r="B320" s="221">
        <v>1</v>
      </c>
      <c r="C320" s="2">
        <v>4</v>
      </c>
      <c r="D320" s="1">
        <v>0.53846153846153844</v>
      </c>
      <c r="E320" s="221">
        <v>23</v>
      </c>
      <c r="F320" s="221">
        <v>0.11</v>
      </c>
      <c r="G320" s="221">
        <v>17</v>
      </c>
      <c r="H320" s="221">
        <v>9</v>
      </c>
      <c r="I320" s="221">
        <v>7</v>
      </c>
      <c r="J320" s="2">
        <v>13</v>
      </c>
    </row>
    <row r="321" spans="1:10" x14ac:dyDescent="0.3">
      <c r="A321" s="1" t="s">
        <v>3</v>
      </c>
      <c r="B321" s="221">
        <v>1</v>
      </c>
      <c r="C321" s="2">
        <v>4</v>
      </c>
      <c r="D321" s="1">
        <v>0.59</v>
      </c>
      <c r="E321" s="221">
        <v>22</v>
      </c>
      <c r="F321" s="221">
        <v>0.15</v>
      </c>
      <c r="G321" s="221">
        <v>16</v>
      </c>
      <c r="H321" s="221">
        <v>7</v>
      </c>
      <c r="I321" s="221">
        <v>5</v>
      </c>
      <c r="J321" s="2">
        <v>13</v>
      </c>
    </row>
    <row r="322" spans="1:10" x14ac:dyDescent="0.3">
      <c r="A322" s="1" t="s">
        <v>3</v>
      </c>
      <c r="B322" s="221">
        <v>1</v>
      </c>
      <c r="C322" s="2">
        <v>4</v>
      </c>
      <c r="D322" s="1">
        <v>0.57545454545454544</v>
      </c>
      <c r="E322" s="221">
        <v>18</v>
      </c>
      <c r="F322" s="221">
        <v>0.18</v>
      </c>
      <c r="G322" s="221">
        <v>13</v>
      </c>
      <c r="H322" s="221">
        <v>3</v>
      </c>
      <c r="I322" s="221">
        <v>3</v>
      </c>
      <c r="J322" s="2">
        <v>11</v>
      </c>
    </row>
    <row r="323" spans="1:10" x14ac:dyDescent="0.3">
      <c r="A323" s="1" t="s">
        <v>89</v>
      </c>
      <c r="B323" s="221">
        <v>0</v>
      </c>
      <c r="C323" s="2">
        <v>4</v>
      </c>
      <c r="D323" s="1">
        <v>6.6000000000000003E-2</v>
      </c>
      <c r="E323" s="221">
        <v>20</v>
      </c>
      <c r="F323" s="221">
        <v>0.11</v>
      </c>
      <c r="G323" s="221">
        <v>12</v>
      </c>
      <c r="H323" s="221">
        <v>5</v>
      </c>
      <c r="I323" s="221">
        <v>6</v>
      </c>
      <c r="J323" s="2">
        <v>5</v>
      </c>
    </row>
    <row r="324" spans="1:10" x14ac:dyDescent="0.3">
      <c r="A324" s="1" t="s">
        <v>89</v>
      </c>
      <c r="B324" s="221">
        <v>0</v>
      </c>
      <c r="C324" s="2">
        <v>4</v>
      </c>
      <c r="D324" s="1">
        <v>0.27833333333333332</v>
      </c>
      <c r="E324" s="221">
        <v>20</v>
      </c>
      <c r="F324" s="221">
        <v>0.17</v>
      </c>
      <c r="G324" s="221">
        <v>9</v>
      </c>
      <c r="H324" s="221">
        <v>4</v>
      </c>
      <c r="I324" s="221">
        <v>5</v>
      </c>
      <c r="J324" s="2">
        <v>6</v>
      </c>
    </row>
    <row r="325" spans="1:10" x14ac:dyDescent="0.3">
      <c r="A325" s="1" t="s">
        <v>56</v>
      </c>
      <c r="B325" s="221">
        <v>2</v>
      </c>
      <c r="C325" s="2">
        <v>4</v>
      </c>
      <c r="D325" s="1">
        <v>0.433</v>
      </c>
      <c r="E325" s="221">
        <v>26</v>
      </c>
      <c r="F325" s="221">
        <v>0.11</v>
      </c>
      <c r="G325" s="221">
        <v>18</v>
      </c>
      <c r="H325" s="221">
        <v>8</v>
      </c>
      <c r="I325" s="221">
        <v>9</v>
      </c>
      <c r="J325" s="2">
        <v>10</v>
      </c>
    </row>
    <row r="326" spans="1:10" x14ac:dyDescent="0.3">
      <c r="A326" s="1" t="s">
        <v>56</v>
      </c>
      <c r="B326" s="221">
        <v>2</v>
      </c>
      <c r="C326" s="2">
        <v>4</v>
      </c>
      <c r="D326" s="1">
        <v>0.51888888888888884</v>
      </c>
      <c r="E326" s="221">
        <v>22</v>
      </c>
      <c r="F326" s="221">
        <v>0.12</v>
      </c>
      <c r="G326" s="221">
        <v>12</v>
      </c>
      <c r="H326" s="221">
        <v>3</v>
      </c>
      <c r="I326" s="221">
        <v>4</v>
      </c>
      <c r="J326" s="2">
        <v>9</v>
      </c>
    </row>
    <row r="327" spans="1:10" x14ac:dyDescent="0.3">
      <c r="A327" s="1" t="s">
        <v>56</v>
      </c>
      <c r="B327" s="221">
        <v>2</v>
      </c>
      <c r="C327" s="2">
        <v>4</v>
      </c>
      <c r="D327" s="1">
        <v>0.52749999999999997</v>
      </c>
      <c r="E327" s="221">
        <v>26</v>
      </c>
      <c r="F327" s="221">
        <v>0.14000000000000001</v>
      </c>
      <c r="G327" s="221">
        <v>17</v>
      </c>
      <c r="H327" s="221">
        <v>7</v>
      </c>
      <c r="I327" s="221">
        <v>8</v>
      </c>
      <c r="J327" s="2">
        <v>12</v>
      </c>
    </row>
    <row r="328" spans="1:10" x14ac:dyDescent="0.3">
      <c r="A328" s="1" t="s">
        <v>43</v>
      </c>
      <c r="B328" s="221">
        <v>0</v>
      </c>
      <c r="C328" s="2">
        <v>0</v>
      </c>
      <c r="D328" s="1">
        <v>0.13400000000000001</v>
      </c>
      <c r="E328" s="221">
        <v>22</v>
      </c>
      <c r="F328" s="221">
        <v>0.2</v>
      </c>
      <c r="G328" s="221">
        <v>10</v>
      </c>
      <c r="H328" s="221">
        <v>6</v>
      </c>
      <c r="I328" s="221">
        <v>8</v>
      </c>
      <c r="J328" s="2">
        <v>5</v>
      </c>
    </row>
    <row r="329" spans="1:10" x14ac:dyDescent="0.3">
      <c r="A329" s="1" t="s">
        <v>72</v>
      </c>
      <c r="B329" s="221">
        <v>1</v>
      </c>
      <c r="C329" s="2">
        <v>0</v>
      </c>
      <c r="D329" s="1">
        <v>0.41625000000000001</v>
      </c>
      <c r="E329" s="221">
        <v>19</v>
      </c>
      <c r="F329" s="221">
        <v>0.13</v>
      </c>
      <c r="G329" s="221">
        <v>11</v>
      </c>
      <c r="H329" s="221">
        <v>4</v>
      </c>
      <c r="I329" s="221">
        <v>3</v>
      </c>
      <c r="J329" s="2">
        <v>8</v>
      </c>
    </row>
    <row r="330" spans="1:10" x14ac:dyDescent="0.3">
      <c r="A330" s="1" t="s">
        <v>72</v>
      </c>
      <c r="B330" s="221">
        <v>1</v>
      </c>
      <c r="C330" s="2">
        <v>0</v>
      </c>
      <c r="D330" s="1">
        <v>0.32250000000000001</v>
      </c>
      <c r="E330" s="221">
        <v>21</v>
      </c>
      <c r="F330" s="221">
        <v>0.15</v>
      </c>
      <c r="G330" s="221">
        <v>14</v>
      </c>
      <c r="H330" s="221">
        <v>6</v>
      </c>
      <c r="I330" s="221">
        <v>7</v>
      </c>
      <c r="J330" s="2">
        <v>8</v>
      </c>
    </row>
    <row r="331" spans="1:10" x14ac:dyDescent="0.3">
      <c r="A331" s="1" t="s">
        <v>9</v>
      </c>
      <c r="B331" s="221">
        <v>1</v>
      </c>
      <c r="C331" s="2">
        <v>2</v>
      </c>
      <c r="D331" s="1">
        <v>0.33333333333333331</v>
      </c>
      <c r="E331" s="221">
        <v>22</v>
      </c>
      <c r="F331" s="221">
        <v>0.12</v>
      </c>
      <c r="G331" s="221">
        <v>12</v>
      </c>
      <c r="H331" s="221">
        <v>6</v>
      </c>
      <c r="I331" s="221">
        <v>7</v>
      </c>
      <c r="J331" s="2">
        <v>6</v>
      </c>
    </row>
    <row r="332" spans="1:10" x14ac:dyDescent="0.3">
      <c r="A332" s="1" t="s">
        <v>9</v>
      </c>
      <c r="B332" s="221">
        <v>1</v>
      </c>
      <c r="C332" s="2">
        <v>2</v>
      </c>
      <c r="D332" s="1">
        <v>0.33333333333333331</v>
      </c>
      <c r="E332" s="221">
        <v>19</v>
      </c>
      <c r="F332" s="221">
        <v>0.17</v>
      </c>
      <c r="G332" s="221">
        <v>11</v>
      </c>
      <c r="H332" s="221">
        <v>4</v>
      </c>
      <c r="I332" s="221">
        <v>6</v>
      </c>
      <c r="J332" s="2">
        <v>6</v>
      </c>
    </row>
    <row r="333" spans="1:10" x14ac:dyDescent="0.3">
      <c r="A333" s="1" t="s">
        <v>9</v>
      </c>
      <c r="B333" s="221">
        <v>1</v>
      </c>
      <c r="C333" s="2">
        <v>2</v>
      </c>
      <c r="D333" s="1">
        <v>0.27833333333333332</v>
      </c>
      <c r="E333" s="221">
        <v>23</v>
      </c>
      <c r="F333" s="221">
        <v>0.18</v>
      </c>
      <c r="G333" s="221">
        <v>14</v>
      </c>
      <c r="H333" s="221">
        <v>6</v>
      </c>
      <c r="I333" s="221">
        <v>6</v>
      </c>
      <c r="J333" s="2">
        <v>6</v>
      </c>
    </row>
    <row r="334" spans="1:10" x14ac:dyDescent="0.3">
      <c r="A334" s="1" t="s">
        <v>75</v>
      </c>
      <c r="B334" s="221">
        <v>1</v>
      </c>
      <c r="C334" s="2">
        <v>2</v>
      </c>
      <c r="D334" s="1">
        <v>0.36857142857142861</v>
      </c>
      <c r="E334" s="221">
        <v>15</v>
      </c>
      <c r="F334" s="221">
        <v>0.13</v>
      </c>
      <c r="G334" s="221">
        <v>11</v>
      </c>
      <c r="H334" s="221">
        <v>4</v>
      </c>
      <c r="I334" s="221">
        <v>4</v>
      </c>
      <c r="J334" s="2">
        <v>7</v>
      </c>
    </row>
    <row r="335" spans="1:10" x14ac:dyDescent="0.3">
      <c r="A335" s="1" t="s">
        <v>75</v>
      </c>
      <c r="B335" s="221">
        <v>1</v>
      </c>
      <c r="C335" s="2">
        <v>2</v>
      </c>
      <c r="D335" s="1">
        <v>0.44444444444444442</v>
      </c>
      <c r="E335" s="221">
        <v>20</v>
      </c>
      <c r="F335" s="221">
        <v>0.18</v>
      </c>
      <c r="G335" s="221">
        <v>13</v>
      </c>
      <c r="H335" s="221">
        <v>4</v>
      </c>
      <c r="I335" s="221">
        <v>5</v>
      </c>
      <c r="J335" s="2">
        <v>9</v>
      </c>
    </row>
    <row r="336" spans="1:10" x14ac:dyDescent="0.3">
      <c r="A336" s="1" t="s">
        <v>61</v>
      </c>
      <c r="B336" s="221">
        <v>1</v>
      </c>
      <c r="C336" s="2">
        <v>2</v>
      </c>
      <c r="D336" s="1">
        <v>0.33333333333333331</v>
      </c>
      <c r="E336" s="221">
        <v>18</v>
      </c>
      <c r="F336" s="221">
        <v>0.13</v>
      </c>
      <c r="G336" s="221">
        <v>10</v>
      </c>
      <c r="H336" s="221">
        <v>4</v>
      </c>
      <c r="I336" s="221">
        <v>4</v>
      </c>
      <c r="J336" s="2">
        <v>6</v>
      </c>
    </row>
    <row r="337" spans="1:10" x14ac:dyDescent="0.3">
      <c r="A337" s="1" t="s">
        <v>61</v>
      </c>
      <c r="B337" s="221">
        <v>1</v>
      </c>
      <c r="C337" s="2">
        <v>2</v>
      </c>
      <c r="D337" s="1">
        <v>0.33285714285714285</v>
      </c>
      <c r="E337" s="221">
        <v>17</v>
      </c>
      <c r="F337" s="221">
        <v>0.16</v>
      </c>
      <c r="G337" s="221">
        <v>10</v>
      </c>
      <c r="H337" s="221">
        <v>3</v>
      </c>
      <c r="I337" s="221">
        <v>4</v>
      </c>
      <c r="J337" s="2">
        <v>7</v>
      </c>
    </row>
    <row r="338" spans="1:10" x14ac:dyDescent="0.3">
      <c r="A338" s="1" t="s">
        <v>61</v>
      </c>
      <c r="B338" s="221">
        <v>1</v>
      </c>
      <c r="C338" s="2">
        <v>2</v>
      </c>
      <c r="D338" s="1">
        <v>0.27833333333333332</v>
      </c>
      <c r="E338" s="221">
        <v>19</v>
      </c>
      <c r="F338" s="221">
        <v>0.2</v>
      </c>
      <c r="G338" s="221">
        <v>9</v>
      </c>
      <c r="H338" s="221">
        <v>4</v>
      </c>
      <c r="I338" s="221">
        <v>5</v>
      </c>
      <c r="J338" s="2">
        <v>6</v>
      </c>
    </row>
    <row r="339" spans="1:10" x14ac:dyDescent="0.3">
      <c r="A339" s="1" t="s">
        <v>24</v>
      </c>
      <c r="B339" s="221">
        <v>2</v>
      </c>
      <c r="C339" s="2">
        <v>2</v>
      </c>
      <c r="D339" s="1">
        <v>0.3125</v>
      </c>
      <c r="E339" s="221">
        <v>22</v>
      </c>
      <c r="F339" s="221">
        <v>0.13</v>
      </c>
      <c r="G339" s="221">
        <v>16</v>
      </c>
      <c r="H339" s="221">
        <v>7</v>
      </c>
      <c r="I339" s="221">
        <v>8</v>
      </c>
      <c r="J339" s="2">
        <v>8</v>
      </c>
    </row>
    <row r="340" spans="1:10" x14ac:dyDescent="0.3">
      <c r="A340" s="1" t="s">
        <v>24</v>
      </c>
      <c r="B340" s="221">
        <v>2</v>
      </c>
      <c r="C340" s="2">
        <v>2</v>
      </c>
      <c r="D340" s="1">
        <v>0.4757142857142857</v>
      </c>
      <c r="E340" s="221">
        <v>17</v>
      </c>
      <c r="F340" s="221">
        <v>0.14000000000000001</v>
      </c>
      <c r="G340" s="221">
        <v>12</v>
      </c>
      <c r="H340" s="221">
        <v>5</v>
      </c>
      <c r="I340" s="221">
        <v>6</v>
      </c>
      <c r="J340" s="2">
        <v>7</v>
      </c>
    </row>
    <row r="341" spans="1:10" x14ac:dyDescent="0.3">
      <c r="A341" s="1" t="s">
        <v>24</v>
      </c>
      <c r="B341" s="221">
        <v>2</v>
      </c>
      <c r="C341" s="2">
        <v>2</v>
      </c>
      <c r="D341" s="1">
        <v>0.35799999999999998</v>
      </c>
      <c r="E341" s="221">
        <v>26</v>
      </c>
      <c r="F341" s="221">
        <v>0.17</v>
      </c>
      <c r="G341" s="221">
        <v>17</v>
      </c>
      <c r="H341" s="221">
        <v>7</v>
      </c>
      <c r="I341" s="221">
        <v>7</v>
      </c>
      <c r="J341" s="2">
        <v>10</v>
      </c>
    </row>
    <row r="342" spans="1:10" x14ac:dyDescent="0.3">
      <c r="A342" s="1" t="s">
        <v>24</v>
      </c>
      <c r="B342" s="221">
        <v>2</v>
      </c>
      <c r="C342" s="2">
        <v>2</v>
      </c>
      <c r="D342" s="1">
        <v>0.41625000000000001</v>
      </c>
      <c r="E342" s="221">
        <v>24</v>
      </c>
      <c r="F342" s="221">
        <v>0.18</v>
      </c>
      <c r="G342" s="221">
        <v>16</v>
      </c>
      <c r="H342" s="221">
        <v>8</v>
      </c>
      <c r="I342" s="221">
        <v>9</v>
      </c>
      <c r="J342" s="2">
        <v>8</v>
      </c>
    </row>
    <row r="343" spans="1:10" x14ac:dyDescent="0.3">
      <c r="A343" s="1" t="s">
        <v>48</v>
      </c>
      <c r="B343" s="221">
        <v>0</v>
      </c>
      <c r="C343" s="2">
        <v>1</v>
      </c>
      <c r="D343" s="1">
        <v>0.38142857142857139</v>
      </c>
      <c r="E343" s="221">
        <v>22</v>
      </c>
      <c r="F343" s="221">
        <v>0.21</v>
      </c>
      <c r="G343" s="221">
        <v>13</v>
      </c>
      <c r="H343" s="221">
        <v>5</v>
      </c>
      <c r="I343" s="221">
        <v>6</v>
      </c>
      <c r="J343" s="2">
        <v>7</v>
      </c>
    </row>
    <row r="344" spans="1:10" x14ac:dyDescent="0.3">
      <c r="A344" s="1" t="s">
        <v>73</v>
      </c>
      <c r="B344" s="221">
        <v>0</v>
      </c>
      <c r="C344" s="2">
        <v>1</v>
      </c>
      <c r="D344" s="1">
        <v>0.33250000000000002</v>
      </c>
      <c r="E344" s="221">
        <v>15</v>
      </c>
      <c r="F344" s="221">
        <v>0.32</v>
      </c>
      <c r="G344" s="221">
        <v>8</v>
      </c>
      <c r="H344" s="221">
        <v>4</v>
      </c>
      <c r="I344" s="221">
        <v>4</v>
      </c>
      <c r="J344" s="2">
        <v>4</v>
      </c>
    </row>
    <row r="345" spans="1:10" x14ac:dyDescent="0.3">
      <c r="A345" s="1" t="s">
        <v>26</v>
      </c>
      <c r="B345" s="221">
        <v>0</v>
      </c>
      <c r="C345" s="2">
        <v>2</v>
      </c>
      <c r="D345" s="1">
        <v>0.36699999999999999</v>
      </c>
      <c r="E345" s="221">
        <v>24</v>
      </c>
      <c r="F345" s="221">
        <v>0.17</v>
      </c>
      <c r="G345" s="221">
        <v>17</v>
      </c>
      <c r="H345" s="221">
        <v>10</v>
      </c>
      <c r="I345" s="221">
        <v>7</v>
      </c>
      <c r="J345" s="2">
        <v>10</v>
      </c>
    </row>
    <row r="346" spans="1:10" x14ac:dyDescent="0.3">
      <c r="A346" s="1" t="s">
        <v>26</v>
      </c>
      <c r="B346" s="221">
        <v>0</v>
      </c>
      <c r="C346" s="2">
        <v>2</v>
      </c>
      <c r="D346" s="1">
        <v>0.20833333333333334</v>
      </c>
      <c r="E346" s="221">
        <v>18</v>
      </c>
      <c r="F346" s="221">
        <v>0.21</v>
      </c>
      <c r="G346" s="221">
        <v>12</v>
      </c>
      <c r="H346" s="221">
        <v>4</v>
      </c>
      <c r="I346" s="221">
        <v>5</v>
      </c>
      <c r="J346" s="2">
        <v>6</v>
      </c>
    </row>
    <row r="347" spans="1:10" x14ac:dyDescent="0.3">
      <c r="A347" s="1" t="s">
        <v>82</v>
      </c>
      <c r="B347" s="221">
        <v>0</v>
      </c>
      <c r="C347" s="2">
        <v>2</v>
      </c>
      <c r="D347" s="1">
        <v>0.26600000000000001</v>
      </c>
      <c r="E347" s="221">
        <v>14</v>
      </c>
      <c r="F347" s="221">
        <v>0.23</v>
      </c>
      <c r="G347" s="221">
        <v>9</v>
      </c>
      <c r="H347" s="221">
        <v>3</v>
      </c>
      <c r="I347" s="221">
        <v>3</v>
      </c>
      <c r="J347" s="2">
        <v>5</v>
      </c>
    </row>
    <row r="348" spans="1:10" x14ac:dyDescent="0.3">
      <c r="A348" s="1" t="s">
        <v>17</v>
      </c>
      <c r="B348" s="221">
        <v>1</v>
      </c>
      <c r="C348" s="2">
        <v>4</v>
      </c>
      <c r="D348" s="1">
        <v>0.27833333333333332</v>
      </c>
      <c r="E348" s="221">
        <v>17</v>
      </c>
      <c r="F348" s="221">
        <v>0.17</v>
      </c>
      <c r="G348" s="221">
        <v>9</v>
      </c>
      <c r="H348" s="221">
        <v>4</v>
      </c>
      <c r="I348" s="221">
        <v>3</v>
      </c>
      <c r="J348" s="2">
        <v>6</v>
      </c>
    </row>
    <row r="349" spans="1:10" x14ac:dyDescent="0.3">
      <c r="A349" s="1" t="s">
        <v>17</v>
      </c>
      <c r="B349" s="221">
        <v>1</v>
      </c>
      <c r="C349" s="2">
        <v>4</v>
      </c>
      <c r="D349" s="1">
        <v>0.26600000000000001</v>
      </c>
      <c r="E349" s="221">
        <v>16</v>
      </c>
      <c r="F349" s="221">
        <v>0.18</v>
      </c>
      <c r="G349" s="221">
        <v>8</v>
      </c>
      <c r="H349" s="221">
        <v>4</v>
      </c>
      <c r="I349" s="221">
        <v>3</v>
      </c>
      <c r="J349" s="2">
        <v>5</v>
      </c>
    </row>
    <row r="350" spans="1:10" x14ac:dyDescent="0.3">
      <c r="A350" s="1" t="s">
        <v>17</v>
      </c>
      <c r="B350" s="221">
        <v>1</v>
      </c>
      <c r="C350" s="2">
        <v>4</v>
      </c>
      <c r="D350" s="1">
        <v>0.33374999999999999</v>
      </c>
      <c r="E350" s="221">
        <v>20</v>
      </c>
      <c r="F350" s="221">
        <v>0.19</v>
      </c>
      <c r="G350" s="221">
        <v>12</v>
      </c>
      <c r="H350" s="221">
        <v>4</v>
      </c>
      <c r="I350" s="221">
        <v>5</v>
      </c>
      <c r="J350" s="2">
        <v>8</v>
      </c>
    </row>
    <row r="351" spans="1:10" x14ac:dyDescent="0.3">
      <c r="A351" s="1" t="s">
        <v>66</v>
      </c>
      <c r="B351" s="221">
        <v>2</v>
      </c>
      <c r="C351" s="2">
        <v>4</v>
      </c>
      <c r="D351" s="1">
        <v>0.51888888888888884</v>
      </c>
      <c r="E351" s="221">
        <v>19</v>
      </c>
      <c r="F351" s="221">
        <v>0.1</v>
      </c>
      <c r="G351" s="221">
        <v>13</v>
      </c>
      <c r="H351" s="221">
        <v>5</v>
      </c>
      <c r="I351" s="221">
        <v>6</v>
      </c>
      <c r="J351" s="2">
        <v>9</v>
      </c>
    </row>
    <row r="352" spans="1:10" x14ac:dyDescent="0.3">
      <c r="A352" s="1" t="s">
        <v>66</v>
      </c>
      <c r="B352" s="221">
        <v>2</v>
      </c>
      <c r="C352" s="2">
        <v>4</v>
      </c>
      <c r="D352" s="1">
        <v>0.4811111111111111</v>
      </c>
      <c r="E352" s="221">
        <v>20</v>
      </c>
      <c r="F352" s="221">
        <v>0.1</v>
      </c>
      <c r="G352" s="221">
        <v>12</v>
      </c>
      <c r="H352" s="221">
        <v>4</v>
      </c>
      <c r="I352" s="221">
        <v>3</v>
      </c>
      <c r="J352" s="2">
        <v>9</v>
      </c>
    </row>
    <row r="353" spans="1:10" x14ac:dyDescent="0.3">
      <c r="A353" s="1" t="s">
        <v>66</v>
      </c>
      <c r="B353" s="221">
        <v>2</v>
      </c>
      <c r="C353" s="2">
        <v>4</v>
      </c>
      <c r="D353" s="1">
        <v>0.375</v>
      </c>
      <c r="E353" s="221">
        <v>21</v>
      </c>
      <c r="F353" s="221">
        <v>0.11</v>
      </c>
      <c r="G353" s="221">
        <v>12</v>
      </c>
      <c r="H353" s="221">
        <v>6</v>
      </c>
      <c r="I353" s="221">
        <v>5</v>
      </c>
      <c r="J353" s="2">
        <v>8</v>
      </c>
    </row>
    <row r="354" spans="1:10" x14ac:dyDescent="0.3">
      <c r="A354" s="1" t="s">
        <v>66</v>
      </c>
      <c r="B354" s="221">
        <v>2</v>
      </c>
      <c r="C354" s="2">
        <v>4</v>
      </c>
      <c r="D354" s="1">
        <v>0.33333333333333331</v>
      </c>
      <c r="E354" s="221">
        <v>22</v>
      </c>
      <c r="F354" s="221">
        <v>0.13</v>
      </c>
      <c r="G354" s="221">
        <v>14</v>
      </c>
      <c r="H354" s="221">
        <v>5</v>
      </c>
      <c r="I354" s="221">
        <v>6</v>
      </c>
      <c r="J354" s="2">
        <v>9</v>
      </c>
    </row>
    <row r="355" spans="1:10" x14ac:dyDescent="0.3">
      <c r="A355" s="1" t="s">
        <v>74</v>
      </c>
      <c r="B355" s="221">
        <v>1</v>
      </c>
      <c r="C355" s="2">
        <v>2</v>
      </c>
      <c r="D355" s="1">
        <v>0.5</v>
      </c>
      <c r="E355" s="221">
        <v>15</v>
      </c>
      <c r="F355" s="221">
        <v>0.18</v>
      </c>
      <c r="G355" s="221">
        <v>11</v>
      </c>
      <c r="H355" s="221">
        <v>2</v>
      </c>
      <c r="I355" s="221">
        <v>3</v>
      </c>
      <c r="J355" s="2">
        <v>8</v>
      </c>
    </row>
    <row r="356" spans="1:10" x14ac:dyDescent="0.3">
      <c r="A356" s="1" t="s">
        <v>74</v>
      </c>
      <c r="B356" s="221">
        <v>1</v>
      </c>
      <c r="C356" s="2">
        <v>2</v>
      </c>
      <c r="D356" s="1">
        <v>0.38142857142857139</v>
      </c>
      <c r="E356" s="221">
        <v>17</v>
      </c>
      <c r="F356" s="221">
        <v>0.2</v>
      </c>
      <c r="G356" s="221">
        <v>10</v>
      </c>
      <c r="H356" s="221">
        <v>6</v>
      </c>
      <c r="I356" s="221">
        <v>4</v>
      </c>
      <c r="J356" s="2">
        <v>7</v>
      </c>
    </row>
    <row r="357" spans="1:10" x14ac:dyDescent="0.3">
      <c r="A357" s="1" t="s">
        <v>54</v>
      </c>
      <c r="B357" s="221">
        <v>2</v>
      </c>
      <c r="C357" s="2">
        <v>2</v>
      </c>
      <c r="D357" s="1">
        <v>0.45874999999999999</v>
      </c>
      <c r="E357" s="221">
        <v>19</v>
      </c>
      <c r="F357" s="221">
        <v>0.09</v>
      </c>
      <c r="G357" s="221">
        <v>12</v>
      </c>
      <c r="H357" s="221">
        <v>5</v>
      </c>
      <c r="I357" s="221">
        <v>6</v>
      </c>
      <c r="J357" s="2">
        <v>8</v>
      </c>
    </row>
    <row r="358" spans="1:10" x14ac:dyDescent="0.3">
      <c r="A358" s="1" t="s">
        <v>32</v>
      </c>
      <c r="B358" s="221">
        <v>1</v>
      </c>
      <c r="C358" s="2">
        <v>4</v>
      </c>
      <c r="D358" s="1">
        <v>0.44500000000000001</v>
      </c>
      <c r="E358" s="221">
        <v>13</v>
      </c>
      <c r="F358" s="221">
        <v>0.16</v>
      </c>
      <c r="G358" s="221">
        <v>6</v>
      </c>
      <c r="H358" s="221">
        <v>4</v>
      </c>
      <c r="I358" s="221">
        <v>4</v>
      </c>
      <c r="J358" s="2">
        <v>6</v>
      </c>
    </row>
    <row r="359" spans="1:10" x14ac:dyDescent="0.3">
      <c r="A359" s="1" t="s">
        <v>32</v>
      </c>
      <c r="B359" s="221">
        <v>1</v>
      </c>
      <c r="C359" s="2">
        <v>4</v>
      </c>
      <c r="D359" s="1">
        <v>0.26333333333333336</v>
      </c>
      <c r="E359" s="221">
        <v>16</v>
      </c>
      <c r="F359" s="221">
        <v>0.22</v>
      </c>
      <c r="G359" s="221">
        <v>13</v>
      </c>
      <c r="H359" s="221">
        <v>5</v>
      </c>
      <c r="I359" s="221">
        <v>7</v>
      </c>
      <c r="J359" s="2">
        <v>6</v>
      </c>
    </row>
    <row r="360" spans="1:10" x14ac:dyDescent="0.3">
      <c r="A360" s="1" t="s">
        <v>32</v>
      </c>
      <c r="B360" s="221">
        <v>1</v>
      </c>
      <c r="C360" s="2">
        <v>4</v>
      </c>
      <c r="D360" s="1">
        <v>0.33285714285714285</v>
      </c>
      <c r="E360" s="221">
        <v>19</v>
      </c>
      <c r="F360" s="221">
        <v>0.23</v>
      </c>
      <c r="G360" s="221">
        <v>10</v>
      </c>
      <c r="H360" s="221">
        <v>5</v>
      </c>
      <c r="I360" s="221">
        <v>6</v>
      </c>
      <c r="J360" s="2">
        <v>7</v>
      </c>
    </row>
    <row r="361" spans="1:10" x14ac:dyDescent="0.3">
      <c r="A361" s="1" t="s">
        <v>32</v>
      </c>
      <c r="B361" s="221">
        <v>1</v>
      </c>
      <c r="C361" s="2">
        <v>4</v>
      </c>
      <c r="D361" s="1">
        <v>0.26600000000000001</v>
      </c>
      <c r="E361" s="221">
        <v>13</v>
      </c>
      <c r="F361" s="221">
        <v>0.27</v>
      </c>
      <c r="G361" s="221">
        <v>7</v>
      </c>
      <c r="H361" s="221">
        <v>3</v>
      </c>
      <c r="I361" s="221">
        <v>3</v>
      </c>
      <c r="J361" s="2">
        <v>5</v>
      </c>
    </row>
    <row r="362" spans="1:10" x14ac:dyDescent="0.3">
      <c r="A362" s="1" t="s">
        <v>81</v>
      </c>
      <c r="B362" s="221">
        <v>2</v>
      </c>
      <c r="C362" s="2">
        <v>4</v>
      </c>
      <c r="D362" s="1">
        <v>0.44500000000000001</v>
      </c>
      <c r="E362" s="221">
        <v>15</v>
      </c>
      <c r="F362" s="221">
        <v>0.06</v>
      </c>
      <c r="G362" s="221">
        <v>9</v>
      </c>
      <c r="H362" s="221">
        <v>4</v>
      </c>
      <c r="I362" s="221">
        <v>5</v>
      </c>
      <c r="J362" s="2">
        <v>6</v>
      </c>
    </row>
    <row r="363" spans="1:10" x14ac:dyDescent="0.3">
      <c r="A363" s="1" t="s">
        <v>81</v>
      </c>
      <c r="B363" s="221">
        <v>2</v>
      </c>
      <c r="C363" s="2">
        <v>4</v>
      </c>
      <c r="D363" s="1">
        <v>0.433</v>
      </c>
      <c r="E363" s="221">
        <v>21</v>
      </c>
      <c r="F363" s="221">
        <v>0.08</v>
      </c>
      <c r="G363" s="221">
        <v>15</v>
      </c>
      <c r="H363" s="221">
        <v>4</v>
      </c>
      <c r="I363" s="221">
        <v>5</v>
      </c>
      <c r="J363" s="2">
        <v>10</v>
      </c>
    </row>
    <row r="364" spans="1:10" x14ac:dyDescent="0.3">
      <c r="A364" s="1" t="s">
        <v>81</v>
      </c>
      <c r="B364" s="221">
        <v>2</v>
      </c>
      <c r="C364" s="2">
        <v>4</v>
      </c>
      <c r="D364" s="1">
        <v>0.41666666666666669</v>
      </c>
      <c r="E364" s="221">
        <v>26</v>
      </c>
      <c r="F364" s="221">
        <v>0.09</v>
      </c>
      <c r="G364" s="221">
        <v>17</v>
      </c>
      <c r="H364" s="221">
        <v>3</v>
      </c>
      <c r="I364" s="221">
        <v>3</v>
      </c>
      <c r="J364" s="2">
        <v>12</v>
      </c>
    </row>
    <row r="365" spans="1:10" x14ac:dyDescent="0.3">
      <c r="A365" s="1" t="s">
        <v>81</v>
      </c>
      <c r="B365" s="221">
        <v>2</v>
      </c>
      <c r="C365" s="2">
        <v>4</v>
      </c>
      <c r="D365" s="1">
        <v>0.5</v>
      </c>
      <c r="E365" s="221">
        <v>24</v>
      </c>
      <c r="F365" s="221">
        <v>0.09</v>
      </c>
      <c r="G365" s="221">
        <v>14</v>
      </c>
      <c r="H365" s="221">
        <v>4</v>
      </c>
      <c r="I365" s="221">
        <v>3</v>
      </c>
      <c r="J365" s="2">
        <v>12</v>
      </c>
    </row>
    <row r="366" spans="1:10" x14ac:dyDescent="0.3">
      <c r="A366" s="1" t="s">
        <v>81</v>
      </c>
      <c r="B366" s="221">
        <v>2</v>
      </c>
      <c r="C366" s="2">
        <v>4</v>
      </c>
      <c r="D366" s="1">
        <v>0.57545454545454544</v>
      </c>
      <c r="E366" s="221">
        <v>20</v>
      </c>
      <c r="F366" s="221">
        <v>0.1</v>
      </c>
      <c r="G366" s="221">
        <v>13</v>
      </c>
      <c r="H366" s="221">
        <v>4</v>
      </c>
      <c r="I366" s="221">
        <v>3</v>
      </c>
      <c r="J366" s="2">
        <v>11</v>
      </c>
    </row>
    <row r="367" spans="1:10" x14ac:dyDescent="0.3">
      <c r="A367" s="1" t="s">
        <v>81</v>
      </c>
      <c r="B367" s="221">
        <v>2</v>
      </c>
      <c r="C367" s="2">
        <v>4</v>
      </c>
      <c r="D367" s="1">
        <v>0.184</v>
      </c>
      <c r="E367" s="221">
        <v>18</v>
      </c>
      <c r="F367" s="221">
        <v>0.11</v>
      </c>
      <c r="G367" s="221">
        <v>10</v>
      </c>
      <c r="H367" s="221">
        <v>6</v>
      </c>
      <c r="I367" s="221">
        <v>6</v>
      </c>
      <c r="J367" s="2">
        <v>5</v>
      </c>
    </row>
    <row r="368" spans="1:10" x14ac:dyDescent="0.3">
      <c r="A368" s="1" t="s">
        <v>65</v>
      </c>
      <c r="B368" s="221">
        <v>1</v>
      </c>
      <c r="C368" s="2">
        <v>1</v>
      </c>
      <c r="D368" s="1">
        <v>0.19</v>
      </c>
      <c r="E368" s="221">
        <v>23</v>
      </c>
      <c r="F368" s="221">
        <v>0.17</v>
      </c>
      <c r="G368" s="221">
        <v>13</v>
      </c>
      <c r="H368" s="221">
        <v>6</v>
      </c>
      <c r="I368" s="221">
        <v>5</v>
      </c>
      <c r="J368" s="2">
        <v>7</v>
      </c>
    </row>
    <row r="369" spans="1:10" x14ac:dyDescent="0.3">
      <c r="A369" s="1" t="s">
        <v>65</v>
      </c>
      <c r="B369" s="221">
        <v>1</v>
      </c>
      <c r="C369" s="2">
        <v>1</v>
      </c>
      <c r="D369" s="1">
        <v>0.13400000000000001</v>
      </c>
      <c r="E369" s="221">
        <v>18</v>
      </c>
      <c r="F369" s="221">
        <v>0.18</v>
      </c>
      <c r="G369" s="221">
        <v>10</v>
      </c>
      <c r="H369" s="221">
        <v>5</v>
      </c>
      <c r="I369" s="221">
        <v>5</v>
      </c>
      <c r="J369" s="2">
        <v>5</v>
      </c>
    </row>
    <row r="370" spans="1:10" x14ac:dyDescent="0.3">
      <c r="A370" s="1" t="s">
        <v>12</v>
      </c>
      <c r="B370" s="221">
        <v>2</v>
      </c>
      <c r="C370" s="2">
        <v>1</v>
      </c>
      <c r="D370" s="1">
        <v>0.33399999999999996</v>
      </c>
      <c r="E370" s="221">
        <v>20</v>
      </c>
      <c r="F370" s="221">
        <v>0.17</v>
      </c>
      <c r="G370" s="221">
        <v>9</v>
      </c>
      <c r="H370" s="221">
        <v>4</v>
      </c>
      <c r="I370" s="221">
        <v>5</v>
      </c>
      <c r="J370" s="2">
        <v>5</v>
      </c>
    </row>
    <row r="371" spans="1:10" ht="15" thickBot="1" x14ac:dyDescent="0.35">
      <c r="A371" s="3" t="s">
        <v>12</v>
      </c>
      <c r="B371" s="4">
        <v>2</v>
      </c>
      <c r="C371" s="5">
        <v>1</v>
      </c>
      <c r="D371" s="3">
        <v>0.26600000000000001</v>
      </c>
      <c r="E371" s="4">
        <v>18</v>
      </c>
      <c r="F371" s="4">
        <v>0.19</v>
      </c>
      <c r="G371" s="4">
        <v>9</v>
      </c>
      <c r="H371" s="4">
        <v>5</v>
      </c>
      <c r="I371" s="4">
        <v>7</v>
      </c>
      <c r="J371" s="5">
        <v>5</v>
      </c>
    </row>
  </sheetData>
  <sortState xmlns:xlrd2="http://schemas.microsoft.com/office/spreadsheetml/2017/richdata2" ref="A2:J371">
    <sortCondition ref="A2:A371"/>
  </sortState>
  <phoneticPr fontId="4" type="noConversion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FDA72-96F4-4325-8783-0EBBBE807D0A}">
  <dimension ref="A1:N362"/>
  <sheetViews>
    <sheetView zoomScaleNormal="100" workbookViewId="0">
      <selection activeCell="Q9" sqref="Q9"/>
    </sheetView>
  </sheetViews>
  <sheetFormatPr baseColWidth="10" defaultRowHeight="14.4" x14ac:dyDescent="0.3"/>
  <cols>
    <col min="1" max="1" width="16.21875" bestFit="1" customWidth="1"/>
    <col min="2" max="2" width="4" bestFit="1" customWidth="1"/>
    <col min="3" max="3" width="5.44140625" bestFit="1" customWidth="1"/>
    <col min="4" max="4" width="4.5546875" bestFit="1" customWidth="1"/>
    <col min="5" max="6" width="13" bestFit="1" customWidth="1"/>
    <col min="7" max="7" width="12.109375" bestFit="1" customWidth="1"/>
    <col min="8" max="8" width="7.88671875" bestFit="1" customWidth="1"/>
    <col min="9" max="9" width="8.5546875" bestFit="1" customWidth="1"/>
    <col min="10" max="10" width="11" bestFit="1" customWidth="1"/>
    <col min="11" max="11" width="5" bestFit="1" customWidth="1"/>
    <col min="12" max="13" width="3.109375" bestFit="1" customWidth="1"/>
    <col min="14" max="14" width="9.6640625" bestFit="1" customWidth="1"/>
  </cols>
  <sheetData>
    <row r="1" spans="1:14" ht="15" thickBot="1" x14ac:dyDescent="0.35">
      <c r="A1" s="16" t="s">
        <v>94</v>
      </c>
      <c r="B1" s="17" t="s">
        <v>101</v>
      </c>
      <c r="C1" s="17" t="s">
        <v>95</v>
      </c>
      <c r="D1" s="28" t="s">
        <v>96</v>
      </c>
      <c r="E1" s="231" t="s">
        <v>141</v>
      </c>
      <c r="F1" s="17" t="s">
        <v>214</v>
      </c>
      <c r="G1" s="17" t="s">
        <v>213</v>
      </c>
      <c r="H1" s="17" t="s">
        <v>138</v>
      </c>
      <c r="I1" s="17" t="s">
        <v>139</v>
      </c>
      <c r="J1" s="17" t="s">
        <v>145</v>
      </c>
      <c r="K1" s="17" t="s">
        <v>148</v>
      </c>
      <c r="L1" s="17" t="s">
        <v>211</v>
      </c>
      <c r="M1" s="17" t="s">
        <v>212</v>
      </c>
      <c r="N1" s="18" t="s">
        <v>97</v>
      </c>
    </row>
    <row r="2" spans="1:14" x14ac:dyDescent="0.3">
      <c r="A2" s="1" t="s">
        <v>55</v>
      </c>
      <c r="B2" s="221">
        <v>0</v>
      </c>
      <c r="C2" s="221">
        <v>0</v>
      </c>
      <c r="D2" s="221">
        <v>0</v>
      </c>
      <c r="E2" s="1">
        <v>0.25</v>
      </c>
      <c r="F2" s="221">
        <v>18</v>
      </c>
      <c r="G2" s="221">
        <v>43.77</v>
      </c>
      <c r="H2" s="221">
        <v>2.62</v>
      </c>
      <c r="I2" s="221">
        <v>0.5</v>
      </c>
      <c r="J2" s="221">
        <v>1.75</v>
      </c>
      <c r="K2" s="221">
        <v>14</v>
      </c>
      <c r="L2" s="221">
        <v>3</v>
      </c>
      <c r="M2" s="221">
        <v>4</v>
      </c>
      <c r="N2" s="2">
        <v>8</v>
      </c>
    </row>
    <row r="3" spans="1:14" x14ac:dyDescent="0.3">
      <c r="A3" s="1" t="s">
        <v>45</v>
      </c>
      <c r="B3">
        <f>B2+1</f>
        <v>1</v>
      </c>
      <c r="C3">
        <v>0</v>
      </c>
      <c r="D3" s="221">
        <v>0</v>
      </c>
      <c r="E3" s="1">
        <v>5.5E-2</v>
      </c>
      <c r="F3" s="221">
        <v>17</v>
      </c>
      <c r="G3" s="221">
        <v>41.68</v>
      </c>
      <c r="H3" s="221">
        <v>1.5</v>
      </c>
      <c r="I3" s="221">
        <v>0.5</v>
      </c>
      <c r="J3" s="221">
        <v>1.69</v>
      </c>
      <c r="K3" s="221">
        <v>9</v>
      </c>
      <c r="L3" s="221">
        <v>2</v>
      </c>
      <c r="M3" s="221">
        <v>3</v>
      </c>
      <c r="N3" s="2">
        <v>6</v>
      </c>
    </row>
    <row r="4" spans="1:14" x14ac:dyDescent="0.3">
      <c r="A4" s="1" t="s">
        <v>71</v>
      </c>
      <c r="B4">
        <f t="shared" ref="B4:B67" si="0">B3+1</f>
        <v>2</v>
      </c>
      <c r="C4">
        <v>0</v>
      </c>
      <c r="D4" s="221">
        <v>0</v>
      </c>
      <c r="E4" s="1">
        <v>0.22166666666666668</v>
      </c>
      <c r="F4" s="221">
        <v>15</v>
      </c>
      <c r="G4" s="221">
        <v>40.93</v>
      </c>
      <c r="H4" s="221">
        <v>4</v>
      </c>
      <c r="I4" s="221">
        <v>2.87</v>
      </c>
      <c r="J4" s="221">
        <v>1.83</v>
      </c>
      <c r="K4" s="221">
        <v>10</v>
      </c>
      <c r="L4" s="221">
        <v>4</v>
      </c>
      <c r="M4" s="221">
        <v>4</v>
      </c>
      <c r="N4" s="2">
        <v>6</v>
      </c>
    </row>
    <row r="5" spans="1:14" x14ac:dyDescent="0.3">
      <c r="A5" s="1" t="s">
        <v>42</v>
      </c>
      <c r="B5">
        <f t="shared" si="0"/>
        <v>3</v>
      </c>
      <c r="C5">
        <v>0</v>
      </c>
      <c r="D5" s="221">
        <v>0</v>
      </c>
      <c r="E5" s="1">
        <v>0.14285714285714285</v>
      </c>
      <c r="F5" s="221">
        <v>16</v>
      </c>
      <c r="G5" s="221">
        <v>46.24</v>
      </c>
      <c r="H5" s="221">
        <v>3</v>
      </c>
      <c r="I5" s="221">
        <v>1</v>
      </c>
      <c r="J5" s="221">
        <v>1.45</v>
      </c>
      <c r="K5" s="221">
        <v>10</v>
      </c>
      <c r="L5" s="221">
        <v>4</v>
      </c>
      <c r="M5" s="221">
        <v>4</v>
      </c>
      <c r="N5" s="2">
        <v>7</v>
      </c>
    </row>
    <row r="6" spans="1:14" x14ac:dyDescent="0.3">
      <c r="A6" s="1" t="s">
        <v>7</v>
      </c>
      <c r="B6">
        <f t="shared" si="0"/>
        <v>4</v>
      </c>
      <c r="C6">
        <v>0</v>
      </c>
      <c r="D6" s="221">
        <v>0</v>
      </c>
      <c r="E6" s="1">
        <v>0.13400000000000001</v>
      </c>
      <c r="F6" s="221">
        <v>16</v>
      </c>
      <c r="G6" s="221">
        <v>42.25</v>
      </c>
      <c r="H6" s="221">
        <v>0.5</v>
      </c>
      <c r="I6" s="221">
        <v>1.5</v>
      </c>
      <c r="J6" s="221">
        <v>0.92</v>
      </c>
      <c r="K6" s="221">
        <v>10</v>
      </c>
      <c r="L6" s="221">
        <v>4</v>
      </c>
      <c r="M6" s="221">
        <v>5</v>
      </c>
      <c r="N6" s="2">
        <v>5</v>
      </c>
    </row>
    <row r="7" spans="1:14" x14ac:dyDescent="0.3">
      <c r="A7" s="1" t="s">
        <v>100</v>
      </c>
      <c r="B7">
        <f t="shared" si="0"/>
        <v>5</v>
      </c>
      <c r="C7">
        <v>0</v>
      </c>
      <c r="D7" s="221">
        <v>0</v>
      </c>
      <c r="E7" s="1">
        <v>0.33399999999999996</v>
      </c>
      <c r="F7" s="221">
        <v>14</v>
      </c>
      <c r="G7" s="221">
        <v>43.06</v>
      </c>
      <c r="H7" s="221">
        <v>1.5</v>
      </c>
      <c r="I7" s="221">
        <v>10</v>
      </c>
      <c r="J7" s="221">
        <v>0.8</v>
      </c>
      <c r="K7" s="221">
        <v>8</v>
      </c>
      <c r="L7" s="221">
        <v>3</v>
      </c>
      <c r="M7" s="221">
        <v>3</v>
      </c>
      <c r="N7" s="2">
        <v>5</v>
      </c>
    </row>
    <row r="8" spans="1:14" x14ac:dyDescent="0.3">
      <c r="A8" s="1" t="s">
        <v>68</v>
      </c>
      <c r="B8">
        <f t="shared" si="0"/>
        <v>6</v>
      </c>
      <c r="C8">
        <v>0</v>
      </c>
      <c r="D8" s="221">
        <v>0</v>
      </c>
      <c r="E8" s="1">
        <v>5.5E-2</v>
      </c>
      <c r="F8" s="221">
        <v>18</v>
      </c>
      <c r="G8" s="221">
        <v>38.61</v>
      </c>
      <c r="H8" s="221">
        <v>2.16</v>
      </c>
      <c r="I8" s="221">
        <v>1</v>
      </c>
      <c r="J8" s="221">
        <v>0.68</v>
      </c>
      <c r="K8" s="221">
        <v>12</v>
      </c>
      <c r="L8" s="221">
        <v>4</v>
      </c>
      <c r="M8" s="221">
        <v>4</v>
      </c>
      <c r="N8" s="2">
        <v>6</v>
      </c>
    </row>
    <row r="9" spans="1:14" x14ac:dyDescent="0.3">
      <c r="A9" s="1" t="s">
        <v>99</v>
      </c>
      <c r="B9">
        <f t="shared" si="0"/>
        <v>7</v>
      </c>
      <c r="C9">
        <v>0</v>
      </c>
      <c r="D9" s="221">
        <v>0</v>
      </c>
      <c r="E9" s="1">
        <v>0.23857142857142857</v>
      </c>
      <c r="F9" s="221">
        <v>19</v>
      </c>
      <c r="G9" s="221">
        <v>47.72</v>
      </c>
      <c r="H9" s="221">
        <v>5.91</v>
      </c>
      <c r="I9" s="221">
        <v>0.5</v>
      </c>
      <c r="J9" s="221">
        <v>2.4500000000000002</v>
      </c>
      <c r="K9" s="221">
        <v>11</v>
      </c>
      <c r="L9" s="221">
        <v>3</v>
      </c>
      <c r="M9" s="221">
        <v>2</v>
      </c>
      <c r="N9" s="2">
        <v>7</v>
      </c>
    </row>
    <row r="10" spans="1:14" x14ac:dyDescent="0.3">
      <c r="A10" s="1" t="s">
        <v>98</v>
      </c>
      <c r="B10">
        <f t="shared" si="0"/>
        <v>8</v>
      </c>
      <c r="C10">
        <v>0</v>
      </c>
      <c r="D10" s="221">
        <v>0</v>
      </c>
      <c r="E10" s="1">
        <v>0.40777777777777779</v>
      </c>
      <c r="F10" s="221">
        <v>16</v>
      </c>
      <c r="G10" s="221">
        <v>37.44</v>
      </c>
      <c r="H10" s="221">
        <v>0.5</v>
      </c>
      <c r="I10" s="221">
        <v>5</v>
      </c>
      <c r="J10" s="221">
        <v>100</v>
      </c>
      <c r="K10" s="221">
        <v>12</v>
      </c>
      <c r="L10" s="221">
        <v>2</v>
      </c>
      <c r="M10" s="221">
        <v>2</v>
      </c>
      <c r="N10" s="2">
        <v>9</v>
      </c>
    </row>
    <row r="11" spans="1:14" x14ac:dyDescent="0.3">
      <c r="A11" s="1" t="s">
        <v>77</v>
      </c>
      <c r="B11">
        <f t="shared" si="0"/>
        <v>9</v>
      </c>
      <c r="C11">
        <v>0</v>
      </c>
      <c r="D11" s="221">
        <v>1</v>
      </c>
      <c r="E11" s="1">
        <v>0</v>
      </c>
      <c r="F11" s="221">
        <v>16</v>
      </c>
      <c r="G11" s="221">
        <v>49.99</v>
      </c>
      <c r="H11" s="221">
        <v>0.47</v>
      </c>
      <c r="I11" s="221">
        <v>0.47</v>
      </c>
      <c r="J11" s="221">
        <v>0.19</v>
      </c>
      <c r="K11" s="221">
        <v>9</v>
      </c>
      <c r="L11" s="221">
        <v>3</v>
      </c>
      <c r="M11" s="221">
        <v>3</v>
      </c>
      <c r="N11" s="2">
        <v>5</v>
      </c>
    </row>
    <row r="12" spans="1:14" x14ac:dyDescent="0.3">
      <c r="A12" s="1" t="s">
        <v>77</v>
      </c>
      <c r="B12">
        <f t="shared" si="0"/>
        <v>10</v>
      </c>
      <c r="C12">
        <v>0</v>
      </c>
      <c r="D12" s="221">
        <v>1</v>
      </c>
      <c r="E12" s="1">
        <v>6.6000000000000003E-2</v>
      </c>
      <c r="F12" s="221">
        <v>15</v>
      </c>
      <c r="G12" s="221">
        <v>48.25</v>
      </c>
      <c r="H12" s="221">
        <v>0.5</v>
      </c>
      <c r="I12" s="221">
        <v>0.47</v>
      </c>
      <c r="J12" s="221">
        <v>1.42</v>
      </c>
      <c r="K12" s="221">
        <v>7</v>
      </c>
      <c r="L12" s="221">
        <v>2</v>
      </c>
      <c r="M12" s="221">
        <v>1</v>
      </c>
      <c r="N12" s="2">
        <v>5</v>
      </c>
    </row>
    <row r="13" spans="1:14" x14ac:dyDescent="0.3">
      <c r="A13" s="1" t="s">
        <v>77</v>
      </c>
      <c r="B13">
        <f t="shared" si="0"/>
        <v>11</v>
      </c>
      <c r="C13">
        <v>0</v>
      </c>
      <c r="D13" s="221">
        <v>1</v>
      </c>
      <c r="E13" s="1">
        <v>0.29666666666666663</v>
      </c>
      <c r="F13" s="221">
        <v>18</v>
      </c>
      <c r="G13" s="221">
        <v>53.03</v>
      </c>
      <c r="H13" s="221">
        <v>0.47</v>
      </c>
      <c r="I13" s="221">
        <v>0</v>
      </c>
      <c r="J13" s="221">
        <v>1.25</v>
      </c>
      <c r="K13" s="221">
        <v>12</v>
      </c>
      <c r="L13" s="221">
        <v>3</v>
      </c>
      <c r="M13" s="221">
        <v>3</v>
      </c>
      <c r="N13" s="2">
        <v>9</v>
      </c>
    </row>
    <row r="14" spans="1:14" x14ac:dyDescent="0.3">
      <c r="A14" s="1" t="s">
        <v>78</v>
      </c>
      <c r="B14">
        <f t="shared" si="0"/>
        <v>12</v>
      </c>
      <c r="C14">
        <v>1</v>
      </c>
      <c r="D14" s="221">
        <v>1</v>
      </c>
      <c r="E14" s="1">
        <v>0.375</v>
      </c>
      <c r="F14" s="221">
        <v>16</v>
      </c>
      <c r="G14" s="221">
        <v>93.13</v>
      </c>
      <c r="H14" s="221">
        <v>6</v>
      </c>
      <c r="I14" s="221">
        <v>5.5</v>
      </c>
      <c r="J14" s="221">
        <v>5.38</v>
      </c>
      <c r="K14" s="221">
        <v>10</v>
      </c>
      <c r="L14" s="221">
        <v>4</v>
      </c>
      <c r="M14" s="221">
        <v>3</v>
      </c>
      <c r="N14" s="2">
        <v>8</v>
      </c>
    </row>
    <row r="15" spans="1:14" x14ac:dyDescent="0.3">
      <c r="A15" s="1" t="s">
        <v>30</v>
      </c>
      <c r="B15">
        <f t="shared" si="0"/>
        <v>13</v>
      </c>
      <c r="C15">
        <v>1</v>
      </c>
      <c r="D15" s="221">
        <v>3</v>
      </c>
      <c r="E15" s="1">
        <v>5.5E-2</v>
      </c>
      <c r="F15" s="221">
        <v>18</v>
      </c>
      <c r="G15" s="221">
        <v>52.13</v>
      </c>
      <c r="H15" s="221">
        <v>0.47</v>
      </c>
      <c r="I15" s="221">
        <v>0.47</v>
      </c>
      <c r="J15" s="221">
        <v>0.95</v>
      </c>
      <c r="K15" s="221">
        <v>9</v>
      </c>
      <c r="L15" s="221">
        <v>4</v>
      </c>
      <c r="M15" s="221">
        <v>3</v>
      </c>
      <c r="N15" s="2">
        <v>6</v>
      </c>
    </row>
    <row r="16" spans="1:14" x14ac:dyDescent="0.3">
      <c r="A16" s="1" t="s">
        <v>30</v>
      </c>
      <c r="B16">
        <f t="shared" si="0"/>
        <v>14</v>
      </c>
      <c r="C16">
        <v>1</v>
      </c>
      <c r="D16" s="221">
        <v>3</v>
      </c>
      <c r="E16" s="1">
        <v>9.5714285714285724E-2</v>
      </c>
      <c r="F16" s="221">
        <v>18</v>
      </c>
      <c r="G16" s="221">
        <v>53</v>
      </c>
      <c r="H16" s="221">
        <v>0.47</v>
      </c>
      <c r="I16" s="221">
        <v>0.47</v>
      </c>
      <c r="J16" s="221">
        <v>0.88</v>
      </c>
      <c r="K16" s="221">
        <v>12</v>
      </c>
      <c r="L16" s="221">
        <v>4</v>
      </c>
      <c r="M16" s="221">
        <v>3</v>
      </c>
      <c r="N16" s="2">
        <v>7</v>
      </c>
    </row>
    <row r="17" spans="1:14" x14ac:dyDescent="0.3">
      <c r="A17" s="1" t="s">
        <v>30</v>
      </c>
      <c r="B17">
        <f t="shared" si="0"/>
        <v>15</v>
      </c>
      <c r="C17">
        <v>1</v>
      </c>
      <c r="D17" s="221">
        <v>3</v>
      </c>
      <c r="E17" s="1">
        <v>6.6000000000000003E-2</v>
      </c>
      <c r="F17" s="221">
        <v>16</v>
      </c>
      <c r="G17" s="221">
        <v>54.75</v>
      </c>
      <c r="H17" s="221">
        <v>0.82</v>
      </c>
      <c r="I17" s="221">
        <v>0.94</v>
      </c>
      <c r="J17" s="221">
        <v>1</v>
      </c>
      <c r="K17" s="221">
        <v>9</v>
      </c>
      <c r="L17" s="221">
        <v>3</v>
      </c>
      <c r="M17" s="221">
        <v>4</v>
      </c>
      <c r="N17" s="2">
        <v>5</v>
      </c>
    </row>
    <row r="18" spans="1:14" x14ac:dyDescent="0.3">
      <c r="A18" s="1" t="s">
        <v>30</v>
      </c>
      <c r="B18">
        <f t="shared" si="0"/>
        <v>16</v>
      </c>
      <c r="C18">
        <v>1</v>
      </c>
      <c r="D18" s="221">
        <v>3</v>
      </c>
      <c r="E18" s="1">
        <v>9.5714285714285724E-2</v>
      </c>
      <c r="F18" s="221">
        <v>17</v>
      </c>
      <c r="G18" s="221">
        <v>53.88</v>
      </c>
      <c r="H18" s="221">
        <v>0.5</v>
      </c>
      <c r="I18" s="221">
        <v>1.41</v>
      </c>
      <c r="J18" s="221">
        <v>0.75</v>
      </c>
      <c r="K18" s="221">
        <v>10</v>
      </c>
      <c r="L18" s="221">
        <v>4</v>
      </c>
      <c r="M18" s="221">
        <v>4</v>
      </c>
      <c r="N18" s="2">
        <v>7</v>
      </c>
    </row>
    <row r="19" spans="1:14" x14ac:dyDescent="0.3">
      <c r="A19" s="1" t="s">
        <v>30</v>
      </c>
      <c r="B19">
        <f t="shared" si="0"/>
        <v>17</v>
      </c>
      <c r="C19">
        <v>1</v>
      </c>
      <c r="D19" s="221">
        <v>3</v>
      </c>
      <c r="E19" s="1">
        <v>0.16625000000000001</v>
      </c>
      <c r="F19" s="221">
        <v>15</v>
      </c>
      <c r="G19" s="221">
        <v>53</v>
      </c>
      <c r="H19" s="221">
        <v>0.47</v>
      </c>
      <c r="I19" s="221">
        <v>1.25</v>
      </c>
      <c r="J19" s="221">
        <v>0.57999999999999996</v>
      </c>
      <c r="K19" s="221">
        <v>12</v>
      </c>
      <c r="L19" s="221">
        <v>3</v>
      </c>
      <c r="M19" s="221">
        <v>3</v>
      </c>
      <c r="N19" s="2">
        <v>8</v>
      </c>
    </row>
    <row r="20" spans="1:14" x14ac:dyDescent="0.3">
      <c r="A20" s="1" t="s">
        <v>49</v>
      </c>
      <c r="B20">
        <f t="shared" si="0"/>
        <v>18</v>
      </c>
      <c r="C20">
        <v>1</v>
      </c>
      <c r="D20" s="221">
        <v>3</v>
      </c>
      <c r="E20" s="1">
        <v>0.19</v>
      </c>
      <c r="F20" s="221">
        <v>17</v>
      </c>
      <c r="G20" s="221">
        <v>54.09</v>
      </c>
      <c r="H20" s="221">
        <v>5</v>
      </c>
      <c r="I20" s="221">
        <v>3.68</v>
      </c>
      <c r="J20" s="221">
        <v>1.25</v>
      </c>
      <c r="K20" s="221">
        <v>11</v>
      </c>
      <c r="L20" s="221">
        <v>3</v>
      </c>
      <c r="M20" s="221">
        <v>2</v>
      </c>
      <c r="N20" s="2">
        <v>7</v>
      </c>
    </row>
    <row r="21" spans="1:14" x14ac:dyDescent="0.3">
      <c r="A21" s="1" t="s">
        <v>49</v>
      </c>
      <c r="B21">
        <f t="shared" si="0"/>
        <v>19</v>
      </c>
      <c r="C21">
        <v>1</v>
      </c>
      <c r="D21" s="221">
        <v>3</v>
      </c>
      <c r="E21" s="1">
        <v>0.14285714285714285</v>
      </c>
      <c r="F21" s="221">
        <v>20</v>
      </c>
      <c r="G21" s="221">
        <v>57.58</v>
      </c>
      <c r="H21" s="221">
        <v>4.5</v>
      </c>
      <c r="I21" s="221">
        <v>3.74</v>
      </c>
      <c r="J21" s="221">
        <v>1.25</v>
      </c>
      <c r="K21" s="221">
        <v>12</v>
      </c>
      <c r="L21" s="221">
        <v>5</v>
      </c>
      <c r="M21" s="221">
        <v>4</v>
      </c>
      <c r="N21" s="2">
        <v>7</v>
      </c>
    </row>
    <row r="22" spans="1:14" x14ac:dyDescent="0.3">
      <c r="A22" s="1" t="s">
        <v>49</v>
      </c>
      <c r="B22">
        <f t="shared" si="0"/>
        <v>20</v>
      </c>
      <c r="C22">
        <v>1</v>
      </c>
      <c r="D22" s="221">
        <v>3</v>
      </c>
      <c r="E22" s="1">
        <v>0</v>
      </c>
      <c r="F22" s="221">
        <v>21</v>
      </c>
      <c r="G22" s="221">
        <v>55.84</v>
      </c>
      <c r="H22" s="221">
        <v>0.82</v>
      </c>
      <c r="I22" s="221">
        <v>2.62</v>
      </c>
      <c r="J22" s="221">
        <v>0.83</v>
      </c>
      <c r="K22" s="221">
        <v>12</v>
      </c>
      <c r="L22" s="221">
        <v>4</v>
      </c>
      <c r="M22" s="221">
        <v>4</v>
      </c>
      <c r="N22" s="2">
        <v>7</v>
      </c>
    </row>
    <row r="23" spans="1:14" x14ac:dyDescent="0.3">
      <c r="A23" s="1" t="s">
        <v>49</v>
      </c>
      <c r="B23">
        <f t="shared" si="0"/>
        <v>21</v>
      </c>
      <c r="C23">
        <v>1</v>
      </c>
      <c r="D23" s="221">
        <v>3</v>
      </c>
      <c r="E23" s="1">
        <v>8.3750000000000005E-2</v>
      </c>
      <c r="F23" s="221">
        <v>21</v>
      </c>
      <c r="G23" s="221">
        <v>53.65</v>
      </c>
      <c r="H23" s="221">
        <v>0.47</v>
      </c>
      <c r="I23" s="221">
        <v>0.47</v>
      </c>
      <c r="J23" s="221">
        <v>0.75</v>
      </c>
      <c r="K23" s="221">
        <v>16</v>
      </c>
      <c r="L23" s="221">
        <v>6</v>
      </c>
      <c r="M23" s="221">
        <v>4</v>
      </c>
      <c r="N23" s="2">
        <v>8</v>
      </c>
    </row>
    <row r="24" spans="1:14" x14ac:dyDescent="0.3">
      <c r="A24" s="1" t="s">
        <v>49</v>
      </c>
      <c r="B24">
        <f t="shared" si="0"/>
        <v>22</v>
      </c>
      <c r="C24">
        <v>1</v>
      </c>
      <c r="D24" s="221">
        <v>3</v>
      </c>
      <c r="E24" s="1">
        <v>4.1250000000000002E-2</v>
      </c>
      <c r="F24" s="221">
        <v>25</v>
      </c>
      <c r="G24" s="221">
        <v>56.71</v>
      </c>
      <c r="H24" s="221">
        <v>0.82</v>
      </c>
      <c r="I24" s="221">
        <v>2.16</v>
      </c>
      <c r="J24" s="221">
        <v>0.88</v>
      </c>
      <c r="K24" s="221">
        <v>13</v>
      </c>
      <c r="L24" s="221">
        <v>4</v>
      </c>
      <c r="M24" s="221">
        <v>3</v>
      </c>
      <c r="N24" s="2">
        <v>8</v>
      </c>
    </row>
    <row r="25" spans="1:14" x14ac:dyDescent="0.3">
      <c r="A25" s="1" t="s">
        <v>49</v>
      </c>
      <c r="B25">
        <f t="shared" si="0"/>
        <v>23</v>
      </c>
      <c r="C25">
        <v>1</v>
      </c>
      <c r="D25" s="221">
        <v>3</v>
      </c>
      <c r="E25" s="1">
        <v>9.5714285714285724E-2</v>
      </c>
      <c r="F25" s="221">
        <v>19</v>
      </c>
      <c r="G25" s="221">
        <v>54.09</v>
      </c>
      <c r="H25" s="221">
        <v>2.0499999999999998</v>
      </c>
      <c r="I25" s="221">
        <v>2.62</v>
      </c>
      <c r="J25" s="221">
        <v>1.62</v>
      </c>
      <c r="K25" s="221">
        <v>12</v>
      </c>
      <c r="L25" s="221">
        <v>3</v>
      </c>
      <c r="M25" s="221">
        <v>4</v>
      </c>
      <c r="N25" s="2">
        <v>7</v>
      </c>
    </row>
    <row r="26" spans="1:14" x14ac:dyDescent="0.3">
      <c r="A26" s="1" t="s">
        <v>49</v>
      </c>
      <c r="B26">
        <f t="shared" si="0"/>
        <v>24</v>
      </c>
      <c r="C26">
        <v>1</v>
      </c>
      <c r="D26" s="221">
        <v>3</v>
      </c>
      <c r="E26" s="1">
        <v>0</v>
      </c>
      <c r="F26" s="221">
        <v>15</v>
      </c>
      <c r="G26" s="221">
        <v>49.29</v>
      </c>
      <c r="H26" s="221">
        <v>2.62</v>
      </c>
      <c r="I26" s="221">
        <v>4.9000000000000004</v>
      </c>
      <c r="J26" s="221">
        <v>2.56</v>
      </c>
      <c r="K26" s="221">
        <v>8</v>
      </c>
      <c r="L26" s="221">
        <v>2</v>
      </c>
      <c r="M26" s="221">
        <v>3</v>
      </c>
      <c r="N26" s="2">
        <v>5</v>
      </c>
    </row>
    <row r="27" spans="1:14" x14ac:dyDescent="0.3">
      <c r="A27" s="1" t="s">
        <v>49</v>
      </c>
      <c r="B27">
        <f t="shared" si="0"/>
        <v>25</v>
      </c>
      <c r="C27">
        <v>1</v>
      </c>
      <c r="D27" s="221">
        <v>3</v>
      </c>
      <c r="E27" s="1">
        <v>0</v>
      </c>
      <c r="F27" s="221">
        <v>18</v>
      </c>
      <c r="G27" s="221">
        <v>44.06</v>
      </c>
      <c r="H27" s="221">
        <v>3.56</v>
      </c>
      <c r="I27" s="221">
        <v>3.4</v>
      </c>
      <c r="J27" s="221">
        <v>1.43</v>
      </c>
      <c r="K27" s="221">
        <v>10</v>
      </c>
      <c r="L27" s="221">
        <v>4</v>
      </c>
      <c r="M27" s="221">
        <v>4</v>
      </c>
      <c r="N27" s="2">
        <v>5</v>
      </c>
    </row>
    <row r="28" spans="1:14" x14ac:dyDescent="0.3">
      <c r="A28" s="1" t="s">
        <v>49</v>
      </c>
      <c r="B28">
        <f t="shared" si="0"/>
        <v>26</v>
      </c>
      <c r="C28">
        <v>1</v>
      </c>
      <c r="D28" s="221">
        <v>3</v>
      </c>
      <c r="E28" s="1">
        <v>0.33285714285714285</v>
      </c>
      <c r="F28" s="221">
        <v>19</v>
      </c>
      <c r="G28" s="221">
        <v>49.29</v>
      </c>
      <c r="H28" s="221">
        <v>4.32</v>
      </c>
      <c r="I28" s="221">
        <v>4.78</v>
      </c>
      <c r="J28" s="221">
        <v>0.25</v>
      </c>
      <c r="K28" s="221">
        <v>11</v>
      </c>
      <c r="L28" s="221">
        <v>4</v>
      </c>
      <c r="M28" s="221">
        <v>4</v>
      </c>
      <c r="N28" s="2">
        <v>7</v>
      </c>
    </row>
    <row r="29" spans="1:14" x14ac:dyDescent="0.3">
      <c r="A29" s="1" t="s">
        <v>49</v>
      </c>
      <c r="B29">
        <f t="shared" si="0"/>
        <v>27</v>
      </c>
      <c r="C29">
        <v>1</v>
      </c>
      <c r="D29" s="221">
        <v>3</v>
      </c>
      <c r="E29" s="1">
        <v>0.16666666666666666</v>
      </c>
      <c r="F29" s="221">
        <v>17</v>
      </c>
      <c r="G29" s="221">
        <v>48.86</v>
      </c>
      <c r="H29" s="221">
        <v>1.63</v>
      </c>
      <c r="I29" s="221">
        <v>5.5</v>
      </c>
      <c r="J29" s="221">
        <v>100</v>
      </c>
      <c r="K29" s="221">
        <v>11</v>
      </c>
      <c r="L29" s="221">
        <v>3</v>
      </c>
      <c r="M29" s="221">
        <v>4</v>
      </c>
      <c r="N29" s="2">
        <v>6</v>
      </c>
    </row>
    <row r="30" spans="1:14" x14ac:dyDescent="0.3">
      <c r="A30" s="1" t="s">
        <v>57</v>
      </c>
      <c r="B30">
        <f t="shared" si="0"/>
        <v>28</v>
      </c>
      <c r="C30">
        <v>1</v>
      </c>
      <c r="D30" s="221">
        <v>3</v>
      </c>
      <c r="E30" s="1">
        <v>0.14285714285714285</v>
      </c>
      <c r="F30" s="221">
        <v>18</v>
      </c>
      <c r="G30" s="221">
        <v>50.52</v>
      </c>
      <c r="H30" s="221">
        <v>1.25</v>
      </c>
      <c r="I30" s="221">
        <v>1</v>
      </c>
      <c r="J30" s="221">
        <v>1.33</v>
      </c>
      <c r="K30" s="221">
        <v>11</v>
      </c>
      <c r="L30" s="221">
        <v>4</v>
      </c>
      <c r="M30" s="221">
        <v>4</v>
      </c>
      <c r="N30" s="2">
        <v>7</v>
      </c>
    </row>
    <row r="31" spans="1:14" x14ac:dyDescent="0.3">
      <c r="A31" s="1" t="s">
        <v>57</v>
      </c>
      <c r="B31">
        <f t="shared" si="0"/>
        <v>29</v>
      </c>
      <c r="C31">
        <v>1</v>
      </c>
      <c r="D31" s="221">
        <v>3</v>
      </c>
      <c r="E31" s="1">
        <v>0.23857142857142857</v>
      </c>
      <c r="F31" s="221">
        <v>14</v>
      </c>
      <c r="G31" s="221">
        <v>49.21</v>
      </c>
      <c r="H31" s="221">
        <v>1.25</v>
      </c>
      <c r="I31" s="221">
        <v>0.47</v>
      </c>
      <c r="J31" s="221">
        <v>1</v>
      </c>
      <c r="K31" s="221">
        <v>8</v>
      </c>
      <c r="L31" s="221">
        <v>3</v>
      </c>
      <c r="M31" s="221">
        <v>3</v>
      </c>
      <c r="N31" s="2">
        <v>7</v>
      </c>
    </row>
    <row r="32" spans="1:14" x14ac:dyDescent="0.3">
      <c r="A32" s="1" t="s">
        <v>57</v>
      </c>
      <c r="B32">
        <f t="shared" si="0"/>
        <v>30</v>
      </c>
      <c r="C32">
        <v>1</v>
      </c>
      <c r="D32" s="221">
        <v>3</v>
      </c>
      <c r="E32" s="1">
        <v>9.5714285714285724E-2</v>
      </c>
      <c r="F32" s="221">
        <v>18</v>
      </c>
      <c r="G32" s="221">
        <v>50.95</v>
      </c>
      <c r="H32" s="221">
        <v>0.82</v>
      </c>
      <c r="I32" s="221">
        <v>0.94</v>
      </c>
      <c r="J32" s="221">
        <v>1.58</v>
      </c>
      <c r="K32" s="221">
        <v>12</v>
      </c>
      <c r="L32" s="221">
        <v>3</v>
      </c>
      <c r="M32" s="221">
        <v>3</v>
      </c>
      <c r="N32" s="2">
        <v>7</v>
      </c>
    </row>
    <row r="33" spans="1:14" x14ac:dyDescent="0.3">
      <c r="A33" s="1" t="s">
        <v>91</v>
      </c>
      <c r="B33">
        <f t="shared" si="0"/>
        <v>31</v>
      </c>
      <c r="C33">
        <v>1</v>
      </c>
      <c r="D33" s="221">
        <v>3</v>
      </c>
      <c r="E33" s="1">
        <v>5.5E-2</v>
      </c>
      <c r="F33" s="221">
        <v>15</v>
      </c>
      <c r="G33" s="221">
        <v>51.07</v>
      </c>
      <c r="H33" s="221">
        <v>0.82</v>
      </c>
      <c r="I33" s="221">
        <v>0.94</v>
      </c>
      <c r="J33" s="221">
        <v>1.06</v>
      </c>
      <c r="K33" s="221">
        <v>9</v>
      </c>
      <c r="L33" s="221">
        <v>2</v>
      </c>
      <c r="M33" s="221">
        <v>3</v>
      </c>
      <c r="N33" s="2">
        <v>6</v>
      </c>
    </row>
    <row r="34" spans="1:14" x14ac:dyDescent="0.3">
      <c r="A34" s="1" t="s">
        <v>91</v>
      </c>
      <c r="B34">
        <f t="shared" si="0"/>
        <v>32</v>
      </c>
      <c r="C34">
        <v>1</v>
      </c>
      <c r="D34" s="221">
        <v>3</v>
      </c>
      <c r="E34" s="1">
        <v>0.11166666666666668</v>
      </c>
      <c r="F34" s="221">
        <v>17</v>
      </c>
      <c r="G34" s="221">
        <v>49.77</v>
      </c>
      <c r="H34" s="221">
        <v>0.47</v>
      </c>
      <c r="I34" s="221">
        <v>0.82</v>
      </c>
      <c r="J34" s="221">
        <v>1.28</v>
      </c>
      <c r="K34" s="221">
        <v>11</v>
      </c>
      <c r="L34" s="221">
        <v>4</v>
      </c>
      <c r="M34" s="221">
        <v>4</v>
      </c>
      <c r="N34" s="2">
        <v>6</v>
      </c>
    </row>
    <row r="35" spans="1:14" x14ac:dyDescent="0.3">
      <c r="A35" s="1" t="s">
        <v>91</v>
      </c>
      <c r="B35">
        <f t="shared" si="0"/>
        <v>33</v>
      </c>
      <c r="C35">
        <v>1</v>
      </c>
      <c r="D35" s="221">
        <v>3</v>
      </c>
      <c r="E35" s="1">
        <v>0</v>
      </c>
      <c r="F35" s="221">
        <v>15</v>
      </c>
      <c r="G35" s="221">
        <v>50.2</v>
      </c>
      <c r="H35" s="221">
        <v>1.25</v>
      </c>
      <c r="I35" s="221">
        <v>0.94</v>
      </c>
      <c r="J35" s="221">
        <v>1.35</v>
      </c>
      <c r="K35" s="221">
        <v>7</v>
      </c>
      <c r="L35" s="221">
        <v>3</v>
      </c>
      <c r="M35" s="221">
        <v>2</v>
      </c>
      <c r="N35" s="2">
        <v>5</v>
      </c>
    </row>
    <row r="36" spans="1:14" x14ac:dyDescent="0.3">
      <c r="A36" s="1" t="s">
        <v>91</v>
      </c>
      <c r="B36">
        <f t="shared" si="0"/>
        <v>34</v>
      </c>
      <c r="C36">
        <v>1</v>
      </c>
      <c r="D36" s="221">
        <v>3</v>
      </c>
      <c r="E36" s="1">
        <v>4.7142857142857146E-2</v>
      </c>
      <c r="F36" s="221">
        <v>19</v>
      </c>
      <c r="G36" s="221">
        <v>50.2</v>
      </c>
      <c r="H36" s="221">
        <v>0.82</v>
      </c>
      <c r="I36" s="221">
        <v>0.82</v>
      </c>
      <c r="J36" s="221">
        <v>0.85</v>
      </c>
      <c r="K36" s="221">
        <v>11</v>
      </c>
      <c r="L36" s="221">
        <v>3</v>
      </c>
      <c r="M36" s="221">
        <v>3</v>
      </c>
      <c r="N36" s="2">
        <v>7</v>
      </c>
    </row>
    <row r="37" spans="1:14" x14ac:dyDescent="0.3">
      <c r="A37" s="1" t="s">
        <v>91</v>
      </c>
      <c r="B37">
        <f t="shared" si="0"/>
        <v>35</v>
      </c>
      <c r="C37">
        <v>1</v>
      </c>
      <c r="D37" s="221">
        <v>3</v>
      </c>
      <c r="E37" s="1">
        <v>0.16666666666666666</v>
      </c>
      <c r="F37" s="221">
        <v>18</v>
      </c>
      <c r="G37" s="221">
        <v>50.64</v>
      </c>
      <c r="H37" s="221">
        <v>0.94</v>
      </c>
      <c r="I37" s="221">
        <v>0.94</v>
      </c>
      <c r="J37" s="221">
        <v>1.38</v>
      </c>
      <c r="K37" s="221">
        <v>8</v>
      </c>
      <c r="L37" s="221">
        <v>3</v>
      </c>
      <c r="M37" s="221">
        <v>3</v>
      </c>
      <c r="N37" s="2">
        <v>6</v>
      </c>
    </row>
    <row r="38" spans="1:14" x14ac:dyDescent="0.3">
      <c r="A38" s="1" t="s">
        <v>91</v>
      </c>
      <c r="B38">
        <f t="shared" si="0"/>
        <v>36</v>
      </c>
      <c r="C38">
        <v>1</v>
      </c>
      <c r="D38" s="221">
        <v>3</v>
      </c>
      <c r="E38" s="1">
        <v>0.33374999999999999</v>
      </c>
      <c r="F38" s="221">
        <v>21</v>
      </c>
      <c r="G38" s="221">
        <v>51.95</v>
      </c>
      <c r="H38" s="221">
        <v>1.89</v>
      </c>
      <c r="I38" s="221">
        <v>0.47</v>
      </c>
      <c r="J38" s="221">
        <v>1</v>
      </c>
      <c r="K38" s="221">
        <v>12</v>
      </c>
      <c r="L38" s="221">
        <v>3</v>
      </c>
      <c r="M38" s="221">
        <v>4</v>
      </c>
      <c r="N38" s="2">
        <v>8</v>
      </c>
    </row>
    <row r="39" spans="1:14" x14ac:dyDescent="0.3">
      <c r="A39" s="1" t="s">
        <v>91</v>
      </c>
      <c r="B39">
        <f t="shared" si="0"/>
        <v>37</v>
      </c>
      <c r="C39">
        <v>1</v>
      </c>
      <c r="D39" s="221">
        <v>3</v>
      </c>
      <c r="E39" s="1">
        <v>6.6000000000000003E-2</v>
      </c>
      <c r="F39" s="221">
        <v>18</v>
      </c>
      <c r="G39" s="221">
        <v>50.2</v>
      </c>
      <c r="H39" s="221">
        <v>1.25</v>
      </c>
      <c r="I39" s="221">
        <v>0.94</v>
      </c>
      <c r="J39" s="221">
        <v>1.71</v>
      </c>
      <c r="K39" s="221">
        <v>9</v>
      </c>
      <c r="L39" s="221">
        <v>5</v>
      </c>
      <c r="M39" s="221">
        <v>5</v>
      </c>
      <c r="N39" s="2">
        <v>5</v>
      </c>
    </row>
    <row r="40" spans="1:14" x14ac:dyDescent="0.3">
      <c r="A40" s="1" t="s">
        <v>91</v>
      </c>
      <c r="B40">
        <f t="shared" si="0"/>
        <v>38</v>
      </c>
      <c r="C40">
        <v>1</v>
      </c>
      <c r="D40" s="221">
        <v>3</v>
      </c>
      <c r="E40" s="1">
        <v>0.22166666666666668</v>
      </c>
      <c r="F40" s="221">
        <v>16</v>
      </c>
      <c r="G40" s="221">
        <v>52.38</v>
      </c>
      <c r="H40" s="221">
        <v>0</v>
      </c>
      <c r="I40" s="221">
        <v>2.62</v>
      </c>
      <c r="J40" s="221">
        <v>1.58</v>
      </c>
      <c r="K40" s="221">
        <v>9</v>
      </c>
      <c r="L40" s="221">
        <v>3</v>
      </c>
      <c r="M40" s="221">
        <v>4</v>
      </c>
      <c r="N40" s="2">
        <v>6</v>
      </c>
    </row>
    <row r="41" spans="1:14" x14ac:dyDescent="0.3">
      <c r="A41" s="1" t="s">
        <v>91</v>
      </c>
      <c r="B41">
        <f t="shared" si="0"/>
        <v>39</v>
      </c>
      <c r="C41">
        <v>1</v>
      </c>
      <c r="D41" s="221">
        <v>3</v>
      </c>
      <c r="E41" s="1">
        <v>0.2857142857142857</v>
      </c>
      <c r="F41" s="221">
        <v>17</v>
      </c>
      <c r="G41" s="221">
        <v>50.64</v>
      </c>
      <c r="H41" s="221">
        <v>1.7</v>
      </c>
      <c r="I41" s="221">
        <v>0.82</v>
      </c>
      <c r="J41" s="221">
        <v>1.78</v>
      </c>
      <c r="K41" s="221">
        <v>11</v>
      </c>
      <c r="L41" s="221">
        <v>3</v>
      </c>
      <c r="M41" s="221">
        <v>3</v>
      </c>
      <c r="N41" s="2">
        <v>7</v>
      </c>
    </row>
    <row r="42" spans="1:14" x14ac:dyDescent="0.3">
      <c r="A42" s="1" t="s">
        <v>67</v>
      </c>
      <c r="B42">
        <f t="shared" si="0"/>
        <v>40</v>
      </c>
      <c r="C42">
        <v>3</v>
      </c>
      <c r="D42" s="221">
        <v>3</v>
      </c>
      <c r="E42" s="1">
        <v>0.2857142857142857</v>
      </c>
      <c r="F42" s="221">
        <v>17</v>
      </c>
      <c r="G42" s="221">
        <v>63.05</v>
      </c>
      <c r="H42" s="221">
        <v>3.56</v>
      </c>
      <c r="I42" s="221">
        <v>1</v>
      </c>
      <c r="J42" s="221">
        <v>2.0099999999999998</v>
      </c>
      <c r="K42" s="221">
        <v>10</v>
      </c>
      <c r="L42" s="221">
        <v>4</v>
      </c>
      <c r="M42" s="221">
        <v>3</v>
      </c>
      <c r="N42" s="2">
        <v>7</v>
      </c>
    </row>
    <row r="43" spans="1:14" x14ac:dyDescent="0.3">
      <c r="A43" s="1" t="s">
        <v>67</v>
      </c>
      <c r="B43">
        <f t="shared" si="0"/>
        <v>41</v>
      </c>
      <c r="C43">
        <v>3</v>
      </c>
      <c r="D43" s="221">
        <v>3</v>
      </c>
      <c r="E43" s="1">
        <v>0.23300000000000001</v>
      </c>
      <c r="F43" s="221">
        <v>24</v>
      </c>
      <c r="G43" s="221">
        <v>58.24</v>
      </c>
      <c r="H43" s="221">
        <v>3.56</v>
      </c>
      <c r="I43" s="221">
        <v>2.94</v>
      </c>
      <c r="J43" s="221">
        <v>3.67</v>
      </c>
      <c r="K43" s="221">
        <v>15</v>
      </c>
      <c r="L43" s="221">
        <v>4</v>
      </c>
      <c r="M43" s="221">
        <v>3</v>
      </c>
      <c r="N43" s="2">
        <v>10</v>
      </c>
    </row>
    <row r="44" spans="1:14" x14ac:dyDescent="0.3">
      <c r="A44" s="1" t="s">
        <v>67</v>
      </c>
      <c r="B44">
        <f t="shared" si="0"/>
        <v>42</v>
      </c>
      <c r="C44">
        <v>3</v>
      </c>
      <c r="D44" s="221">
        <v>3</v>
      </c>
      <c r="E44" s="1">
        <v>0.25888888888888889</v>
      </c>
      <c r="F44" s="221">
        <v>24</v>
      </c>
      <c r="G44" s="221">
        <v>64.37</v>
      </c>
      <c r="H44" s="221">
        <v>7.41</v>
      </c>
      <c r="I44" s="221">
        <v>2.0499999999999998</v>
      </c>
      <c r="J44" s="221">
        <v>2.62</v>
      </c>
      <c r="K44" s="221">
        <v>15</v>
      </c>
      <c r="L44" s="221">
        <v>5</v>
      </c>
      <c r="M44" s="221">
        <v>5</v>
      </c>
      <c r="N44" s="2">
        <v>9</v>
      </c>
    </row>
    <row r="45" spans="1:14" x14ac:dyDescent="0.3">
      <c r="A45" s="1" t="s">
        <v>67</v>
      </c>
      <c r="B45">
        <f t="shared" si="0"/>
        <v>43</v>
      </c>
      <c r="C45">
        <v>3</v>
      </c>
      <c r="D45" s="221">
        <v>3</v>
      </c>
      <c r="E45" s="1">
        <v>0.22222222222222221</v>
      </c>
      <c r="F45" s="221">
        <v>23</v>
      </c>
      <c r="G45" s="221">
        <v>62.62</v>
      </c>
      <c r="H45" s="221">
        <v>3.56</v>
      </c>
      <c r="I45" s="221">
        <v>6.24</v>
      </c>
      <c r="J45" s="221">
        <v>4.6900000000000004</v>
      </c>
      <c r="K45" s="221">
        <v>16</v>
      </c>
      <c r="L45" s="221">
        <v>6</v>
      </c>
      <c r="M45" s="221">
        <v>6</v>
      </c>
      <c r="N45" s="2">
        <v>9</v>
      </c>
    </row>
    <row r="46" spans="1:14" x14ac:dyDescent="0.3">
      <c r="A46" s="1" t="s">
        <v>67</v>
      </c>
      <c r="B46">
        <f t="shared" si="0"/>
        <v>44</v>
      </c>
      <c r="C46">
        <v>3</v>
      </c>
      <c r="D46" s="221">
        <v>3</v>
      </c>
      <c r="E46" s="1">
        <v>0.33363636363636362</v>
      </c>
      <c r="F46" s="221">
        <v>25</v>
      </c>
      <c r="G46" s="221">
        <v>65.680000000000007</v>
      </c>
      <c r="H46" s="221">
        <v>6.98</v>
      </c>
      <c r="I46" s="221">
        <v>4.1100000000000003</v>
      </c>
      <c r="J46" s="221">
        <v>1.68</v>
      </c>
      <c r="K46" s="221">
        <v>16</v>
      </c>
      <c r="L46" s="221">
        <v>6</v>
      </c>
      <c r="M46" s="221">
        <v>5</v>
      </c>
      <c r="N46" s="2">
        <v>11</v>
      </c>
    </row>
    <row r="47" spans="1:14" x14ac:dyDescent="0.3">
      <c r="A47" s="1" t="s">
        <v>67</v>
      </c>
      <c r="B47">
        <f t="shared" si="0"/>
        <v>45</v>
      </c>
      <c r="C47">
        <v>3</v>
      </c>
      <c r="D47" s="221">
        <v>3</v>
      </c>
      <c r="E47" s="1">
        <v>0.46153846153846156</v>
      </c>
      <c r="F47" s="221">
        <v>23</v>
      </c>
      <c r="G47" s="221">
        <v>63.05</v>
      </c>
      <c r="H47" s="221">
        <v>4.03</v>
      </c>
      <c r="I47" s="221">
        <v>4.92</v>
      </c>
      <c r="J47" s="221">
        <v>5.6</v>
      </c>
      <c r="K47" s="221">
        <v>15</v>
      </c>
      <c r="L47" s="221">
        <v>7</v>
      </c>
      <c r="M47" s="221">
        <v>5</v>
      </c>
      <c r="N47" s="2">
        <v>13</v>
      </c>
    </row>
    <row r="48" spans="1:14" x14ac:dyDescent="0.3">
      <c r="A48" s="1" t="s">
        <v>67</v>
      </c>
      <c r="B48">
        <f t="shared" si="0"/>
        <v>46</v>
      </c>
      <c r="C48">
        <v>3</v>
      </c>
      <c r="D48" s="221">
        <v>3</v>
      </c>
      <c r="E48" s="1">
        <v>0.36699999999999999</v>
      </c>
      <c r="F48" s="221">
        <v>26</v>
      </c>
      <c r="G48" s="221">
        <v>60.86</v>
      </c>
      <c r="H48" s="221">
        <v>8.26</v>
      </c>
      <c r="I48" s="221">
        <v>2.87</v>
      </c>
      <c r="J48" s="221">
        <v>100</v>
      </c>
      <c r="K48" s="221">
        <v>16</v>
      </c>
      <c r="L48" s="221">
        <v>5</v>
      </c>
      <c r="M48" s="221">
        <v>5</v>
      </c>
      <c r="N48" s="2">
        <v>10</v>
      </c>
    </row>
    <row r="49" spans="1:14" x14ac:dyDescent="0.3">
      <c r="A49" s="1" t="s">
        <v>8</v>
      </c>
      <c r="B49">
        <f t="shared" si="0"/>
        <v>47</v>
      </c>
      <c r="C49">
        <v>3</v>
      </c>
      <c r="D49" s="221">
        <v>3</v>
      </c>
      <c r="E49" s="1">
        <v>0.11166666666666668</v>
      </c>
      <c r="F49" s="221">
        <v>21</v>
      </c>
      <c r="G49" s="221">
        <v>57.43</v>
      </c>
      <c r="H49" s="221">
        <v>1</v>
      </c>
      <c r="I49" s="221">
        <v>7.79</v>
      </c>
      <c r="J49" s="221">
        <v>4.83</v>
      </c>
      <c r="K49" s="221">
        <v>10</v>
      </c>
      <c r="L49" s="221">
        <v>3</v>
      </c>
      <c r="M49" s="221">
        <v>3</v>
      </c>
      <c r="N49" s="2">
        <v>6</v>
      </c>
    </row>
    <row r="50" spans="1:14" x14ac:dyDescent="0.3">
      <c r="A50" s="1" t="s">
        <v>8</v>
      </c>
      <c r="B50">
        <f t="shared" si="0"/>
        <v>48</v>
      </c>
      <c r="C50">
        <v>3</v>
      </c>
      <c r="D50" s="221">
        <v>3</v>
      </c>
      <c r="E50" s="1">
        <v>0.11166666666666668</v>
      </c>
      <c r="F50" s="221">
        <v>20</v>
      </c>
      <c r="G50" s="221">
        <v>57.86</v>
      </c>
      <c r="H50" s="221">
        <v>1.63</v>
      </c>
      <c r="I50" s="221">
        <v>7.79</v>
      </c>
      <c r="J50" s="221">
        <v>2.42</v>
      </c>
      <c r="K50" s="221">
        <v>10</v>
      </c>
      <c r="L50" s="221">
        <v>4</v>
      </c>
      <c r="M50" s="221">
        <v>3</v>
      </c>
      <c r="N50" s="2">
        <v>6</v>
      </c>
    </row>
    <row r="51" spans="1:14" x14ac:dyDescent="0.3">
      <c r="A51" s="1" t="s">
        <v>8</v>
      </c>
      <c r="B51">
        <f t="shared" si="0"/>
        <v>49</v>
      </c>
      <c r="C51">
        <v>3</v>
      </c>
      <c r="D51" s="221">
        <v>3</v>
      </c>
      <c r="E51" s="1">
        <v>0.16666666666666666</v>
      </c>
      <c r="F51" s="221">
        <v>19</v>
      </c>
      <c r="G51" s="221">
        <v>49.6</v>
      </c>
      <c r="H51" s="221">
        <v>3.27</v>
      </c>
      <c r="I51" s="221">
        <v>4.5</v>
      </c>
      <c r="J51" s="221">
        <v>2</v>
      </c>
      <c r="K51" s="221">
        <v>12</v>
      </c>
      <c r="L51" s="221">
        <v>4</v>
      </c>
      <c r="M51" s="221">
        <v>5</v>
      </c>
      <c r="N51" s="2">
        <v>6</v>
      </c>
    </row>
    <row r="52" spans="1:14" x14ac:dyDescent="0.3">
      <c r="A52" s="1" t="s">
        <v>8</v>
      </c>
      <c r="B52">
        <f t="shared" si="0"/>
        <v>50</v>
      </c>
      <c r="C52">
        <v>3</v>
      </c>
      <c r="D52" s="221">
        <v>3</v>
      </c>
      <c r="E52" s="1">
        <v>0.22166666666666668</v>
      </c>
      <c r="F52" s="221">
        <v>19</v>
      </c>
      <c r="G52" s="221">
        <v>50.9</v>
      </c>
      <c r="H52" s="221">
        <v>1.89</v>
      </c>
      <c r="I52" s="221">
        <v>2.36</v>
      </c>
      <c r="J52" s="221">
        <v>1.6</v>
      </c>
      <c r="K52" s="221">
        <v>9</v>
      </c>
      <c r="L52" s="221">
        <v>4</v>
      </c>
      <c r="M52" s="221">
        <v>4</v>
      </c>
      <c r="N52" s="2">
        <v>6</v>
      </c>
    </row>
    <row r="53" spans="1:14" x14ac:dyDescent="0.3">
      <c r="A53" s="1" t="s">
        <v>8</v>
      </c>
      <c r="B53">
        <f t="shared" si="0"/>
        <v>51</v>
      </c>
      <c r="C53">
        <v>3</v>
      </c>
      <c r="D53" s="221">
        <v>3</v>
      </c>
      <c r="E53" s="1">
        <v>0.2</v>
      </c>
      <c r="F53" s="221">
        <v>13</v>
      </c>
      <c r="G53" s="221">
        <v>49.16</v>
      </c>
      <c r="H53" s="221">
        <v>1.89</v>
      </c>
      <c r="I53" s="221">
        <v>2.16</v>
      </c>
      <c r="J53" s="221">
        <v>2.38</v>
      </c>
      <c r="K53" s="221">
        <v>7</v>
      </c>
      <c r="L53" s="221">
        <v>3</v>
      </c>
      <c r="M53" s="221">
        <v>2</v>
      </c>
      <c r="N53" s="2">
        <v>5</v>
      </c>
    </row>
    <row r="54" spans="1:14" x14ac:dyDescent="0.3">
      <c r="A54" s="1" t="s">
        <v>8</v>
      </c>
      <c r="B54">
        <f t="shared" si="0"/>
        <v>52</v>
      </c>
      <c r="C54">
        <v>3</v>
      </c>
      <c r="D54" s="221">
        <v>3</v>
      </c>
      <c r="E54" s="1">
        <v>0.38142857142857139</v>
      </c>
      <c r="F54" s="221">
        <v>20</v>
      </c>
      <c r="G54" s="221">
        <v>57.86</v>
      </c>
      <c r="H54" s="221">
        <v>4.55</v>
      </c>
      <c r="I54" s="221">
        <v>3.27</v>
      </c>
      <c r="J54" s="221">
        <v>100</v>
      </c>
      <c r="K54" s="221">
        <v>10</v>
      </c>
      <c r="L54" s="221">
        <v>4</v>
      </c>
      <c r="M54" s="221">
        <v>4</v>
      </c>
      <c r="N54" s="2">
        <v>7</v>
      </c>
    </row>
    <row r="55" spans="1:14" x14ac:dyDescent="0.3">
      <c r="A55" s="1" t="s">
        <v>8</v>
      </c>
      <c r="B55">
        <f t="shared" si="0"/>
        <v>53</v>
      </c>
      <c r="C55">
        <v>3</v>
      </c>
      <c r="D55" s="221">
        <v>3</v>
      </c>
      <c r="E55" s="1">
        <v>0.16666666666666666</v>
      </c>
      <c r="F55" s="221">
        <v>16</v>
      </c>
      <c r="G55" s="221">
        <v>60.48</v>
      </c>
      <c r="H55" s="221">
        <v>2.87</v>
      </c>
      <c r="I55" s="221">
        <v>3.3</v>
      </c>
      <c r="J55" s="221">
        <v>3.18</v>
      </c>
      <c r="K55" s="221">
        <v>10</v>
      </c>
      <c r="L55" s="221">
        <v>4</v>
      </c>
      <c r="M55" s="221">
        <v>4</v>
      </c>
      <c r="N55" s="2">
        <v>6</v>
      </c>
    </row>
    <row r="56" spans="1:14" x14ac:dyDescent="0.3">
      <c r="A56" s="1" t="s">
        <v>8</v>
      </c>
      <c r="B56">
        <f t="shared" si="0"/>
        <v>54</v>
      </c>
      <c r="C56">
        <v>3</v>
      </c>
      <c r="D56" s="221">
        <v>3</v>
      </c>
      <c r="E56" s="1">
        <v>0.33285714285714285</v>
      </c>
      <c r="F56" s="221">
        <v>19</v>
      </c>
      <c r="G56" s="221">
        <v>62.22</v>
      </c>
      <c r="H56" s="221">
        <v>1.7</v>
      </c>
      <c r="I56" s="221">
        <v>3.3</v>
      </c>
      <c r="J56" s="221">
        <v>2.11</v>
      </c>
      <c r="K56" s="221">
        <v>10</v>
      </c>
      <c r="L56" s="221">
        <v>5</v>
      </c>
      <c r="M56" s="221">
        <v>4</v>
      </c>
      <c r="N56" s="2">
        <v>7</v>
      </c>
    </row>
    <row r="57" spans="1:14" x14ac:dyDescent="0.3">
      <c r="A57" s="1" t="s">
        <v>8</v>
      </c>
      <c r="B57">
        <f t="shared" si="0"/>
        <v>55</v>
      </c>
      <c r="C57">
        <v>3</v>
      </c>
      <c r="D57" s="221">
        <v>3</v>
      </c>
      <c r="E57" s="1">
        <v>0.33285714285714285</v>
      </c>
      <c r="F57" s="221">
        <v>17</v>
      </c>
      <c r="G57" s="221">
        <v>52.64</v>
      </c>
      <c r="H57" s="221">
        <v>1.7</v>
      </c>
      <c r="I57" s="221">
        <v>4.1900000000000004</v>
      </c>
      <c r="J57" s="221">
        <v>7.98</v>
      </c>
      <c r="K57" s="221">
        <v>9</v>
      </c>
      <c r="L57" s="221">
        <v>4</v>
      </c>
      <c r="M57" s="221">
        <v>3</v>
      </c>
      <c r="N57" s="2">
        <v>7</v>
      </c>
    </row>
    <row r="58" spans="1:14" x14ac:dyDescent="0.3">
      <c r="A58" s="1" t="s">
        <v>8</v>
      </c>
      <c r="B58">
        <f t="shared" si="0"/>
        <v>56</v>
      </c>
      <c r="C58">
        <v>3</v>
      </c>
      <c r="D58" s="221">
        <v>3</v>
      </c>
      <c r="E58" s="1">
        <v>0.26600000000000001</v>
      </c>
      <c r="F58" s="221">
        <v>15</v>
      </c>
      <c r="G58" s="221">
        <v>43.51</v>
      </c>
      <c r="H58" s="221">
        <v>4.99</v>
      </c>
      <c r="I58" s="221">
        <v>3.3</v>
      </c>
      <c r="J58" s="221">
        <v>3.62</v>
      </c>
      <c r="K58" s="221">
        <v>7</v>
      </c>
      <c r="L58" s="221">
        <v>3</v>
      </c>
      <c r="M58" s="221">
        <v>3</v>
      </c>
      <c r="N58" s="2">
        <v>5</v>
      </c>
    </row>
    <row r="59" spans="1:14" x14ac:dyDescent="0.3">
      <c r="A59" s="1" t="s">
        <v>8</v>
      </c>
      <c r="B59">
        <f t="shared" si="0"/>
        <v>57</v>
      </c>
      <c r="C59">
        <v>3</v>
      </c>
      <c r="D59" s="221">
        <v>3</v>
      </c>
      <c r="E59" s="1">
        <v>0.4</v>
      </c>
      <c r="F59" s="221">
        <v>12</v>
      </c>
      <c r="G59" s="221">
        <v>37.85</v>
      </c>
      <c r="H59" s="221">
        <v>3.4</v>
      </c>
      <c r="I59" s="221">
        <v>0</v>
      </c>
      <c r="J59" s="221">
        <v>100</v>
      </c>
      <c r="K59" s="221">
        <v>6</v>
      </c>
      <c r="L59" s="221">
        <v>2</v>
      </c>
      <c r="M59" s="221">
        <v>3</v>
      </c>
      <c r="N59" s="2">
        <v>5</v>
      </c>
    </row>
    <row r="60" spans="1:14" x14ac:dyDescent="0.3">
      <c r="A60" s="1" t="s">
        <v>8</v>
      </c>
      <c r="B60">
        <f t="shared" si="0"/>
        <v>58</v>
      </c>
      <c r="C60">
        <v>3</v>
      </c>
      <c r="D60" s="221">
        <v>3</v>
      </c>
      <c r="E60" s="1">
        <v>0.5</v>
      </c>
      <c r="F60" s="221">
        <v>11</v>
      </c>
      <c r="G60" s="221">
        <v>39.590000000000003</v>
      </c>
      <c r="H60" s="221">
        <v>3.74</v>
      </c>
      <c r="I60" s="221">
        <v>1.41</v>
      </c>
      <c r="J60" s="221">
        <v>100</v>
      </c>
      <c r="K60" s="221">
        <v>7</v>
      </c>
      <c r="L60" s="221">
        <v>2</v>
      </c>
      <c r="M60" s="221">
        <v>2</v>
      </c>
      <c r="N60" s="2">
        <v>6</v>
      </c>
    </row>
    <row r="61" spans="1:14" x14ac:dyDescent="0.3">
      <c r="A61" s="1" t="s">
        <v>8</v>
      </c>
      <c r="B61">
        <f t="shared" si="0"/>
        <v>59</v>
      </c>
      <c r="C61">
        <v>3</v>
      </c>
      <c r="D61" s="221">
        <v>3</v>
      </c>
      <c r="E61" s="1">
        <v>0.38833333333333336</v>
      </c>
      <c r="F61" s="221">
        <v>14</v>
      </c>
      <c r="G61" s="221">
        <v>41.77</v>
      </c>
      <c r="H61" s="221">
        <v>2.0499999999999998</v>
      </c>
      <c r="I61" s="221">
        <v>1.25</v>
      </c>
      <c r="J61" s="221">
        <v>100</v>
      </c>
      <c r="K61" s="221">
        <v>8</v>
      </c>
      <c r="L61" s="221">
        <v>2</v>
      </c>
      <c r="M61" s="221">
        <v>3</v>
      </c>
      <c r="N61" s="2">
        <v>6</v>
      </c>
    </row>
    <row r="62" spans="1:14" x14ac:dyDescent="0.3">
      <c r="A62" s="1" t="s">
        <v>8</v>
      </c>
      <c r="B62">
        <f t="shared" si="0"/>
        <v>60</v>
      </c>
      <c r="C62">
        <v>3</v>
      </c>
      <c r="D62" s="221">
        <v>3</v>
      </c>
      <c r="E62" s="1">
        <v>0.27833333333333332</v>
      </c>
      <c r="F62" s="221">
        <v>15</v>
      </c>
      <c r="G62" s="221">
        <v>43.07</v>
      </c>
      <c r="H62" s="221">
        <v>2.16</v>
      </c>
      <c r="I62" s="221">
        <v>1.25</v>
      </c>
      <c r="J62" s="221">
        <v>1.75</v>
      </c>
      <c r="K62" s="221">
        <v>8</v>
      </c>
      <c r="L62" s="221">
        <v>3</v>
      </c>
      <c r="M62" s="221">
        <v>3</v>
      </c>
      <c r="N62" s="2">
        <v>6</v>
      </c>
    </row>
    <row r="63" spans="1:14" x14ac:dyDescent="0.3">
      <c r="A63" s="1" t="s">
        <v>8</v>
      </c>
      <c r="B63">
        <f t="shared" si="0"/>
        <v>61</v>
      </c>
      <c r="C63">
        <v>3</v>
      </c>
      <c r="D63" s="221">
        <v>3</v>
      </c>
      <c r="E63" s="1">
        <v>0.26600000000000001</v>
      </c>
      <c r="F63" s="221">
        <v>17</v>
      </c>
      <c r="G63" s="221">
        <v>53.51</v>
      </c>
      <c r="H63" s="221">
        <v>1.7</v>
      </c>
      <c r="I63" s="221">
        <v>1.5</v>
      </c>
      <c r="J63" s="221">
        <v>100</v>
      </c>
      <c r="K63" s="221">
        <v>8</v>
      </c>
      <c r="L63" s="221">
        <v>3</v>
      </c>
      <c r="M63" s="221">
        <v>4</v>
      </c>
      <c r="N63" s="2">
        <v>5</v>
      </c>
    </row>
    <row r="64" spans="1:14" x14ac:dyDescent="0.3">
      <c r="A64" s="1" t="s">
        <v>23</v>
      </c>
      <c r="B64">
        <f t="shared" si="0"/>
        <v>62</v>
      </c>
      <c r="C64">
        <v>3</v>
      </c>
      <c r="D64" s="221">
        <v>3</v>
      </c>
      <c r="E64" s="1">
        <v>0.19</v>
      </c>
      <c r="F64" s="221">
        <v>18</v>
      </c>
      <c r="G64" s="221">
        <v>54.1</v>
      </c>
      <c r="H64" s="221">
        <v>1.5</v>
      </c>
      <c r="I64" s="221">
        <v>9.4600000000000009</v>
      </c>
      <c r="J64" s="221">
        <v>5.75</v>
      </c>
      <c r="K64" s="221">
        <v>13</v>
      </c>
      <c r="L64" s="221">
        <v>6</v>
      </c>
      <c r="M64" s="221">
        <v>4</v>
      </c>
      <c r="N64" s="2">
        <v>7</v>
      </c>
    </row>
    <row r="65" spans="1:14" x14ac:dyDescent="0.3">
      <c r="A65" s="1" t="s">
        <v>23</v>
      </c>
      <c r="B65">
        <f t="shared" si="0"/>
        <v>63</v>
      </c>
      <c r="C65">
        <v>3</v>
      </c>
      <c r="D65" s="221">
        <v>3</v>
      </c>
      <c r="E65" s="1">
        <v>0.18555555555555556</v>
      </c>
      <c r="F65" s="221">
        <v>26</v>
      </c>
      <c r="G65" s="221">
        <v>59.34</v>
      </c>
      <c r="H65" s="221">
        <v>2.4500000000000002</v>
      </c>
      <c r="I65" s="221">
        <v>1.63</v>
      </c>
      <c r="J65" s="221">
        <v>2.2000000000000002</v>
      </c>
      <c r="K65" s="221">
        <v>15</v>
      </c>
      <c r="L65" s="221">
        <v>4</v>
      </c>
      <c r="M65" s="221">
        <v>5</v>
      </c>
      <c r="N65" s="2">
        <v>9</v>
      </c>
    </row>
    <row r="66" spans="1:14" x14ac:dyDescent="0.3">
      <c r="A66" s="1" t="s">
        <v>23</v>
      </c>
      <c r="B66">
        <f t="shared" si="0"/>
        <v>64</v>
      </c>
      <c r="C66">
        <v>3</v>
      </c>
      <c r="D66" s="221">
        <v>3</v>
      </c>
      <c r="E66" s="1">
        <v>0.33300000000000002</v>
      </c>
      <c r="F66" s="221">
        <v>23</v>
      </c>
      <c r="G66" s="221">
        <v>54.97</v>
      </c>
      <c r="H66" s="221">
        <v>1.41</v>
      </c>
      <c r="I66" s="221">
        <v>6.18</v>
      </c>
      <c r="J66" s="221">
        <v>0.83</v>
      </c>
      <c r="K66" s="221">
        <v>14</v>
      </c>
      <c r="L66" s="221">
        <v>6</v>
      </c>
      <c r="M66" s="221">
        <v>4</v>
      </c>
      <c r="N66" s="2">
        <v>10</v>
      </c>
    </row>
    <row r="67" spans="1:14" x14ac:dyDescent="0.3">
      <c r="A67" s="1" t="s">
        <v>23</v>
      </c>
      <c r="B67">
        <f t="shared" si="0"/>
        <v>65</v>
      </c>
      <c r="C67">
        <v>3</v>
      </c>
      <c r="D67" s="221">
        <v>3</v>
      </c>
      <c r="E67" s="1">
        <v>0.4811111111111111</v>
      </c>
      <c r="F67" s="221">
        <v>20</v>
      </c>
      <c r="G67" s="221">
        <v>51.48</v>
      </c>
      <c r="H67" s="221">
        <v>1.89</v>
      </c>
      <c r="I67" s="221">
        <v>4.92</v>
      </c>
      <c r="J67" s="221">
        <v>100</v>
      </c>
      <c r="K67" s="221">
        <v>12</v>
      </c>
      <c r="L67" s="221">
        <v>3</v>
      </c>
      <c r="M67" s="221">
        <v>4</v>
      </c>
      <c r="N67" s="2">
        <v>9</v>
      </c>
    </row>
    <row r="68" spans="1:14" x14ac:dyDescent="0.3">
      <c r="A68" s="1" t="s">
        <v>23</v>
      </c>
      <c r="B68">
        <f t="shared" ref="B68:B131" si="1">B67+1</f>
        <v>66</v>
      </c>
      <c r="C68">
        <v>3</v>
      </c>
      <c r="D68" s="221">
        <v>3</v>
      </c>
      <c r="E68" s="1">
        <v>0.433</v>
      </c>
      <c r="F68" s="221">
        <v>20</v>
      </c>
      <c r="G68" s="221">
        <v>61.08</v>
      </c>
      <c r="H68" s="221">
        <v>9.1</v>
      </c>
      <c r="I68" s="221">
        <v>6.98</v>
      </c>
      <c r="J68" s="221">
        <v>100</v>
      </c>
      <c r="K68" s="221">
        <v>11</v>
      </c>
      <c r="L68" s="221">
        <v>2</v>
      </c>
      <c r="M68" s="221">
        <v>2</v>
      </c>
      <c r="N68" s="2">
        <v>10</v>
      </c>
    </row>
    <row r="69" spans="1:14" x14ac:dyDescent="0.3">
      <c r="A69" s="1" t="s">
        <v>23</v>
      </c>
      <c r="B69">
        <f t="shared" si="1"/>
        <v>67</v>
      </c>
      <c r="C69">
        <v>3</v>
      </c>
      <c r="D69" s="221">
        <v>3</v>
      </c>
      <c r="E69" s="1">
        <v>0.33374999999999999</v>
      </c>
      <c r="F69" s="221">
        <v>20</v>
      </c>
      <c r="G69" s="221">
        <v>64.14</v>
      </c>
      <c r="H69" s="221">
        <v>9.4600000000000009</v>
      </c>
      <c r="I69" s="221">
        <v>4.32</v>
      </c>
      <c r="J69" s="221">
        <v>4.75</v>
      </c>
      <c r="K69" s="221">
        <v>11</v>
      </c>
      <c r="L69" s="221">
        <v>4</v>
      </c>
      <c r="M69" s="221">
        <v>3</v>
      </c>
      <c r="N69" s="2">
        <v>8</v>
      </c>
    </row>
    <row r="70" spans="1:14" x14ac:dyDescent="0.3">
      <c r="A70" s="1" t="s">
        <v>23</v>
      </c>
      <c r="B70">
        <f t="shared" si="1"/>
        <v>68</v>
      </c>
      <c r="C70">
        <v>3</v>
      </c>
      <c r="D70" s="221">
        <v>3</v>
      </c>
      <c r="E70" s="1">
        <v>0.19</v>
      </c>
      <c r="F70" s="221">
        <v>20</v>
      </c>
      <c r="G70" s="221">
        <v>66.75</v>
      </c>
      <c r="H70" s="221">
        <v>8.73</v>
      </c>
      <c r="I70" s="221">
        <v>4</v>
      </c>
      <c r="J70" s="221">
        <v>2.89</v>
      </c>
      <c r="K70" s="221">
        <v>10</v>
      </c>
      <c r="L70" s="221">
        <v>3</v>
      </c>
      <c r="M70" s="221">
        <v>4</v>
      </c>
      <c r="N70" s="2">
        <v>7</v>
      </c>
    </row>
    <row r="71" spans="1:14" x14ac:dyDescent="0.3">
      <c r="A71" s="1" t="s">
        <v>41</v>
      </c>
      <c r="B71">
        <f t="shared" si="1"/>
        <v>69</v>
      </c>
      <c r="C71">
        <v>3</v>
      </c>
      <c r="D71" s="221">
        <v>3</v>
      </c>
      <c r="E71" s="1">
        <v>0.14285714285714285</v>
      </c>
      <c r="F71" s="221">
        <v>23</v>
      </c>
      <c r="G71" s="221">
        <v>59.27</v>
      </c>
      <c r="H71" s="221">
        <v>4.9000000000000004</v>
      </c>
      <c r="I71" s="221">
        <v>0.82</v>
      </c>
      <c r="J71" s="221">
        <v>2.73</v>
      </c>
      <c r="K71" s="221">
        <v>12</v>
      </c>
      <c r="L71" s="221">
        <v>5</v>
      </c>
      <c r="M71" s="221">
        <v>4</v>
      </c>
      <c r="N71" s="2">
        <v>7</v>
      </c>
    </row>
    <row r="72" spans="1:14" x14ac:dyDescent="0.3">
      <c r="A72" s="1" t="s">
        <v>41</v>
      </c>
      <c r="B72">
        <f t="shared" si="1"/>
        <v>70</v>
      </c>
      <c r="C72">
        <v>3</v>
      </c>
      <c r="D72" s="221">
        <v>3</v>
      </c>
      <c r="E72" s="1">
        <v>0.23857142857142857</v>
      </c>
      <c r="F72" s="221">
        <v>19</v>
      </c>
      <c r="G72" s="221">
        <v>60.57</v>
      </c>
      <c r="H72" s="221">
        <v>5.25</v>
      </c>
      <c r="I72" s="221">
        <v>0.94</v>
      </c>
      <c r="J72" s="221">
        <v>2</v>
      </c>
      <c r="K72" s="221">
        <v>10</v>
      </c>
      <c r="L72" s="221">
        <v>4</v>
      </c>
      <c r="M72" s="221">
        <v>3</v>
      </c>
      <c r="N72" s="2">
        <v>7</v>
      </c>
    </row>
    <row r="73" spans="1:14" x14ac:dyDescent="0.3">
      <c r="A73" s="1" t="s">
        <v>41</v>
      </c>
      <c r="B73">
        <f t="shared" si="1"/>
        <v>71</v>
      </c>
      <c r="C73">
        <v>3</v>
      </c>
      <c r="D73" s="221">
        <v>3</v>
      </c>
      <c r="E73" s="1">
        <v>0.25888888888888889</v>
      </c>
      <c r="F73" s="221">
        <v>23</v>
      </c>
      <c r="G73" s="221">
        <v>61.01</v>
      </c>
      <c r="H73" s="221">
        <v>2.4500000000000002</v>
      </c>
      <c r="I73" s="221">
        <v>0.94</v>
      </c>
      <c r="J73" s="221">
        <v>2.69</v>
      </c>
      <c r="K73" s="221">
        <v>12</v>
      </c>
      <c r="L73" s="221">
        <v>3</v>
      </c>
      <c r="M73" s="221">
        <v>3</v>
      </c>
      <c r="N73" s="2">
        <v>9</v>
      </c>
    </row>
    <row r="74" spans="1:14" x14ac:dyDescent="0.3">
      <c r="A74" s="1" t="s">
        <v>41</v>
      </c>
      <c r="B74">
        <f t="shared" si="1"/>
        <v>72</v>
      </c>
      <c r="C74">
        <v>3</v>
      </c>
      <c r="D74" s="221">
        <v>3</v>
      </c>
      <c r="E74" s="1">
        <v>0.36699999999999999</v>
      </c>
      <c r="F74" s="221">
        <v>20</v>
      </c>
      <c r="G74" s="221">
        <v>57.09</v>
      </c>
      <c r="H74" s="221">
        <v>3.3</v>
      </c>
      <c r="I74" s="221">
        <v>1.63</v>
      </c>
      <c r="J74" s="221">
        <v>5</v>
      </c>
      <c r="K74" s="221">
        <v>13</v>
      </c>
      <c r="L74" s="221">
        <v>3</v>
      </c>
      <c r="M74" s="221">
        <v>3</v>
      </c>
      <c r="N74" s="2">
        <v>10</v>
      </c>
    </row>
    <row r="75" spans="1:14" x14ac:dyDescent="0.3">
      <c r="A75" s="1" t="s">
        <v>41</v>
      </c>
      <c r="B75">
        <f t="shared" si="1"/>
        <v>73</v>
      </c>
      <c r="C75">
        <v>3</v>
      </c>
      <c r="D75" s="221">
        <v>3</v>
      </c>
      <c r="E75" s="1">
        <v>0.22222222222222221</v>
      </c>
      <c r="F75" s="221">
        <v>23</v>
      </c>
      <c r="G75" s="221">
        <v>61.01</v>
      </c>
      <c r="H75" s="221">
        <v>1.25</v>
      </c>
      <c r="I75" s="221">
        <v>0</v>
      </c>
      <c r="J75" s="221">
        <v>2.83</v>
      </c>
      <c r="K75" s="221">
        <v>15</v>
      </c>
      <c r="L75" s="221">
        <v>4</v>
      </c>
      <c r="M75" s="221">
        <v>3</v>
      </c>
      <c r="N75" s="2">
        <v>9</v>
      </c>
    </row>
    <row r="76" spans="1:14" x14ac:dyDescent="0.3">
      <c r="A76" s="1" t="s">
        <v>41</v>
      </c>
      <c r="B76">
        <f t="shared" si="1"/>
        <v>74</v>
      </c>
      <c r="C76">
        <v>3</v>
      </c>
      <c r="D76" s="221">
        <v>3</v>
      </c>
      <c r="E76" s="1">
        <v>0.38142857142857139</v>
      </c>
      <c r="F76" s="221">
        <v>18</v>
      </c>
      <c r="G76" s="221">
        <v>64.06</v>
      </c>
      <c r="H76" s="221">
        <v>2.16</v>
      </c>
      <c r="I76" s="221">
        <v>0.5</v>
      </c>
      <c r="J76" s="221">
        <v>0.83</v>
      </c>
      <c r="K76" s="221">
        <v>11</v>
      </c>
      <c r="L76" s="221">
        <v>3</v>
      </c>
      <c r="M76" s="221">
        <v>4</v>
      </c>
      <c r="N76" s="2">
        <v>7</v>
      </c>
    </row>
    <row r="77" spans="1:14" x14ac:dyDescent="0.3">
      <c r="A77" s="1" t="s">
        <v>41</v>
      </c>
      <c r="B77">
        <f t="shared" si="1"/>
        <v>75</v>
      </c>
      <c r="C77">
        <v>3</v>
      </c>
      <c r="D77" s="221">
        <v>3</v>
      </c>
      <c r="E77" s="1">
        <v>0.4811111111111111</v>
      </c>
      <c r="F77" s="221">
        <v>16</v>
      </c>
      <c r="G77" s="221">
        <v>57.52</v>
      </c>
      <c r="H77" s="221">
        <v>4</v>
      </c>
      <c r="I77" s="221">
        <v>2.87</v>
      </c>
      <c r="J77" s="221">
        <v>4.5</v>
      </c>
      <c r="K77" s="221">
        <v>10</v>
      </c>
      <c r="L77" s="221">
        <v>3</v>
      </c>
      <c r="M77" s="221">
        <v>3</v>
      </c>
      <c r="N77" s="2">
        <v>9</v>
      </c>
    </row>
    <row r="78" spans="1:14" x14ac:dyDescent="0.3">
      <c r="A78" s="1" t="s">
        <v>41</v>
      </c>
      <c r="B78">
        <f t="shared" si="1"/>
        <v>76</v>
      </c>
      <c r="C78">
        <v>3</v>
      </c>
      <c r="D78" s="221">
        <v>3</v>
      </c>
      <c r="E78" s="1">
        <v>0.29666666666666663</v>
      </c>
      <c r="F78" s="221">
        <v>22</v>
      </c>
      <c r="G78" s="221">
        <v>62.32</v>
      </c>
      <c r="H78" s="221">
        <v>0.82</v>
      </c>
      <c r="I78" s="221">
        <v>0.47</v>
      </c>
      <c r="J78" s="221">
        <v>0.83</v>
      </c>
      <c r="K78" s="221">
        <v>12</v>
      </c>
      <c r="L78" s="221">
        <v>3</v>
      </c>
      <c r="M78" s="221">
        <v>4</v>
      </c>
      <c r="N78" s="2">
        <v>9</v>
      </c>
    </row>
    <row r="79" spans="1:14" x14ac:dyDescent="0.3">
      <c r="A79" s="1" t="s">
        <v>41</v>
      </c>
      <c r="B79">
        <f t="shared" si="1"/>
        <v>77</v>
      </c>
      <c r="C79">
        <v>3</v>
      </c>
      <c r="D79" s="221">
        <v>3</v>
      </c>
      <c r="E79" s="1">
        <v>0.11166666666666668</v>
      </c>
      <c r="F79" s="221">
        <v>19</v>
      </c>
      <c r="G79" s="221">
        <v>57.52</v>
      </c>
      <c r="H79" s="221">
        <v>3.09</v>
      </c>
      <c r="I79" s="221">
        <v>0.47</v>
      </c>
      <c r="J79" s="221">
        <v>1.42</v>
      </c>
      <c r="K79" s="221">
        <v>12</v>
      </c>
      <c r="L79" s="221">
        <v>5</v>
      </c>
      <c r="M79" s="221">
        <v>5</v>
      </c>
      <c r="N79" s="2">
        <v>6</v>
      </c>
    </row>
    <row r="80" spans="1:14" x14ac:dyDescent="0.3">
      <c r="A80" s="1" t="s">
        <v>41</v>
      </c>
      <c r="B80">
        <f t="shared" si="1"/>
        <v>78</v>
      </c>
      <c r="C80">
        <v>3</v>
      </c>
      <c r="D80" s="221">
        <v>3</v>
      </c>
      <c r="E80" s="1">
        <v>0.29666666666666663</v>
      </c>
      <c r="F80" s="221">
        <v>22</v>
      </c>
      <c r="G80" s="221">
        <v>62.32</v>
      </c>
      <c r="H80" s="221">
        <v>2.4900000000000002</v>
      </c>
      <c r="I80" s="221">
        <v>0</v>
      </c>
      <c r="J80" s="221">
        <v>1.75</v>
      </c>
      <c r="K80" s="221">
        <v>11</v>
      </c>
      <c r="L80" s="221">
        <v>3</v>
      </c>
      <c r="M80" s="221">
        <v>3</v>
      </c>
      <c r="N80" s="2">
        <v>9</v>
      </c>
    </row>
    <row r="81" spans="1:14" x14ac:dyDescent="0.3">
      <c r="A81" s="1" t="s">
        <v>41</v>
      </c>
      <c r="B81">
        <f t="shared" si="1"/>
        <v>79</v>
      </c>
      <c r="C81">
        <v>3</v>
      </c>
      <c r="D81" s="221">
        <v>3</v>
      </c>
      <c r="E81" s="1">
        <v>0.40777777777777779</v>
      </c>
      <c r="F81" s="221">
        <v>20</v>
      </c>
      <c r="G81" s="221">
        <v>62.32</v>
      </c>
      <c r="H81" s="221">
        <v>2.16</v>
      </c>
      <c r="I81" s="221">
        <v>0.47</v>
      </c>
      <c r="J81" s="221">
        <v>100</v>
      </c>
      <c r="K81" s="221">
        <v>12</v>
      </c>
      <c r="L81" s="221">
        <v>3</v>
      </c>
      <c r="M81" s="221">
        <v>3</v>
      </c>
      <c r="N81" s="2">
        <v>9</v>
      </c>
    </row>
    <row r="82" spans="1:14" x14ac:dyDescent="0.3">
      <c r="A82" s="1" t="s">
        <v>41</v>
      </c>
      <c r="B82">
        <f t="shared" si="1"/>
        <v>80</v>
      </c>
      <c r="C82">
        <v>3</v>
      </c>
      <c r="D82" s="221">
        <v>3</v>
      </c>
      <c r="E82" s="1">
        <v>0.36363636363636365</v>
      </c>
      <c r="F82" s="221">
        <v>26</v>
      </c>
      <c r="G82" s="221">
        <v>60.57</v>
      </c>
      <c r="H82" s="221">
        <v>2.62</v>
      </c>
      <c r="I82" s="221">
        <v>0.47</v>
      </c>
      <c r="J82" s="221">
        <v>3.5</v>
      </c>
      <c r="K82" s="221">
        <v>14</v>
      </c>
      <c r="L82" s="221">
        <v>5</v>
      </c>
      <c r="M82" s="221">
        <v>3</v>
      </c>
      <c r="N82" s="2">
        <v>11</v>
      </c>
    </row>
    <row r="83" spans="1:14" x14ac:dyDescent="0.3">
      <c r="A83" s="1" t="s">
        <v>39</v>
      </c>
      <c r="B83">
        <f t="shared" si="1"/>
        <v>81</v>
      </c>
      <c r="C83">
        <v>1</v>
      </c>
      <c r="D83" s="221">
        <v>2</v>
      </c>
      <c r="E83" s="1">
        <v>0.26700000000000002</v>
      </c>
      <c r="F83" s="221">
        <v>27</v>
      </c>
      <c r="G83" s="221">
        <v>69.47</v>
      </c>
      <c r="H83" s="221">
        <v>4</v>
      </c>
      <c r="I83" s="221">
        <v>2.0499999999999998</v>
      </c>
      <c r="J83" s="221">
        <v>2.65</v>
      </c>
      <c r="K83" s="221">
        <v>13</v>
      </c>
      <c r="L83" s="221">
        <v>4</v>
      </c>
      <c r="M83" s="221">
        <v>4</v>
      </c>
      <c r="N83" s="2">
        <v>10</v>
      </c>
    </row>
    <row r="84" spans="1:14" x14ac:dyDescent="0.3">
      <c r="A84" s="1" t="s">
        <v>39</v>
      </c>
      <c r="B84">
        <f t="shared" si="1"/>
        <v>82</v>
      </c>
      <c r="C84">
        <v>1</v>
      </c>
      <c r="D84" s="221">
        <v>2</v>
      </c>
      <c r="E84" s="1">
        <v>0.30272727272727273</v>
      </c>
      <c r="F84" s="221">
        <v>29</v>
      </c>
      <c r="G84" s="221">
        <v>73.41</v>
      </c>
      <c r="H84" s="221">
        <v>8.65</v>
      </c>
      <c r="I84" s="221">
        <v>4.32</v>
      </c>
      <c r="J84" s="221">
        <v>7</v>
      </c>
      <c r="K84" s="221">
        <v>14</v>
      </c>
      <c r="L84" s="221">
        <v>4</v>
      </c>
      <c r="M84" s="221">
        <v>5</v>
      </c>
      <c r="N84" s="2">
        <v>11</v>
      </c>
    </row>
    <row r="85" spans="1:14" x14ac:dyDescent="0.3">
      <c r="A85" s="1" t="s">
        <v>39</v>
      </c>
      <c r="B85">
        <f t="shared" si="1"/>
        <v>83</v>
      </c>
      <c r="C85">
        <v>1</v>
      </c>
      <c r="D85" s="221">
        <v>2</v>
      </c>
      <c r="E85" s="1">
        <v>0.24</v>
      </c>
      <c r="F85" s="221">
        <v>24</v>
      </c>
      <c r="G85" s="221">
        <v>70.349999999999994</v>
      </c>
      <c r="H85" s="221">
        <v>8.9600000000000009</v>
      </c>
      <c r="I85" s="221">
        <v>4.1100000000000003</v>
      </c>
      <c r="J85" s="221">
        <v>100</v>
      </c>
      <c r="K85" s="221">
        <v>15</v>
      </c>
      <c r="L85" s="221">
        <v>4</v>
      </c>
      <c r="M85" s="221">
        <v>4</v>
      </c>
      <c r="N85" s="2">
        <v>8</v>
      </c>
    </row>
    <row r="86" spans="1:14" x14ac:dyDescent="0.3">
      <c r="A86" s="1" t="s">
        <v>19</v>
      </c>
      <c r="B86">
        <f t="shared" si="1"/>
        <v>84</v>
      </c>
      <c r="C86">
        <v>1</v>
      </c>
      <c r="D86" s="221">
        <v>2</v>
      </c>
      <c r="E86" s="1">
        <v>0</v>
      </c>
      <c r="F86" s="221">
        <v>19</v>
      </c>
      <c r="G86" s="221">
        <v>68.53</v>
      </c>
      <c r="H86" s="221">
        <v>2.94</v>
      </c>
      <c r="I86" s="221">
        <v>4.78</v>
      </c>
      <c r="J86" s="221">
        <v>1.1499999999999999</v>
      </c>
      <c r="K86" s="221">
        <v>11</v>
      </c>
      <c r="L86" s="221">
        <v>4</v>
      </c>
      <c r="M86" s="221">
        <v>3</v>
      </c>
      <c r="N86" s="2">
        <v>6</v>
      </c>
    </row>
    <row r="87" spans="1:14" x14ac:dyDescent="0.3">
      <c r="A87" s="1" t="s">
        <v>19</v>
      </c>
      <c r="B87">
        <f t="shared" si="1"/>
        <v>85</v>
      </c>
      <c r="C87">
        <v>1</v>
      </c>
      <c r="D87" s="221">
        <v>2</v>
      </c>
      <c r="E87" s="1">
        <v>0.37</v>
      </c>
      <c r="F87" s="221">
        <v>20</v>
      </c>
      <c r="G87" s="221">
        <v>71.569999999999993</v>
      </c>
      <c r="H87" s="221">
        <v>1.63</v>
      </c>
      <c r="I87" s="221">
        <v>5.79</v>
      </c>
      <c r="J87" s="221">
        <v>1.5</v>
      </c>
      <c r="K87" s="221">
        <v>12</v>
      </c>
      <c r="L87" s="221">
        <v>3</v>
      </c>
      <c r="M87" s="221">
        <v>3</v>
      </c>
      <c r="N87" s="2">
        <v>9</v>
      </c>
    </row>
    <row r="88" spans="1:14" x14ac:dyDescent="0.3">
      <c r="A88" s="1" t="s">
        <v>19</v>
      </c>
      <c r="B88">
        <f t="shared" si="1"/>
        <v>86</v>
      </c>
      <c r="C88">
        <v>1</v>
      </c>
      <c r="D88" s="221">
        <v>2</v>
      </c>
      <c r="E88" s="1">
        <v>0.33333333333333331</v>
      </c>
      <c r="F88" s="221">
        <v>18</v>
      </c>
      <c r="G88" s="221">
        <v>66.8</v>
      </c>
      <c r="H88" s="221">
        <v>2.4900000000000002</v>
      </c>
      <c r="I88" s="221">
        <v>5.73</v>
      </c>
      <c r="J88" s="221">
        <v>3.5</v>
      </c>
      <c r="K88" s="221">
        <v>12</v>
      </c>
      <c r="L88" s="221">
        <v>3</v>
      </c>
      <c r="M88" s="221">
        <v>3</v>
      </c>
      <c r="N88" s="2">
        <v>9</v>
      </c>
    </row>
    <row r="89" spans="1:14" x14ac:dyDescent="0.3">
      <c r="A89" s="1" t="s">
        <v>19</v>
      </c>
      <c r="B89">
        <f t="shared" si="1"/>
        <v>87</v>
      </c>
      <c r="C89">
        <v>1</v>
      </c>
      <c r="D89" s="221">
        <v>2</v>
      </c>
      <c r="E89" s="1">
        <v>0.23857142857142857</v>
      </c>
      <c r="F89" s="221">
        <v>23</v>
      </c>
      <c r="G89" s="221">
        <v>69.84</v>
      </c>
      <c r="H89" s="221">
        <v>2.5</v>
      </c>
      <c r="I89" s="221">
        <v>4.5</v>
      </c>
      <c r="J89" s="221">
        <v>1.93</v>
      </c>
      <c r="K89" s="221">
        <v>11</v>
      </c>
      <c r="L89" s="221">
        <v>3</v>
      </c>
      <c r="M89" s="221">
        <v>4</v>
      </c>
      <c r="N89" s="2">
        <v>7</v>
      </c>
    </row>
    <row r="90" spans="1:14" x14ac:dyDescent="0.3">
      <c r="A90" s="1" t="s">
        <v>37</v>
      </c>
      <c r="B90">
        <f t="shared" si="1"/>
        <v>88</v>
      </c>
      <c r="C90">
        <v>1</v>
      </c>
      <c r="D90" s="221">
        <v>2</v>
      </c>
      <c r="E90" s="1">
        <v>0.1</v>
      </c>
      <c r="F90" s="221">
        <v>28</v>
      </c>
      <c r="G90" s="221">
        <v>64.650000000000006</v>
      </c>
      <c r="H90" s="221">
        <v>0</v>
      </c>
      <c r="I90" s="221">
        <v>1.25</v>
      </c>
      <c r="J90" s="221">
        <v>1.54</v>
      </c>
      <c r="K90" s="221">
        <v>16</v>
      </c>
      <c r="L90" s="221">
        <v>4</v>
      </c>
      <c r="M90" s="221">
        <v>4</v>
      </c>
      <c r="N90" s="2">
        <v>10</v>
      </c>
    </row>
    <row r="91" spans="1:14" x14ac:dyDescent="0.3">
      <c r="A91" s="1" t="s">
        <v>37</v>
      </c>
      <c r="B91">
        <f t="shared" si="1"/>
        <v>89</v>
      </c>
      <c r="C91">
        <v>1</v>
      </c>
      <c r="D91" s="221">
        <v>2</v>
      </c>
      <c r="E91" s="1">
        <v>0.15181818181818182</v>
      </c>
      <c r="F91" s="221">
        <v>25</v>
      </c>
      <c r="G91" s="221">
        <v>62.47</v>
      </c>
      <c r="H91" s="221">
        <v>1.89</v>
      </c>
      <c r="I91" s="221">
        <v>1.25</v>
      </c>
      <c r="J91" s="221">
        <v>1.95</v>
      </c>
      <c r="K91" s="221">
        <v>16</v>
      </c>
      <c r="L91" s="221">
        <v>5</v>
      </c>
      <c r="M91" s="221">
        <v>4</v>
      </c>
      <c r="N91" s="2">
        <v>11</v>
      </c>
    </row>
    <row r="92" spans="1:14" x14ac:dyDescent="0.3">
      <c r="A92" s="1" t="s">
        <v>37</v>
      </c>
      <c r="B92">
        <f t="shared" si="1"/>
        <v>90</v>
      </c>
      <c r="C92">
        <v>1</v>
      </c>
      <c r="D92" s="221">
        <v>2</v>
      </c>
      <c r="E92" s="1">
        <v>0.33300000000000002</v>
      </c>
      <c r="F92" s="221">
        <v>21</v>
      </c>
      <c r="G92" s="221">
        <v>62.47</v>
      </c>
      <c r="H92" s="221">
        <v>2.16</v>
      </c>
      <c r="I92" s="221">
        <v>1</v>
      </c>
      <c r="J92" s="221">
        <v>0.9</v>
      </c>
      <c r="K92" s="221">
        <v>13</v>
      </c>
      <c r="L92" s="221">
        <v>5</v>
      </c>
      <c r="M92" s="221">
        <v>4</v>
      </c>
      <c r="N92" s="2">
        <v>10</v>
      </c>
    </row>
    <row r="93" spans="1:14" x14ac:dyDescent="0.3">
      <c r="A93" s="1" t="s">
        <v>36</v>
      </c>
      <c r="B93">
        <f t="shared" si="1"/>
        <v>91</v>
      </c>
      <c r="C93">
        <v>1</v>
      </c>
      <c r="D93" s="221">
        <v>2</v>
      </c>
      <c r="E93" s="1">
        <v>0.14285714285714285</v>
      </c>
      <c r="F93" s="221">
        <v>19</v>
      </c>
      <c r="G93" s="221">
        <v>59.76</v>
      </c>
      <c r="H93" s="221">
        <v>5.19</v>
      </c>
      <c r="I93" s="221">
        <v>0.82</v>
      </c>
      <c r="J93" s="221">
        <v>4.33</v>
      </c>
      <c r="K93" s="221">
        <v>13</v>
      </c>
      <c r="L93" s="221">
        <v>3</v>
      </c>
      <c r="M93" s="221">
        <v>3</v>
      </c>
      <c r="N93" s="2">
        <v>7</v>
      </c>
    </row>
    <row r="94" spans="1:14" x14ac:dyDescent="0.3">
      <c r="A94" s="1" t="s">
        <v>36</v>
      </c>
      <c r="B94">
        <f t="shared" si="1"/>
        <v>92</v>
      </c>
      <c r="C94">
        <v>1</v>
      </c>
      <c r="D94" s="221">
        <v>2</v>
      </c>
      <c r="E94" s="1">
        <v>0.33333333333333331</v>
      </c>
      <c r="F94" s="221">
        <v>18</v>
      </c>
      <c r="G94" s="221">
        <v>58.89</v>
      </c>
      <c r="H94" s="221">
        <v>4.55</v>
      </c>
      <c r="I94" s="221">
        <v>1.25</v>
      </c>
      <c r="J94" s="221">
        <v>5.12</v>
      </c>
      <c r="K94" s="221">
        <v>12</v>
      </c>
      <c r="L94" s="221">
        <v>3</v>
      </c>
      <c r="M94" s="221">
        <v>3</v>
      </c>
      <c r="N94" s="2">
        <v>9</v>
      </c>
    </row>
    <row r="95" spans="1:14" x14ac:dyDescent="0.3">
      <c r="A95" s="1" t="s">
        <v>36</v>
      </c>
      <c r="B95">
        <f t="shared" si="1"/>
        <v>93</v>
      </c>
      <c r="C95">
        <v>1</v>
      </c>
      <c r="D95" s="221">
        <v>2</v>
      </c>
      <c r="E95" s="1">
        <v>0.20874999999999999</v>
      </c>
      <c r="F95" s="221">
        <v>20</v>
      </c>
      <c r="G95" s="221">
        <v>60.2</v>
      </c>
      <c r="H95" s="221">
        <v>4.6399999999999997</v>
      </c>
      <c r="I95" s="221">
        <v>2.62</v>
      </c>
      <c r="J95" s="221">
        <v>1.92</v>
      </c>
      <c r="K95" s="221">
        <v>11</v>
      </c>
      <c r="L95" s="221">
        <v>2</v>
      </c>
      <c r="M95" s="221">
        <v>3</v>
      </c>
      <c r="N95" s="2">
        <v>8</v>
      </c>
    </row>
    <row r="96" spans="1:14" x14ac:dyDescent="0.3">
      <c r="A96" s="1" t="s">
        <v>36</v>
      </c>
      <c r="B96">
        <f t="shared" si="1"/>
        <v>94</v>
      </c>
      <c r="C96">
        <v>1</v>
      </c>
      <c r="D96" s="221">
        <v>2</v>
      </c>
      <c r="E96" s="1">
        <v>0.33333333333333331</v>
      </c>
      <c r="F96" s="221">
        <v>20</v>
      </c>
      <c r="G96" s="221">
        <v>61.5</v>
      </c>
      <c r="H96" s="221">
        <v>4.1900000000000004</v>
      </c>
      <c r="I96" s="221">
        <v>2.16</v>
      </c>
      <c r="J96" s="221">
        <v>1.05</v>
      </c>
      <c r="K96" s="221">
        <v>12</v>
      </c>
      <c r="L96" s="221">
        <v>4</v>
      </c>
      <c r="M96" s="221">
        <v>4</v>
      </c>
      <c r="N96" s="2">
        <v>9</v>
      </c>
    </row>
    <row r="97" spans="1:14" x14ac:dyDescent="0.3">
      <c r="A97" s="1" t="s">
        <v>36</v>
      </c>
      <c r="B97">
        <f t="shared" si="1"/>
        <v>95</v>
      </c>
      <c r="C97">
        <v>1</v>
      </c>
      <c r="D97" s="221">
        <v>2</v>
      </c>
      <c r="E97" s="1">
        <v>0.36363636363636365</v>
      </c>
      <c r="F97" s="221">
        <v>22</v>
      </c>
      <c r="G97" s="221">
        <v>60.2</v>
      </c>
      <c r="H97" s="221">
        <v>4.55</v>
      </c>
      <c r="I97" s="221">
        <v>2</v>
      </c>
      <c r="J97" s="221">
        <v>1.75</v>
      </c>
      <c r="K97" s="221">
        <v>17</v>
      </c>
      <c r="L97" s="221">
        <v>3</v>
      </c>
      <c r="M97" s="221">
        <v>3</v>
      </c>
      <c r="N97" s="2">
        <v>11</v>
      </c>
    </row>
    <row r="98" spans="1:14" x14ac:dyDescent="0.3">
      <c r="A98" s="1" t="s">
        <v>36</v>
      </c>
      <c r="B98">
        <f t="shared" si="1"/>
        <v>96</v>
      </c>
      <c r="C98">
        <v>1</v>
      </c>
      <c r="D98" s="221">
        <v>2</v>
      </c>
      <c r="E98" s="1">
        <v>0.44416666666666665</v>
      </c>
      <c r="F98" s="221">
        <v>23</v>
      </c>
      <c r="G98" s="221">
        <v>67.61</v>
      </c>
      <c r="H98" s="221">
        <v>2</v>
      </c>
      <c r="I98" s="221">
        <v>2.16</v>
      </c>
      <c r="J98" s="221">
        <v>0.75</v>
      </c>
      <c r="K98" s="221">
        <v>15</v>
      </c>
      <c r="L98" s="221">
        <v>3</v>
      </c>
      <c r="M98" s="221">
        <v>3</v>
      </c>
      <c r="N98" s="2">
        <v>12</v>
      </c>
    </row>
    <row r="99" spans="1:14" x14ac:dyDescent="0.3">
      <c r="A99" s="1" t="s">
        <v>16</v>
      </c>
      <c r="B99">
        <f t="shared" si="1"/>
        <v>97</v>
      </c>
      <c r="C99">
        <v>0</v>
      </c>
      <c r="D99" s="221">
        <v>1</v>
      </c>
      <c r="E99" s="1">
        <v>4.1250000000000002E-2</v>
      </c>
      <c r="F99" s="221">
        <v>21</v>
      </c>
      <c r="G99" s="221">
        <v>57.43</v>
      </c>
      <c r="H99" s="221">
        <v>1.25</v>
      </c>
      <c r="I99" s="221">
        <v>0.82</v>
      </c>
      <c r="J99" s="221">
        <v>0.65</v>
      </c>
      <c r="K99" s="221">
        <v>14</v>
      </c>
      <c r="L99" s="221">
        <v>5</v>
      </c>
      <c r="M99" s="221">
        <v>3</v>
      </c>
      <c r="N99" s="2">
        <v>8</v>
      </c>
    </row>
    <row r="100" spans="1:14" x14ac:dyDescent="0.3">
      <c r="A100" s="1" t="s">
        <v>16</v>
      </c>
      <c r="B100">
        <f t="shared" si="1"/>
        <v>98</v>
      </c>
      <c r="C100">
        <v>0</v>
      </c>
      <c r="D100" s="221">
        <v>1</v>
      </c>
      <c r="E100" s="1">
        <v>5.5E-2</v>
      </c>
      <c r="F100" s="221">
        <v>19</v>
      </c>
      <c r="G100" s="221">
        <v>56.56</v>
      </c>
      <c r="H100" s="221">
        <v>1.25</v>
      </c>
      <c r="I100" s="221">
        <v>0.47</v>
      </c>
      <c r="J100" s="221">
        <v>0.91</v>
      </c>
      <c r="K100" s="221">
        <v>10</v>
      </c>
      <c r="L100" s="221">
        <v>4</v>
      </c>
      <c r="M100" s="221">
        <v>3</v>
      </c>
      <c r="N100" s="2">
        <v>6</v>
      </c>
    </row>
    <row r="101" spans="1:14" x14ac:dyDescent="0.3">
      <c r="A101" s="1" t="s">
        <v>16</v>
      </c>
      <c r="B101">
        <f t="shared" si="1"/>
        <v>99</v>
      </c>
      <c r="C101">
        <v>0</v>
      </c>
      <c r="D101" s="221">
        <v>1</v>
      </c>
      <c r="E101" s="1">
        <v>0.22222222222222221</v>
      </c>
      <c r="F101" s="221">
        <v>25</v>
      </c>
      <c r="G101" s="221">
        <v>58.3</v>
      </c>
      <c r="H101" s="221">
        <v>1</v>
      </c>
      <c r="I101" s="221">
        <v>1.7</v>
      </c>
      <c r="J101" s="221">
        <v>1</v>
      </c>
      <c r="K101" s="221">
        <v>11</v>
      </c>
      <c r="L101" s="221">
        <v>4</v>
      </c>
      <c r="M101" s="221">
        <v>3</v>
      </c>
      <c r="N101" s="2">
        <v>9</v>
      </c>
    </row>
    <row r="102" spans="1:14" x14ac:dyDescent="0.3">
      <c r="A102" s="1" t="s">
        <v>16</v>
      </c>
      <c r="B102">
        <f t="shared" si="1"/>
        <v>100</v>
      </c>
      <c r="C102">
        <v>0</v>
      </c>
      <c r="D102" s="221">
        <v>1</v>
      </c>
      <c r="E102" s="1">
        <v>0.16625000000000001</v>
      </c>
      <c r="F102" s="221">
        <v>21</v>
      </c>
      <c r="G102" s="221">
        <v>64.83</v>
      </c>
      <c r="H102" s="221">
        <v>0.94</v>
      </c>
      <c r="I102" s="221">
        <v>0.5</v>
      </c>
      <c r="J102" s="221">
        <v>1.74</v>
      </c>
      <c r="K102" s="221">
        <v>13</v>
      </c>
      <c r="L102" s="221">
        <v>4</v>
      </c>
      <c r="M102" s="221">
        <v>3</v>
      </c>
      <c r="N102" s="2">
        <v>8</v>
      </c>
    </row>
    <row r="103" spans="1:14" x14ac:dyDescent="0.3">
      <c r="A103" s="1" t="s">
        <v>60</v>
      </c>
      <c r="B103">
        <f t="shared" si="1"/>
        <v>101</v>
      </c>
      <c r="C103">
        <v>1</v>
      </c>
      <c r="D103" s="221">
        <v>1</v>
      </c>
      <c r="E103" s="1">
        <v>0.23857142857142857</v>
      </c>
      <c r="F103" s="221">
        <v>17</v>
      </c>
      <c r="G103" s="221">
        <v>64.17</v>
      </c>
      <c r="H103" s="221">
        <v>11.95</v>
      </c>
      <c r="I103" s="221">
        <v>7.13</v>
      </c>
      <c r="J103" s="221">
        <v>9.42</v>
      </c>
      <c r="K103" s="221">
        <v>9</v>
      </c>
      <c r="L103" s="221">
        <v>2</v>
      </c>
      <c r="M103" s="221">
        <v>2</v>
      </c>
      <c r="N103" s="2">
        <v>7</v>
      </c>
    </row>
    <row r="104" spans="1:14" x14ac:dyDescent="0.3">
      <c r="A104" s="1" t="s">
        <v>60</v>
      </c>
      <c r="B104">
        <f t="shared" si="1"/>
        <v>102</v>
      </c>
      <c r="C104">
        <v>1</v>
      </c>
      <c r="D104" s="221">
        <v>1</v>
      </c>
      <c r="E104" s="1">
        <v>0.2</v>
      </c>
      <c r="F104" s="221">
        <v>14</v>
      </c>
      <c r="G104" s="221">
        <v>47.15</v>
      </c>
      <c r="H104" s="221">
        <v>4.55</v>
      </c>
      <c r="I104" s="221">
        <v>2.5</v>
      </c>
      <c r="J104" s="221">
        <v>7.5</v>
      </c>
      <c r="K104" s="221">
        <v>8</v>
      </c>
      <c r="L104" s="221">
        <v>3</v>
      </c>
      <c r="M104" s="221">
        <v>4</v>
      </c>
      <c r="N104" s="2">
        <v>5</v>
      </c>
    </row>
    <row r="105" spans="1:14" x14ac:dyDescent="0.3">
      <c r="A105" s="1" t="s">
        <v>60</v>
      </c>
      <c r="B105">
        <f t="shared" si="1"/>
        <v>103</v>
      </c>
      <c r="C105">
        <v>1</v>
      </c>
      <c r="D105" s="221">
        <v>1</v>
      </c>
      <c r="E105" s="1">
        <v>0.5</v>
      </c>
      <c r="F105" s="221">
        <v>17</v>
      </c>
      <c r="G105" s="221">
        <v>79.45</v>
      </c>
      <c r="H105" s="221">
        <v>7.48</v>
      </c>
      <c r="I105" s="221">
        <v>5.91</v>
      </c>
      <c r="J105" s="221">
        <v>100</v>
      </c>
      <c r="K105" s="221">
        <v>10</v>
      </c>
      <c r="L105" s="221">
        <v>2</v>
      </c>
      <c r="M105" s="221">
        <v>3</v>
      </c>
      <c r="N105" s="2">
        <v>8</v>
      </c>
    </row>
    <row r="106" spans="1:14" x14ac:dyDescent="0.3">
      <c r="A106" s="1" t="s">
        <v>60</v>
      </c>
      <c r="B106">
        <f t="shared" si="1"/>
        <v>104</v>
      </c>
      <c r="C106">
        <v>1</v>
      </c>
      <c r="D106" s="221">
        <v>1</v>
      </c>
      <c r="E106" s="1">
        <v>0.16625000000000001</v>
      </c>
      <c r="F106" s="221">
        <v>24</v>
      </c>
      <c r="G106" s="221">
        <v>86.43</v>
      </c>
      <c r="H106" s="221">
        <v>5.0999999999999996</v>
      </c>
      <c r="I106" s="221">
        <v>2.62</v>
      </c>
      <c r="J106" s="221">
        <v>6.52</v>
      </c>
      <c r="K106" s="221">
        <v>12</v>
      </c>
      <c r="L106" s="221">
        <v>3</v>
      </c>
      <c r="M106" s="221">
        <v>3</v>
      </c>
      <c r="N106" s="2">
        <v>8</v>
      </c>
    </row>
    <row r="107" spans="1:14" x14ac:dyDescent="0.3">
      <c r="A107" s="1" t="s">
        <v>60</v>
      </c>
      <c r="B107">
        <f t="shared" si="1"/>
        <v>105</v>
      </c>
      <c r="C107">
        <v>1</v>
      </c>
      <c r="D107" s="221">
        <v>1</v>
      </c>
      <c r="E107" s="1">
        <v>0.18181818181818182</v>
      </c>
      <c r="F107" s="221">
        <v>30</v>
      </c>
      <c r="G107" s="221">
        <v>80.760000000000005</v>
      </c>
      <c r="H107" s="221">
        <v>1.25</v>
      </c>
      <c r="I107" s="221">
        <v>2.4500000000000002</v>
      </c>
      <c r="J107" s="221">
        <v>1.75</v>
      </c>
      <c r="K107" s="221">
        <v>14</v>
      </c>
      <c r="L107" s="221">
        <v>5</v>
      </c>
      <c r="M107" s="221">
        <v>4</v>
      </c>
      <c r="N107" s="2">
        <v>11</v>
      </c>
    </row>
    <row r="108" spans="1:14" x14ac:dyDescent="0.3">
      <c r="A108" s="1" t="s">
        <v>60</v>
      </c>
      <c r="B108">
        <f t="shared" si="1"/>
        <v>106</v>
      </c>
      <c r="C108">
        <v>1</v>
      </c>
      <c r="D108" s="221">
        <v>1</v>
      </c>
      <c r="E108" s="1">
        <v>0.27750000000000002</v>
      </c>
      <c r="F108" s="221">
        <v>29</v>
      </c>
      <c r="G108" s="221">
        <v>86.87</v>
      </c>
      <c r="H108" s="221">
        <v>3.56</v>
      </c>
      <c r="I108" s="221">
        <v>0</v>
      </c>
      <c r="J108" s="221">
        <v>1.84</v>
      </c>
      <c r="K108" s="221">
        <v>17</v>
      </c>
      <c r="L108" s="221">
        <v>5</v>
      </c>
      <c r="M108" s="221">
        <v>3</v>
      </c>
      <c r="N108" s="2">
        <v>12</v>
      </c>
    </row>
    <row r="109" spans="1:14" x14ac:dyDescent="0.3">
      <c r="A109" s="1" t="s">
        <v>60</v>
      </c>
      <c r="B109">
        <f t="shared" si="1"/>
        <v>107</v>
      </c>
      <c r="C109">
        <v>1</v>
      </c>
      <c r="D109" s="221">
        <v>1</v>
      </c>
      <c r="E109" s="1">
        <v>0.35923076923076924</v>
      </c>
      <c r="F109" s="221">
        <v>28</v>
      </c>
      <c r="G109" s="221">
        <v>82.94</v>
      </c>
      <c r="H109" s="221">
        <v>2.94</v>
      </c>
      <c r="I109" s="221">
        <v>1.41</v>
      </c>
      <c r="J109" s="221">
        <v>2.75</v>
      </c>
      <c r="K109" s="221">
        <v>17</v>
      </c>
      <c r="L109" s="221">
        <v>3</v>
      </c>
      <c r="M109" s="221">
        <v>3</v>
      </c>
      <c r="N109" s="2">
        <v>13</v>
      </c>
    </row>
    <row r="110" spans="1:14" x14ac:dyDescent="0.3">
      <c r="A110" s="1" t="s">
        <v>60</v>
      </c>
      <c r="B110">
        <f t="shared" si="1"/>
        <v>108</v>
      </c>
      <c r="C110">
        <v>1</v>
      </c>
      <c r="D110" s="221">
        <v>1</v>
      </c>
      <c r="E110" s="1">
        <v>0.30583333333333335</v>
      </c>
      <c r="F110" s="221">
        <v>29</v>
      </c>
      <c r="G110" s="221">
        <v>85.12</v>
      </c>
      <c r="H110" s="221">
        <v>5.25</v>
      </c>
      <c r="I110" s="221">
        <v>1.7</v>
      </c>
      <c r="J110" s="221">
        <v>3.21</v>
      </c>
      <c r="K110" s="221">
        <v>17</v>
      </c>
      <c r="L110" s="221">
        <v>7</v>
      </c>
      <c r="M110" s="221">
        <v>5</v>
      </c>
      <c r="N110" s="2">
        <v>12</v>
      </c>
    </row>
    <row r="111" spans="1:14" x14ac:dyDescent="0.3">
      <c r="A111" s="1" t="s">
        <v>60</v>
      </c>
      <c r="B111">
        <f t="shared" si="1"/>
        <v>109</v>
      </c>
      <c r="C111">
        <v>1</v>
      </c>
      <c r="D111" s="221">
        <v>1</v>
      </c>
      <c r="E111" s="1">
        <v>0.416875</v>
      </c>
      <c r="F111" s="221">
        <v>30</v>
      </c>
      <c r="G111" s="221">
        <v>90.8</v>
      </c>
      <c r="H111" s="221">
        <v>1.25</v>
      </c>
      <c r="I111" s="221">
        <v>0.47</v>
      </c>
      <c r="J111" s="221">
        <v>0.42</v>
      </c>
      <c r="K111" s="221">
        <v>18</v>
      </c>
      <c r="L111" s="221">
        <v>5</v>
      </c>
      <c r="M111" s="221">
        <v>3</v>
      </c>
      <c r="N111" s="2">
        <v>16</v>
      </c>
    </row>
    <row r="112" spans="1:14" x14ac:dyDescent="0.3">
      <c r="A112" s="1" t="s">
        <v>58</v>
      </c>
      <c r="B112">
        <f t="shared" si="1"/>
        <v>110</v>
      </c>
      <c r="C112">
        <v>1</v>
      </c>
      <c r="D112" s="221">
        <v>4</v>
      </c>
      <c r="E112" s="1">
        <v>6.6000000000000003E-2</v>
      </c>
      <c r="F112" s="221">
        <v>14</v>
      </c>
      <c r="G112" s="221">
        <v>63.06</v>
      </c>
      <c r="H112" s="221">
        <v>0</v>
      </c>
      <c r="I112" s="221">
        <v>1.63</v>
      </c>
      <c r="J112" s="221">
        <v>0.92</v>
      </c>
      <c r="K112" s="221">
        <v>8</v>
      </c>
      <c r="L112" s="221">
        <v>4</v>
      </c>
      <c r="M112" s="221">
        <v>3</v>
      </c>
      <c r="N112" s="2">
        <v>5</v>
      </c>
    </row>
    <row r="113" spans="1:14" x14ac:dyDescent="0.3">
      <c r="A113" s="1" t="s">
        <v>58</v>
      </c>
      <c r="B113">
        <f t="shared" si="1"/>
        <v>111</v>
      </c>
      <c r="C113">
        <v>1</v>
      </c>
      <c r="D113" s="221">
        <v>4</v>
      </c>
      <c r="E113" s="1">
        <v>0.11166666666666668</v>
      </c>
      <c r="F113" s="221">
        <v>14</v>
      </c>
      <c r="G113" s="221">
        <v>62.19</v>
      </c>
      <c r="H113" s="221">
        <v>0.47</v>
      </c>
      <c r="I113" s="221">
        <v>1.25</v>
      </c>
      <c r="J113" s="221">
        <v>1.19</v>
      </c>
      <c r="K113" s="221">
        <v>10</v>
      </c>
      <c r="L113" s="221">
        <v>2</v>
      </c>
      <c r="M113" s="221">
        <v>3</v>
      </c>
      <c r="N113" s="2">
        <v>6</v>
      </c>
    </row>
    <row r="114" spans="1:14" x14ac:dyDescent="0.3">
      <c r="A114" s="1" t="s">
        <v>58</v>
      </c>
      <c r="B114">
        <f t="shared" si="1"/>
        <v>112</v>
      </c>
      <c r="C114">
        <v>1</v>
      </c>
      <c r="D114" s="221">
        <v>4</v>
      </c>
      <c r="E114" s="1">
        <v>0.39363636363636362</v>
      </c>
      <c r="F114" s="221">
        <v>21</v>
      </c>
      <c r="G114" s="221">
        <v>65.239999999999995</v>
      </c>
      <c r="H114" s="221">
        <v>1.63</v>
      </c>
      <c r="I114" s="221">
        <v>1</v>
      </c>
      <c r="J114" s="221">
        <v>2.5</v>
      </c>
      <c r="K114" s="221">
        <v>14</v>
      </c>
      <c r="L114" s="221">
        <v>3</v>
      </c>
      <c r="M114" s="221">
        <v>3</v>
      </c>
      <c r="N114" s="2">
        <v>11</v>
      </c>
    </row>
    <row r="115" spans="1:14" x14ac:dyDescent="0.3">
      <c r="A115" s="1" t="s">
        <v>58</v>
      </c>
      <c r="B115">
        <f t="shared" si="1"/>
        <v>113</v>
      </c>
      <c r="C115">
        <v>1</v>
      </c>
      <c r="D115" s="221">
        <v>4</v>
      </c>
      <c r="E115" s="1">
        <v>0.29666666666666663</v>
      </c>
      <c r="F115" s="221">
        <v>20</v>
      </c>
      <c r="G115" s="221">
        <v>63.93</v>
      </c>
      <c r="H115" s="221">
        <v>0.94</v>
      </c>
      <c r="I115" s="221">
        <v>1.63</v>
      </c>
      <c r="J115" s="221">
        <v>3.25</v>
      </c>
      <c r="K115" s="221">
        <v>12</v>
      </c>
      <c r="L115" s="221">
        <v>3</v>
      </c>
      <c r="M115" s="221">
        <v>3</v>
      </c>
      <c r="N115" s="2">
        <v>9</v>
      </c>
    </row>
    <row r="116" spans="1:14" x14ac:dyDescent="0.3">
      <c r="A116" s="1" t="s">
        <v>58</v>
      </c>
      <c r="B116">
        <f t="shared" si="1"/>
        <v>114</v>
      </c>
      <c r="C116">
        <v>1</v>
      </c>
      <c r="D116" s="221">
        <v>4</v>
      </c>
      <c r="E116" s="1">
        <v>0.42857142857142855</v>
      </c>
      <c r="F116" s="221">
        <v>13</v>
      </c>
      <c r="G116" s="221">
        <v>56.11</v>
      </c>
      <c r="H116" s="221">
        <v>0.5</v>
      </c>
      <c r="I116" s="221">
        <v>10.14</v>
      </c>
      <c r="J116" s="221">
        <v>100</v>
      </c>
      <c r="K116" s="221">
        <v>8</v>
      </c>
      <c r="L116" s="221">
        <v>2</v>
      </c>
      <c r="M116" s="221">
        <v>2</v>
      </c>
      <c r="N116" s="2">
        <v>7</v>
      </c>
    </row>
    <row r="117" spans="1:14" x14ac:dyDescent="0.3">
      <c r="A117" s="1" t="s">
        <v>11</v>
      </c>
      <c r="B117">
        <f t="shared" si="1"/>
        <v>115</v>
      </c>
      <c r="C117">
        <v>1</v>
      </c>
      <c r="D117" s="221">
        <v>4</v>
      </c>
      <c r="E117" s="1">
        <v>0.25</v>
      </c>
      <c r="F117" s="221">
        <v>21</v>
      </c>
      <c r="G117" s="221">
        <v>77.58</v>
      </c>
      <c r="H117" s="221">
        <v>1.25</v>
      </c>
      <c r="I117" s="221">
        <v>1.7</v>
      </c>
      <c r="J117" s="221">
        <v>1.67</v>
      </c>
      <c r="K117" s="221">
        <v>12</v>
      </c>
      <c r="L117" s="221">
        <v>4</v>
      </c>
      <c r="M117" s="221">
        <v>3</v>
      </c>
      <c r="N117" s="2">
        <v>8</v>
      </c>
    </row>
    <row r="118" spans="1:14" x14ac:dyDescent="0.3">
      <c r="A118" s="1" t="s">
        <v>11</v>
      </c>
      <c r="B118">
        <f t="shared" si="1"/>
        <v>116</v>
      </c>
      <c r="C118">
        <v>1</v>
      </c>
      <c r="D118" s="221">
        <v>4</v>
      </c>
      <c r="E118" s="1">
        <v>0.33374999999999999</v>
      </c>
      <c r="F118" s="221">
        <v>19</v>
      </c>
      <c r="G118" s="221">
        <v>75.400000000000006</v>
      </c>
      <c r="H118" s="221">
        <v>0.47</v>
      </c>
      <c r="I118" s="221">
        <v>2.4500000000000002</v>
      </c>
      <c r="J118" s="221">
        <v>1.38</v>
      </c>
      <c r="K118" s="221">
        <v>11</v>
      </c>
      <c r="L118" s="221">
        <v>4</v>
      </c>
      <c r="M118" s="221">
        <v>3</v>
      </c>
      <c r="N118" s="2">
        <v>8</v>
      </c>
    </row>
    <row r="119" spans="1:14" x14ac:dyDescent="0.3">
      <c r="A119" s="1" t="s">
        <v>11</v>
      </c>
      <c r="B119">
        <f t="shared" si="1"/>
        <v>117</v>
      </c>
      <c r="C119">
        <v>1</v>
      </c>
      <c r="D119" s="221">
        <v>4</v>
      </c>
      <c r="E119" s="1">
        <v>0.41625000000000001</v>
      </c>
      <c r="F119" s="221">
        <v>18</v>
      </c>
      <c r="G119" s="221">
        <v>74.53</v>
      </c>
      <c r="H119" s="221">
        <v>1.25</v>
      </c>
      <c r="I119" s="221">
        <v>2</v>
      </c>
      <c r="J119" s="221">
        <v>2</v>
      </c>
      <c r="K119" s="221">
        <v>12</v>
      </c>
      <c r="L119" s="221">
        <v>4</v>
      </c>
      <c r="M119" s="221">
        <v>4</v>
      </c>
      <c r="N119" s="2">
        <v>8</v>
      </c>
    </row>
    <row r="120" spans="1:14" x14ac:dyDescent="0.3">
      <c r="A120" s="1" t="s">
        <v>11</v>
      </c>
      <c r="B120">
        <f t="shared" si="1"/>
        <v>118</v>
      </c>
      <c r="C120">
        <v>1</v>
      </c>
      <c r="D120" s="221">
        <v>4</v>
      </c>
      <c r="E120" s="1">
        <v>0.36083333333333334</v>
      </c>
      <c r="F120" s="221">
        <v>25</v>
      </c>
      <c r="G120" s="221">
        <v>75.84</v>
      </c>
      <c r="H120" s="221">
        <v>0</v>
      </c>
      <c r="I120" s="221">
        <v>0.94</v>
      </c>
      <c r="J120" s="221">
        <v>0.62</v>
      </c>
      <c r="K120" s="221">
        <v>16</v>
      </c>
      <c r="L120" s="221">
        <v>5</v>
      </c>
      <c r="M120" s="221">
        <v>5</v>
      </c>
      <c r="N120" s="2">
        <v>12</v>
      </c>
    </row>
    <row r="121" spans="1:14" x14ac:dyDescent="0.3">
      <c r="A121" s="1" t="s">
        <v>11</v>
      </c>
      <c r="B121">
        <f t="shared" si="1"/>
        <v>119</v>
      </c>
      <c r="C121">
        <v>1</v>
      </c>
      <c r="D121" s="221">
        <v>4</v>
      </c>
      <c r="E121" s="1">
        <v>0.41000000000000003</v>
      </c>
      <c r="F121" s="221">
        <v>26</v>
      </c>
      <c r="G121" s="221">
        <v>74.099999999999994</v>
      </c>
      <c r="H121" s="221">
        <v>0.47</v>
      </c>
      <c r="I121" s="221">
        <v>1.25</v>
      </c>
      <c r="J121" s="221">
        <v>1.5</v>
      </c>
      <c r="K121" s="221">
        <v>17</v>
      </c>
      <c r="L121" s="221">
        <v>6</v>
      </c>
      <c r="M121" s="221">
        <v>3</v>
      </c>
      <c r="N121" s="2">
        <v>13</v>
      </c>
    </row>
    <row r="122" spans="1:14" x14ac:dyDescent="0.3">
      <c r="A122" s="1" t="s">
        <v>11</v>
      </c>
      <c r="B122">
        <f t="shared" si="1"/>
        <v>120</v>
      </c>
      <c r="C122">
        <v>1</v>
      </c>
      <c r="D122" s="221">
        <v>4</v>
      </c>
      <c r="E122" s="1">
        <v>0.48866666666666669</v>
      </c>
      <c r="F122" s="221">
        <v>25</v>
      </c>
      <c r="G122" s="221">
        <v>74.53</v>
      </c>
      <c r="H122" s="221">
        <v>0.47</v>
      </c>
      <c r="I122" s="221">
        <v>1.63</v>
      </c>
      <c r="J122" s="221">
        <v>1.1200000000000001</v>
      </c>
      <c r="K122" s="221">
        <v>17</v>
      </c>
      <c r="L122" s="221">
        <v>3</v>
      </c>
      <c r="M122" s="221">
        <v>3</v>
      </c>
      <c r="N122" s="2">
        <v>15</v>
      </c>
    </row>
    <row r="123" spans="1:14" x14ac:dyDescent="0.3">
      <c r="A123" s="1" t="s">
        <v>83</v>
      </c>
      <c r="B123">
        <f t="shared" si="1"/>
        <v>121</v>
      </c>
      <c r="C123">
        <v>2</v>
      </c>
      <c r="D123" s="221">
        <v>2</v>
      </c>
      <c r="E123" s="1">
        <v>0.27833333333333332</v>
      </c>
      <c r="F123" s="221">
        <v>18</v>
      </c>
      <c r="G123" s="221">
        <v>62.9</v>
      </c>
      <c r="H123" s="221">
        <v>0.82</v>
      </c>
      <c r="I123" s="221">
        <v>1.41</v>
      </c>
      <c r="J123" s="221">
        <v>0.06</v>
      </c>
      <c r="K123" s="221">
        <v>11</v>
      </c>
      <c r="L123" s="221">
        <v>3</v>
      </c>
      <c r="M123" s="221">
        <v>4</v>
      </c>
      <c r="N123" s="2">
        <v>6</v>
      </c>
    </row>
    <row r="124" spans="1:14" x14ac:dyDescent="0.3">
      <c r="A124" s="1" t="s">
        <v>83</v>
      </c>
      <c r="B124">
        <f t="shared" si="1"/>
        <v>122</v>
      </c>
      <c r="C124">
        <v>2</v>
      </c>
      <c r="D124" s="221">
        <v>2</v>
      </c>
      <c r="E124" s="1">
        <v>0.41625000000000001</v>
      </c>
      <c r="F124" s="221">
        <v>17</v>
      </c>
      <c r="G124" s="221">
        <v>65.5</v>
      </c>
      <c r="H124" s="221">
        <v>1.7</v>
      </c>
      <c r="I124" s="221">
        <v>2.87</v>
      </c>
      <c r="J124" s="221">
        <v>0.75</v>
      </c>
      <c r="K124" s="221">
        <v>10</v>
      </c>
      <c r="L124" s="221">
        <v>3</v>
      </c>
      <c r="M124" s="221">
        <v>3</v>
      </c>
      <c r="N124" s="2">
        <v>8</v>
      </c>
    </row>
    <row r="125" spans="1:14" x14ac:dyDescent="0.3">
      <c r="A125" s="1" t="s">
        <v>83</v>
      </c>
      <c r="B125">
        <f t="shared" si="1"/>
        <v>123</v>
      </c>
      <c r="C125">
        <v>2</v>
      </c>
      <c r="D125" s="221">
        <v>2</v>
      </c>
      <c r="E125" s="1">
        <v>0.433</v>
      </c>
      <c r="F125" s="221">
        <v>19</v>
      </c>
      <c r="G125" s="221">
        <v>66.81</v>
      </c>
      <c r="H125" s="221">
        <v>3.68</v>
      </c>
      <c r="I125" s="221">
        <v>1</v>
      </c>
      <c r="J125" s="221">
        <v>100</v>
      </c>
      <c r="K125" s="221">
        <v>14</v>
      </c>
      <c r="L125" s="221">
        <v>3</v>
      </c>
      <c r="M125" s="221">
        <v>3</v>
      </c>
      <c r="N125" s="2">
        <v>10</v>
      </c>
    </row>
    <row r="126" spans="1:14" x14ac:dyDescent="0.3">
      <c r="A126" s="1" t="s">
        <v>83</v>
      </c>
      <c r="B126">
        <f t="shared" si="1"/>
        <v>124</v>
      </c>
      <c r="C126">
        <v>2</v>
      </c>
      <c r="D126" s="221">
        <v>2</v>
      </c>
      <c r="E126" s="1">
        <v>0.41625000000000001</v>
      </c>
      <c r="F126" s="221">
        <v>16</v>
      </c>
      <c r="G126" s="221">
        <v>72.45</v>
      </c>
      <c r="H126" s="221">
        <v>3.27</v>
      </c>
      <c r="I126" s="221">
        <v>2.4900000000000002</v>
      </c>
      <c r="J126" s="221">
        <v>4.5</v>
      </c>
      <c r="K126" s="221">
        <v>10</v>
      </c>
      <c r="L126" s="221">
        <v>3</v>
      </c>
      <c r="M126" s="221">
        <v>2</v>
      </c>
      <c r="N126" s="2">
        <v>8</v>
      </c>
    </row>
    <row r="127" spans="1:14" x14ac:dyDescent="0.3">
      <c r="A127" s="1" t="s">
        <v>83</v>
      </c>
      <c r="B127">
        <f t="shared" si="1"/>
        <v>125</v>
      </c>
      <c r="C127">
        <v>2</v>
      </c>
      <c r="D127" s="221">
        <v>2</v>
      </c>
      <c r="E127" s="1">
        <v>0.35375000000000001</v>
      </c>
      <c r="F127" s="221">
        <v>22</v>
      </c>
      <c r="G127" s="221">
        <v>88.93</v>
      </c>
      <c r="H127" s="221">
        <v>23.34</v>
      </c>
      <c r="I127" s="221">
        <v>5.0999999999999996</v>
      </c>
      <c r="J127" s="221">
        <v>100</v>
      </c>
      <c r="K127" s="221">
        <v>15</v>
      </c>
      <c r="L127" s="221">
        <v>7</v>
      </c>
      <c r="M127" s="221">
        <v>7</v>
      </c>
      <c r="N127" s="2">
        <v>8</v>
      </c>
    </row>
    <row r="128" spans="1:14" x14ac:dyDescent="0.3">
      <c r="A128" s="1" t="s">
        <v>85</v>
      </c>
      <c r="B128">
        <f t="shared" si="1"/>
        <v>126</v>
      </c>
      <c r="C128">
        <v>3</v>
      </c>
      <c r="D128" s="221">
        <v>2</v>
      </c>
      <c r="E128" s="1">
        <v>0.5154545454545455</v>
      </c>
      <c r="F128" s="221">
        <v>21</v>
      </c>
      <c r="G128" s="221">
        <v>83.41</v>
      </c>
      <c r="H128" s="221">
        <v>1.5</v>
      </c>
      <c r="I128" s="221">
        <v>2.0499999999999998</v>
      </c>
      <c r="J128" s="221">
        <v>5.92</v>
      </c>
      <c r="K128" s="221">
        <v>12</v>
      </c>
      <c r="L128" s="221">
        <v>5</v>
      </c>
      <c r="M128" s="221">
        <v>5</v>
      </c>
      <c r="N128" s="2">
        <v>11</v>
      </c>
    </row>
    <row r="129" spans="1:14" x14ac:dyDescent="0.3">
      <c r="A129" s="1" t="s">
        <v>85</v>
      </c>
      <c r="B129">
        <f t="shared" si="1"/>
        <v>127</v>
      </c>
      <c r="C129">
        <v>3</v>
      </c>
      <c r="D129" s="221">
        <v>2</v>
      </c>
      <c r="E129" s="1">
        <v>0.5</v>
      </c>
      <c r="F129" s="221">
        <v>18</v>
      </c>
      <c r="G129" s="221">
        <v>79.92</v>
      </c>
      <c r="H129" s="221">
        <v>6.65</v>
      </c>
      <c r="I129" s="221">
        <v>2.4900000000000002</v>
      </c>
      <c r="J129" s="221">
        <v>5.5</v>
      </c>
      <c r="K129" s="221">
        <v>11</v>
      </c>
      <c r="L129" s="221">
        <v>3</v>
      </c>
      <c r="M129" s="221">
        <v>3</v>
      </c>
      <c r="N129" s="2">
        <v>10</v>
      </c>
    </row>
    <row r="130" spans="1:14" x14ac:dyDescent="0.3">
      <c r="A130" s="1" t="s">
        <v>85</v>
      </c>
      <c r="B130">
        <f t="shared" si="1"/>
        <v>128</v>
      </c>
      <c r="C130">
        <v>3</v>
      </c>
      <c r="D130" s="221">
        <v>2</v>
      </c>
      <c r="E130" s="1">
        <v>0.48454545454545456</v>
      </c>
      <c r="F130" s="221">
        <v>20</v>
      </c>
      <c r="G130" s="221">
        <v>91.27</v>
      </c>
      <c r="H130" s="221">
        <v>4.78</v>
      </c>
      <c r="I130" s="221">
        <v>1.63</v>
      </c>
      <c r="J130" s="221">
        <v>2.75</v>
      </c>
      <c r="K130" s="221">
        <v>14</v>
      </c>
      <c r="L130" s="221">
        <v>3</v>
      </c>
      <c r="M130" s="221">
        <v>4</v>
      </c>
      <c r="N130" s="2">
        <v>11</v>
      </c>
    </row>
    <row r="131" spans="1:14" x14ac:dyDescent="0.3">
      <c r="A131" s="1" t="s">
        <v>85</v>
      </c>
      <c r="B131">
        <f t="shared" si="1"/>
        <v>129</v>
      </c>
      <c r="C131">
        <v>3</v>
      </c>
      <c r="D131" s="221">
        <v>2</v>
      </c>
      <c r="E131" s="1">
        <v>0.48454545454545456</v>
      </c>
      <c r="F131" s="221">
        <v>19</v>
      </c>
      <c r="G131" s="221">
        <v>81.23</v>
      </c>
      <c r="H131" s="221">
        <v>9.42</v>
      </c>
      <c r="I131" s="221">
        <v>1.7</v>
      </c>
      <c r="J131" s="221">
        <v>2.25</v>
      </c>
      <c r="K131" s="221">
        <v>13</v>
      </c>
      <c r="L131" s="221">
        <v>5</v>
      </c>
      <c r="M131" s="221">
        <v>3</v>
      </c>
      <c r="N131" s="2">
        <v>11</v>
      </c>
    </row>
    <row r="132" spans="1:14" x14ac:dyDescent="0.3">
      <c r="A132" s="1" t="s">
        <v>85</v>
      </c>
      <c r="B132">
        <f t="shared" ref="B132:B195" si="2">B131+1</f>
        <v>130</v>
      </c>
      <c r="C132">
        <v>3</v>
      </c>
      <c r="D132" s="221">
        <v>2</v>
      </c>
      <c r="E132" s="1">
        <v>0.36083333333333334</v>
      </c>
      <c r="F132" s="221">
        <v>26</v>
      </c>
      <c r="G132" s="221">
        <v>90.4</v>
      </c>
      <c r="H132" s="221">
        <v>6.55</v>
      </c>
      <c r="I132" s="221">
        <v>2.16</v>
      </c>
      <c r="J132" s="221">
        <v>2.38</v>
      </c>
      <c r="K132" s="221">
        <v>17</v>
      </c>
      <c r="L132" s="221">
        <v>5</v>
      </c>
      <c r="M132" s="221">
        <v>5</v>
      </c>
      <c r="N132" s="2">
        <v>12</v>
      </c>
    </row>
    <row r="133" spans="1:14" x14ac:dyDescent="0.3">
      <c r="A133" s="1" t="s">
        <v>85</v>
      </c>
      <c r="B133">
        <f t="shared" si="2"/>
        <v>131</v>
      </c>
      <c r="C133">
        <v>3</v>
      </c>
      <c r="D133" s="221">
        <v>2</v>
      </c>
      <c r="E133" s="1">
        <v>0.53333333333333333</v>
      </c>
      <c r="F133" s="221">
        <v>24</v>
      </c>
      <c r="G133" s="221">
        <v>90.4</v>
      </c>
      <c r="H133" s="221">
        <v>4.6399999999999997</v>
      </c>
      <c r="I133" s="221">
        <v>2.94</v>
      </c>
      <c r="J133" s="221">
        <v>100</v>
      </c>
      <c r="K133" s="221">
        <v>16</v>
      </c>
      <c r="L133" s="221">
        <v>4</v>
      </c>
      <c r="M133" s="221">
        <v>3</v>
      </c>
      <c r="N133" s="2">
        <v>15</v>
      </c>
    </row>
    <row r="134" spans="1:14" x14ac:dyDescent="0.3">
      <c r="A134" s="1" t="s">
        <v>85</v>
      </c>
      <c r="B134">
        <f t="shared" si="2"/>
        <v>132</v>
      </c>
      <c r="C134">
        <v>3</v>
      </c>
      <c r="D134" s="221">
        <v>2</v>
      </c>
      <c r="E134" s="1">
        <v>0.622</v>
      </c>
      <c r="F134" s="221">
        <v>21</v>
      </c>
      <c r="G134" s="221">
        <v>81.66</v>
      </c>
      <c r="H134" s="221">
        <v>9.5299999999999994</v>
      </c>
      <c r="I134" s="221">
        <v>1.25</v>
      </c>
      <c r="J134" s="221">
        <v>100</v>
      </c>
      <c r="K134" s="221">
        <v>16</v>
      </c>
      <c r="L134" s="221">
        <v>4</v>
      </c>
      <c r="M134" s="221">
        <v>2</v>
      </c>
      <c r="N134" s="2">
        <v>15</v>
      </c>
    </row>
    <row r="135" spans="1:14" x14ac:dyDescent="0.3">
      <c r="A135" s="1" t="s">
        <v>27</v>
      </c>
      <c r="B135">
        <f t="shared" si="2"/>
        <v>133</v>
      </c>
      <c r="C135">
        <v>1</v>
      </c>
      <c r="D135" s="221">
        <v>1</v>
      </c>
      <c r="E135" s="1">
        <v>0.125</v>
      </c>
      <c r="F135" s="221">
        <v>21</v>
      </c>
      <c r="G135" s="221">
        <v>53.82</v>
      </c>
      <c r="H135" s="221">
        <v>0.47</v>
      </c>
      <c r="I135" s="221">
        <v>3</v>
      </c>
      <c r="J135" s="221">
        <v>2.16</v>
      </c>
      <c r="K135" s="221">
        <v>12</v>
      </c>
      <c r="L135" s="221">
        <v>5</v>
      </c>
      <c r="M135" s="221">
        <v>4</v>
      </c>
      <c r="N135" s="2">
        <v>8</v>
      </c>
    </row>
    <row r="136" spans="1:14" x14ac:dyDescent="0.3">
      <c r="A136" s="1" t="s">
        <v>27</v>
      </c>
      <c r="B136">
        <f t="shared" si="2"/>
        <v>134</v>
      </c>
      <c r="C136">
        <v>1</v>
      </c>
      <c r="D136" s="221">
        <v>1</v>
      </c>
      <c r="E136" s="1">
        <v>0.25</v>
      </c>
      <c r="F136" s="221">
        <v>19</v>
      </c>
      <c r="G136" s="221">
        <v>55.12</v>
      </c>
      <c r="H136" s="221">
        <v>0.82</v>
      </c>
      <c r="I136" s="221">
        <v>2.83</v>
      </c>
      <c r="J136" s="221">
        <v>2.17</v>
      </c>
      <c r="K136" s="221">
        <v>10</v>
      </c>
      <c r="L136" s="221">
        <v>3</v>
      </c>
      <c r="M136" s="221">
        <v>3</v>
      </c>
      <c r="N136" s="2">
        <v>8</v>
      </c>
    </row>
    <row r="137" spans="1:14" x14ac:dyDescent="0.3">
      <c r="A137" s="1" t="s">
        <v>27</v>
      </c>
      <c r="B137">
        <f t="shared" si="2"/>
        <v>135</v>
      </c>
      <c r="C137">
        <v>1</v>
      </c>
      <c r="D137" s="221">
        <v>1</v>
      </c>
      <c r="E137" s="1">
        <v>8.3750000000000005E-2</v>
      </c>
      <c r="F137" s="221">
        <v>21</v>
      </c>
      <c r="G137" s="221">
        <v>56.43</v>
      </c>
      <c r="H137" s="221">
        <v>1.25</v>
      </c>
      <c r="I137" s="221">
        <v>1.89</v>
      </c>
      <c r="J137" s="221">
        <v>1.8</v>
      </c>
      <c r="K137" s="221">
        <v>13</v>
      </c>
      <c r="L137" s="221">
        <v>4</v>
      </c>
      <c r="M137" s="221">
        <v>3</v>
      </c>
      <c r="N137" s="2">
        <v>8</v>
      </c>
    </row>
    <row r="138" spans="1:14" x14ac:dyDescent="0.3">
      <c r="A138" s="1" t="s">
        <v>14</v>
      </c>
      <c r="B138">
        <f t="shared" si="2"/>
        <v>136</v>
      </c>
      <c r="C138">
        <v>0</v>
      </c>
      <c r="D138" s="221">
        <v>1</v>
      </c>
      <c r="E138" s="1">
        <v>0</v>
      </c>
      <c r="F138" s="221">
        <v>22</v>
      </c>
      <c r="G138" s="221">
        <v>60.98</v>
      </c>
      <c r="H138" s="221">
        <v>0.82</v>
      </c>
      <c r="I138" s="221">
        <v>1</v>
      </c>
      <c r="J138" s="221">
        <v>1.06</v>
      </c>
      <c r="K138" s="221">
        <v>12</v>
      </c>
      <c r="L138" s="221">
        <v>3</v>
      </c>
      <c r="M138" s="221">
        <v>2</v>
      </c>
      <c r="N138" s="2">
        <v>8</v>
      </c>
    </row>
    <row r="139" spans="1:14" x14ac:dyDescent="0.3">
      <c r="A139" s="1" t="s">
        <v>14</v>
      </c>
      <c r="B139">
        <f t="shared" si="2"/>
        <v>137</v>
      </c>
      <c r="C139">
        <v>0</v>
      </c>
      <c r="D139" s="221">
        <v>1</v>
      </c>
      <c r="E139" s="1">
        <v>0.20874999999999999</v>
      </c>
      <c r="F139" s="221">
        <v>20</v>
      </c>
      <c r="G139" s="221">
        <v>61.42</v>
      </c>
      <c r="H139" s="221">
        <v>2.5</v>
      </c>
      <c r="I139" s="221">
        <v>1.25</v>
      </c>
      <c r="J139" s="221">
        <v>2.31</v>
      </c>
      <c r="K139" s="221">
        <v>11</v>
      </c>
      <c r="L139" s="221">
        <v>2</v>
      </c>
      <c r="M139" s="221">
        <v>3</v>
      </c>
      <c r="N139" s="2">
        <v>8</v>
      </c>
    </row>
    <row r="140" spans="1:14" x14ac:dyDescent="0.3">
      <c r="A140" s="1" t="s">
        <v>14</v>
      </c>
      <c r="B140">
        <f t="shared" si="2"/>
        <v>138</v>
      </c>
      <c r="C140">
        <v>0</v>
      </c>
      <c r="D140" s="221">
        <v>1</v>
      </c>
      <c r="E140" s="1">
        <v>0.16625000000000001</v>
      </c>
      <c r="F140" s="221">
        <v>23</v>
      </c>
      <c r="G140" s="221">
        <v>61.42</v>
      </c>
      <c r="H140" s="221">
        <v>2.0499999999999998</v>
      </c>
      <c r="I140" s="221">
        <v>1.63</v>
      </c>
      <c r="J140" s="221">
        <v>2.12</v>
      </c>
      <c r="K140" s="221">
        <v>12</v>
      </c>
      <c r="L140" s="221">
        <v>3</v>
      </c>
      <c r="M140" s="221">
        <v>3</v>
      </c>
      <c r="N140" s="2">
        <v>8</v>
      </c>
    </row>
    <row r="141" spans="1:14" x14ac:dyDescent="0.3">
      <c r="A141" s="1" t="s">
        <v>14</v>
      </c>
      <c r="B141">
        <f t="shared" si="2"/>
        <v>139</v>
      </c>
      <c r="C141">
        <v>0</v>
      </c>
      <c r="D141" s="221">
        <v>1</v>
      </c>
      <c r="E141" s="1">
        <v>0.14285714285714285</v>
      </c>
      <c r="F141" s="221">
        <v>20</v>
      </c>
      <c r="G141" s="221">
        <v>59.67</v>
      </c>
      <c r="H141" s="221">
        <v>1.25</v>
      </c>
      <c r="I141" s="221">
        <v>1.63</v>
      </c>
      <c r="J141" s="221">
        <v>1.42</v>
      </c>
      <c r="K141" s="221">
        <v>10</v>
      </c>
      <c r="L141" s="221">
        <v>4</v>
      </c>
      <c r="M141" s="221">
        <v>3</v>
      </c>
      <c r="N141" s="2">
        <v>7</v>
      </c>
    </row>
    <row r="142" spans="1:14" x14ac:dyDescent="0.3">
      <c r="A142" s="1" t="s">
        <v>14</v>
      </c>
      <c r="B142">
        <f t="shared" si="2"/>
        <v>140</v>
      </c>
      <c r="C142">
        <v>0</v>
      </c>
      <c r="D142" s="221">
        <v>1</v>
      </c>
      <c r="E142" s="1">
        <v>0.29125000000000001</v>
      </c>
      <c r="F142" s="221">
        <v>21</v>
      </c>
      <c r="G142" s="221">
        <v>61.42</v>
      </c>
      <c r="H142" s="221">
        <v>2.0499999999999998</v>
      </c>
      <c r="I142" s="221">
        <v>1.63</v>
      </c>
      <c r="J142" s="221">
        <v>0.62</v>
      </c>
      <c r="K142" s="221">
        <v>12</v>
      </c>
      <c r="L142" s="221">
        <v>4</v>
      </c>
      <c r="M142" s="221">
        <v>3</v>
      </c>
      <c r="N142" s="2">
        <v>8</v>
      </c>
    </row>
    <row r="143" spans="1:14" x14ac:dyDescent="0.3">
      <c r="A143" s="1" t="s">
        <v>15</v>
      </c>
      <c r="B143">
        <f t="shared" si="2"/>
        <v>141</v>
      </c>
      <c r="C143">
        <v>2</v>
      </c>
      <c r="D143" s="221">
        <v>1</v>
      </c>
      <c r="E143" s="1">
        <v>0.29125000000000001</v>
      </c>
      <c r="F143" s="221">
        <v>20</v>
      </c>
      <c r="G143" s="221">
        <v>64.239999999999995</v>
      </c>
      <c r="H143" s="221">
        <v>2</v>
      </c>
      <c r="I143" s="221">
        <v>0.82</v>
      </c>
      <c r="J143" s="221">
        <v>2.5</v>
      </c>
      <c r="K143" s="221">
        <v>11</v>
      </c>
      <c r="L143" s="221">
        <v>3</v>
      </c>
      <c r="M143" s="221">
        <v>3</v>
      </c>
      <c r="N143" s="2">
        <v>8</v>
      </c>
    </row>
    <row r="144" spans="1:14" x14ac:dyDescent="0.3">
      <c r="A144" s="1" t="s">
        <v>15</v>
      </c>
      <c r="B144">
        <f t="shared" si="2"/>
        <v>142</v>
      </c>
      <c r="C144">
        <v>2</v>
      </c>
      <c r="D144" s="221">
        <v>1</v>
      </c>
      <c r="E144" s="1">
        <v>0.16666666666666666</v>
      </c>
      <c r="F144" s="221">
        <v>18</v>
      </c>
      <c r="G144" s="221">
        <v>69.45</v>
      </c>
      <c r="H144" s="221">
        <v>1.89</v>
      </c>
      <c r="I144" s="221">
        <v>1.25</v>
      </c>
      <c r="J144" s="221">
        <v>1.1299999999999999</v>
      </c>
      <c r="K144" s="221">
        <v>9</v>
      </c>
      <c r="L144" s="221">
        <v>4</v>
      </c>
      <c r="M144" s="221">
        <v>3</v>
      </c>
      <c r="N144" s="2">
        <v>6</v>
      </c>
    </row>
    <row r="145" spans="1:14" x14ac:dyDescent="0.3">
      <c r="A145" s="1" t="s">
        <v>15</v>
      </c>
      <c r="B145">
        <f t="shared" si="2"/>
        <v>143</v>
      </c>
      <c r="C145">
        <v>2</v>
      </c>
      <c r="D145" s="221">
        <v>1</v>
      </c>
      <c r="E145" s="1">
        <v>4.7142857142857146E-2</v>
      </c>
      <c r="F145" s="221">
        <v>19</v>
      </c>
      <c r="G145" s="221">
        <v>72.05</v>
      </c>
      <c r="H145" s="221">
        <v>0.94</v>
      </c>
      <c r="I145" s="221">
        <v>1.25</v>
      </c>
      <c r="J145" s="221">
        <v>0.43</v>
      </c>
      <c r="K145" s="221">
        <v>11</v>
      </c>
      <c r="L145" s="221">
        <v>3</v>
      </c>
      <c r="M145" s="221">
        <v>4</v>
      </c>
      <c r="N145" s="2">
        <v>7</v>
      </c>
    </row>
    <row r="146" spans="1:14" x14ac:dyDescent="0.3">
      <c r="A146" s="1" t="s">
        <v>59</v>
      </c>
      <c r="B146">
        <f t="shared" si="2"/>
        <v>144</v>
      </c>
      <c r="C146">
        <v>2</v>
      </c>
      <c r="D146" s="221">
        <v>1</v>
      </c>
      <c r="E146" s="1">
        <v>0.35714285714285715</v>
      </c>
      <c r="F146" s="221">
        <v>28</v>
      </c>
      <c r="G146" s="221">
        <v>93.98</v>
      </c>
      <c r="H146" s="221">
        <v>3.09</v>
      </c>
      <c r="I146" s="221">
        <v>1.41</v>
      </c>
      <c r="J146" s="221">
        <v>1.94</v>
      </c>
      <c r="K146" s="221">
        <v>16</v>
      </c>
      <c r="L146" s="221">
        <v>5</v>
      </c>
      <c r="M146" s="221">
        <v>4</v>
      </c>
      <c r="N146" s="2">
        <v>14</v>
      </c>
    </row>
    <row r="147" spans="1:14" x14ac:dyDescent="0.3">
      <c r="A147" s="1" t="s">
        <v>59</v>
      </c>
      <c r="B147">
        <f t="shared" si="2"/>
        <v>145</v>
      </c>
      <c r="C147">
        <v>2</v>
      </c>
      <c r="D147" s="221">
        <v>1</v>
      </c>
      <c r="E147" s="1">
        <v>0.33357142857142857</v>
      </c>
      <c r="F147" s="221">
        <v>30</v>
      </c>
      <c r="G147" s="221">
        <v>93.54</v>
      </c>
      <c r="H147" s="221">
        <v>0.5</v>
      </c>
      <c r="I147" s="221">
        <v>1.25</v>
      </c>
      <c r="J147" s="221">
        <v>1</v>
      </c>
      <c r="K147" s="221">
        <v>21</v>
      </c>
      <c r="L147" s="221">
        <v>6</v>
      </c>
      <c r="M147" s="221">
        <v>5</v>
      </c>
      <c r="N147" s="2">
        <v>14</v>
      </c>
    </row>
    <row r="148" spans="1:14" x14ac:dyDescent="0.3">
      <c r="A148" s="1" t="s">
        <v>59</v>
      </c>
      <c r="B148">
        <f t="shared" si="2"/>
        <v>146</v>
      </c>
      <c r="C148">
        <v>2</v>
      </c>
      <c r="D148" s="221">
        <v>1</v>
      </c>
      <c r="E148" s="1">
        <v>0.4375</v>
      </c>
      <c r="F148" s="221">
        <v>29</v>
      </c>
      <c r="G148" s="221">
        <v>87.86</v>
      </c>
      <c r="H148" s="221">
        <v>2.87</v>
      </c>
      <c r="I148" s="221">
        <v>0</v>
      </c>
      <c r="J148" s="221">
        <v>3.5</v>
      </c>
      <c r="K148" s="221">
        <v>19</v>
      </c>
      <c r="L148" s="221">
        <v>4</v>
      </c>
      <c r="M148" s="221">
        <v>3</v>
      </c>
      <c r="N148" s="2">
        <v>16</v>
      </c>
    </row>
    <row r="149" spans="1:14" x14ac:dyDescent="0.3">
      <c r="A149" s="1" t="s">
        <v>50</v>
      </c>
      <c r="B149">
        <f t="shared" si="2"/>
        <v>147</v>
      </c>
      <c r="C149">
        <v>1</v>
      </c>
      <c r="D149" s="221">
        <v>2</v>
      </c>
      <c r="E149" s="1">
        <v>0.2857142857142857</v>
      </c>
      <c r="F149" s="221">
        <v>18</v>
      </c>
      <c r="G149" s="221">
        <v>51.73</v>
      </c>
      <c r="H149" s="221">
        <v>2.62</v>
      </c>
      <c r="I149" s="221">
        <v>3</v>
      </c>
      <c r="J149" s="221">
        <v>1.25</v>
      </c>
      <c r="K149" s="221">
        <v>10</v>
      </c>
      <c r="L149" s="221">
        <v>3</v>
      </c>
      <c r="M149" s="221">
        <v>3</v>
      </c>
      <c r="N149" s="2">
        <v>7</v>
      </c>
    </row>
    <row r="150" spans="1:14" x14ac:dyDescent="0.3">
      <c r="A150" s="1" t="s">
        <v>50</v>
      </c>
      <c r="B150">
        <f t="shared" si="2"/>
        <v>148</v>
      </c>
      <c r="C150">
        <v>1</v>
      </c>
      <c r="D150" s="221">
        <v>2</v>
      </c>
      <c r="E150" s="1">
        <v>0</v>
      </c>
      <c r="F150" s="221">
        <v>17</v>
      </c>
      <c r="G150" s="221">
        <v>54.77</v>
      </c>
      <c r="H150" s="221">
        <v>3.09</v>
      </c>
      <c r="I150" s="221">
        <v>2.83</v>
      </c>
      <c r="J150" s="221">
        <v>1.17</v>
      </c>
      <c r="K150" s="221">
        <v>12</v>
      </c>
      <c r="L150" s="221">
        <v>4</v>
      </c>
      <c r="M150" s="221">
        <v>4</v>
      </c>
      <c r="N150" s="2">
        <v>5</v>
      </c>
    </row>
    <row r="151" spans="1:14" x14ac:dyDescent="0.3">
      <c r="A151" s="1" t="s">
        <v>50</v>
      </c>
      <c r="B151">
        <f t="shared" si="2"/>
        <v>149</v>
      </c>
      <c r="C151">
        <v>1</v>
      </c>
      <c r="D151" s="221">
        <v>2</v>
      </c>
      <c r="E151" s="1">
        <v>0.23857142857142857</v>
      </c>
      <c r="F151" s="221">
        <v>17</v>
      </c>
      <c r="G151" s="221">
        <v>47.38</v>
      </c>
      <c r="H151" s="221">
        <v>3.56</v>
      </c>
      <c r="I151" s="221">
        <v>4.24</v>
      </c>
      <c r="J151" s="221">
        <v>1.75</v>
      </c>
      <c r="K151" s="221">
        <v>13</v>
      </c>
      <c r="L151" s="221">
        <v>3</v>
      </c>
      <c r="M151" s="221">
        <v>3</v>
      </c>
      <c r="N151" s="2">
        <v>7</v>
      </c>
    </row>
    <row r="152" spans="1:14" x14ac:dyDescent="0.3">
      <c r="A152" s="1" t="s">
        <v>50</v>
      </c>
      <c r="B152">
        <f t="shared" si="2"/>
        <v>150</v>
      </c>
      <c r="C152">
        <v>1</v>
      </c>
      <c r="D152" s="221">
        <v>2</v>
      </c>
      <c r="E152" s="1">
        <v>0.26600000000000001</v>
      </c>
      <c r="F152" s="221">
        <v>14</v>
      </c>
      <c r="G152" s="221">
        <v>36.950000000000003</v>
      </c>
      <c r="H152" s="221">
        <v>3.3</v>
      </c>
      <c r="I152" s="221">
        <v>9.4600000000000009</v>
      </c>
      <c r="J152" s="221">
        <v>100</v>
      </c>
      <c r="K152" s="221">
        <v>9</v>
      </c>
      <c r="L152" s="221">
        <v>3</v>
      </c>
      <c r="M152" s="221">
        <v>2</v>
      </c>
      <c r="N152" s="2">
        <v>5</v>
      </c>
    </row>
    <row r="153" spans="1:14" x14ac:dyDescent="0.3">
      <c r="A153" s="1" t="s">
        <v>50</v>
      </c>
      <c r="B153">
        <f t="shared" si="2"/>
        <v>151</v>
      </c>
      <c r="C153">
        <v>1</v>
      </c>
      <c r="D153" s="221">
        <v>2</v>
      </c>
      <c r="E153" s="1">
        <v>0.41749999999999998</v>
      </c>
      <c r="F153" s="221">
        <v>9</v>
      </c>
      <c r="G153" s="221">
        <v>33.47</v>
      </c>
      <c r="H153" s="221">
        <v>36.18</v>
      </c>
      <c r="I153" s="221">
        <v>50.76</v>
      </c>
      <c r="J153" s="221">
        <v>100</v>
      </c>
      <c r="K153" s="221">
        <v>6</v>
      </c>
      <c r="L153" s="221">
        <v>3</v>
      </c>
      <c r="M153" s="221">
        <v>2</v>
      </c>
      <c r="N153" s="2">
        <v>4</v>
      </c>
    </row>
    <row r="154" spans="1:14" x14ac:dyDescent="0.3">
      <c r="A154" s="1" t="s">
        <v>21</v>
      </c>
      <c r="B154">
        <f t="shared" si="2"/>
        <v>152</v>
      </c>
      <c r="C154">
        <v>1</v>
      </c>
      <c r="D154" s="221">
        <v>2</v>
      </c>
      <c r="E154" s="1">
        <v>0.13400000000000001</v>
      </c>
      <c r="F154" s="221">
        <v>14</v>
      </c>
      <c r="G154" s="221">
        <v>65.95</v>
      </c>
      <c r="H154" s="221">
        <v>2.0499999999999998</v>
      </c>
      <c r="I154" s="221">
        <v>1.5</v>
      </c>
      <c r="J154" s="221">
        <v>2.17</v>
      </c>
      <c r="K154" s="221">
        <v>9</v>
      </c>
      <c r="L154" s="221">
        <v>2</v>
      </c>
      <c r="M154" s="221">
        <v>3</v>
      </c>
      <c r="N154" s="2">
        <v>5</v>
      </c>
    </row>
    <row r="155" spans="1:14" x14ac:dyDescent="0.3">
      <c r="A155" s="1" t="s">
        <v>21</v>
      </c>
      <c r="B155">
        <f t="shared" si="2"/>
        <v>153</v>
      </c>
      <c r="C155">
        <v>1</v>
      </c>
      <c r="D155" s="221">
        <v>2</v>
      </c>
      <c r="E155" s="1">
        <v>0</v>
      </c>
      <c r="F155" s="221">
        <v>16</v>
      </c>
      <c r="G155" s="221">
        <v>62.02</v>
      </c>
      <c r="H155" s="221">
        <v>1.41</v>
      </c>
      <c r="I155" s="221">
        <v>2.4500000000000002</v>
      </c>
      <c r="J155" s="221">
        <v>1.83</v>
      </c>
      <c r="K155" s="221">
        <v>9</v>
      </c>
      <c r="L155" s="221">
        <v>3</v>
      </c>
      <c r="M155" s="221">
        <v>2</v>
      </c>
      <c r="N155" s="2">
        <v>5</v>
      </c>
    </row>
    <row r="156" spans="1:14" x14ac:dyDescent="0.3">
      <c r="A156" s="1" t="s">
        <v>21</v>
      </c>
      <c r="B156">
        <f t="shared" si="2"/>
        <v>154</v>
      </c>
      <c r="C156">
        <v>1</v>
      </c>
      <c r="D156" s="221">
        <v>2</v>
      </c>
      <c r="E156" s="1">
        <v>0.23857142857142857</v>
      </c>
      <c r="F156" s="221">
        <v>18</v>
      </c>
      <c r="G156" s="221">
        <v>56.78</v>
      </c>
      <c r="H156" s="221">
        <v>0</v>
      </c>
      <c r="I156" s="221">
        <v>1.7</v>
      </c>
      <c r="J156" s="221">
        <v>2.67</v>
      </c>
      <c r="K156" s="221">
        <v>10</v>
      </c>
      <c r="L156" s="221">
        <v>3</v>
      </c>
      <c r="M156" s="221">
        <v>3</v>
      </c>
      <c r="N156" s="2">
        <v>7</v>
      </c>
    </row>
    <row r="157" spans="1:14" x14ac:dyDescent="0.3">
      <c r="A157" s="1" t="s">
        <v>21</v>
      </c>
      <c r="B157">
        <f t="shared" si="2"/>
        <v>155</v>
      </c>
      <c r="C157">
        <v>1</v>
      </c>
      <c r="D157" s="221">
        <v>2</v>
      </c>
      <c r="E157" s="1">
        <v>0.11166666666666668</v>
      </c>
      <c r="F157" s="221">
        <v>19</v>
      </c>
      <c r="G157" s="221">
        <v>62.02</v>
      </c>
      <c r="H157" s="221">
        <v>1.41</v>
      </c>
      <c r="I157" s="221">
        <v>2.4500000000000002</v>
      </c>
      <c r="J157" s="221">
        <v>0.96</v>
      </c>
      <c r="K157" s="221">
        <v>10</v>
      </c>
      <c r="L157" s="221">
        <v>4</v>
      </c>
      <c r="M157" s="221">
        <v>4</v>
      </c>
      <c r="N157" s="2">
        <v>6</v>
      </c>
    </row>
    <row r="158" spans="1:14" x14ac:dyDescent="0.3">
      <c r="A158" s="1" t="s">
        <v>53</v>
      </c>
      <c r="B158">
        <f t="shared" si="2"/>
        <v>156</v>
      </c>
      <c r="C158">
        <v>2</v>
      </c>
      <c r="D158" s="221">
        <v>1</v>
      </c>
      <c r="E158" s="1">
        <v>6.6000000000000003E-2</v>
      </c>
      <c r="F158" s="221">
        <v>14</v>
      </c>
      <c r="G158" s="221">
        <v>46.44</v>
      </c>
      <c r="H158" s="221">
        <v>0.47</v>
      </c>
      <c r="I158" s="221">
        <v>0</v>
      </c>
      <c r="J158" s="221">
        <v>0.5</v>
      </c>
      <c r="K158" s="221">
        <v>8</v>
      </c>
      <c r="L158" s="221">
        <v>3</v>
      </c>
      <c r="M158" s="221">
        <v>3</v>
      </c>
      <c r="N158" s="2">
        <v>5</v>
      </c>
    </row>
    <row r="159" spans="1:14" x14ac:dyDescent="0.3">
      <c r="A159" s="1" t="s">
        <v>53</v>
      </c>
      <c r="B159">
        <f t="shared" si="2"/>
        <v>157</v>
      </c>
      <c r="C159">
        <v>2</v>
      </c>
      <c r="D159" s="221">
        <v>1</v>
      </c>
      <c r="E159" s="1">
        <v>0</v>
      </c>
      <c r="F159" s="221">
        <v>11</v>
      </c>
      <c r="G159" s="221">
        <v>48.17</v>
      </c>
      <c r="H159" s="221">
        <v>1.89</v>
      </c>
      <c r="I159" s="221">
        <v>1.7</v>
      </c>
      <c r="J159" s="221">
        <v>0.12</v>
      </c>
      <c r="K159" s="221">
        <v>7</v>
      </c>
      <c r="L159" s="221">
        <v>2</v>
      </c>
      <c r="M159" s="221">
        <v>1</v>
      </c>
      <c r="N159" s="2">
        <v>5</v>
      </c>
    </row>
    <row r="160" spans="1:14" x14ac:dyDescent="0.3">
      <c r="A160" s="1" t="s">
        <v>53</v>
      </c>
      <c r="B160">
        <f t="shared" si="2"/>
        <v>158</v>
      </c>
      <c r="C160">
        <v>2</v>
      </c>
      <c r="D160" s="221">
        <v>1</v>
      </c>
      <c r="E160" s="1">
        <v>0.38142857142857139</v>
      </c>
      <c r="F160" s="221">
        <v>14</v>
      </c>
      <c r="G160" s="221">
        <v>47.31</v>
      </c>
      <c r="H160" s="221">
        <v>0.94</v>
      </c>
      <c r="I160" s="221">
        <v>0.47</v>
      </c>
      <c r="J160" s="221">
        <v>0.38</v>
      </c>
      <c r="K160" s="221">
        <v>8</v>
      </c>
      <c r="L160" s="221">
        <v>3</v>
      </c>
      <c r="M160" s="221">
        <v>3</v>
      </c>
      <c r="N160" s="2">
        <v>7</v>
      </c>
    </row>
    <row r="161" spans="1:14" x14ac:dyDescent="0.3">
      <c r="A161" s="1" t="s">
        <v>53</v>
      </c>
      <c r="B161">
        <f t="shared" si="2"/>
        <v>159</v>
      </c>
      <c r="C161">
        <v>2</v>
      </c>
      <c r="D161" s="221">
        <v>1</v>
      </c>
      <c r="E161" s="1">
        <v>0.22166666666666668</v>
      </c>
      <c r="F161" s="221">
        <v>16</v>
      </c>
      <c r="G161" s="221">
        <v>46.44</v>
      </c>
      <c r="H161" s="221">
        <v>0.47</v>
      </c>
      <c r="I161" s="221">
        <v>0.47</v>
      </c>
      <c r="J161" s="221">
        <v>0.75</v>
      </c>
      <c r="K161" s="221">
        <v>9</v>
      </c>
      <c r="L161" s="221">
        <v>3</v>
      </c>
      <c r="M161" s="221">
        <v>2</v>
      </c>
      <c r="N161" s="2">
        <v>6</v>
      </c>
    </row>
    <row r="162" spans="1:14" x14ac:dyDescent="0.3">
      <c r="A162" s="1" t="s">
        <v>53</v>
      </c>
      <c r="B162">
        <f t="shared" si="2"/>
        <v>160</v>
      </c>
      <c r="C162">
        <v>2</v>
      </c>
      <c r="D162" s="221">
        <v>1</v>
      </c>
      <c r="E162" s="1">
        <v>0.22166666666666668</v>
      </c>
      <c r="F162" s="221">
        <v>19</v>
      </c>
      <c r="G162" s="221">
        <v>46.44</v>
      </c>
      <c r="H162" s="221">
        <v>0.94</v>
      </c>
      <c r="I162" s="221">
        <v>0.47</v>
      </c>
      <c r="J162" s="221">
        <v>0.75</v>
      </c>
      <c r="K162" s="221">
        <v>9</v>
      </c>
      <c r="L162" s="221">
        <v>2</v>
      </c>
      <c r="M162" s="221">
        <v>2</v>
      </c>
      <c r="N162" s="2">
        <v>6</v>
      </c>
    </row>
    <row r="163" spans="1:14" x14ac:dyDescent="0.3">
      <c r="A163" s="1" t="s">
        <v>53</v>
      </c>
      <c r="B163">
        <f t="shared" si="2"/>
        <v>161</v>
      </c>
      <c r="C163">
        <v>2</v>
      </c>
      <c r="D163" s="221">
        <v>1</v>
      </c>
      <c r="E163" s="1">
        <v>0.16666666666666666</v>
      </c>
      <c r="F163" s="221">
        <v>14</v>
      </c>
      <c r="G163" s="221">
        <v>46.87</v>
      </c>
      <c r="H163" s="221">
        <v>0.94</v>
      </c>
      <c r="I163" s="221">
        <v>0.47</v>
      </c>
      <c r="J163" s="221">
        <v>0.67</v>
      </c>
      <c r="K163" s="221">
        <v>8</v>
      </c>
      <c r="L163" s="221">
        <v>3</v>
      </c>
      <c r="M163" s="221">
        <v>3</v>
      </c>
      <c r="N163" s="2">
        <v>6</v>
      </c>
    </row>
    <row r="164" spans="1:14" x14ac:dyDescent="0.3">
      <c r="A164" s="1" t="s">
        <v>53</v>
      </c>
      <c r="B164">
        <f t="shared" si="2"/>
        <v>162</v>
      </c>
      <c r="C164">
        <v>2</v>
      </c>
      <c r="D164" s="221">
        <v>1</v>
      </c>
      <c r="E164" s="1">
        <v>0.19</v>
      </c>
      <c r="F164" s="221">
        <v>15</v>
      </c>
      <c r="G164" s="221">
        <v>46.44</v>
      </c>
      <c r="H164" s="221">
        <v>0.94</v>
      </c>
      <c r="I164" s="221">
        <v>0.47</v>
      </c>
      <c r="J164" s="221">
        <v>0.17</v>
      </c>
      <c r="K164" s="221">
        <v>9</v>
      </c>
      <c r="L164" s="221">
        <v>4</v>
      </c>
      <c r="M164" s="221">
        <v>3</v>
      </c>
      <c r="N164" s="2">
        <v>7</v>
      </c>
    </row>
    <row r="165" spans="1:14" x14ac:dyDescent="0.3">
      <c r="A165" s="1" t="s">
        <v>53</v>
      </c>
      <c r="B165">
        <f t="shared" si="2"/>
        <v>163</v>
      </c>
      <c r="C165">
        <v>2</v>
      </c>
      <c r="D165" s="221">
        <v>1</v>
      </c>
      <c r="E165" s="1">
        <v>0.2</v>
      </c>
      <c r="F165" s="221">
        <v>13</v>
      </c>
      <c r="G165" s="221">
        <v>43.83</v>
      </c>
      <c r="H165" s="221">
        <v>1.63</v>
      </c>
      <c r="I165" s="221">
        <v>2.36</v>
      </c>
      <c r="J165" s="221">
        <v>0.62</v>
      </c>
      <c r="K165" s="221">
        <v>8</v>
      </c>
      <c r="L165" s="221">
        <v>2</v>
      </c>
      <c r="M165" s="221">
        <v>2</v>
      </c>
      <c r="N165" s="2">
        <v>5</v>
      </c>
    </row>
    <row r="166" spans="1:14" x14ac:dyDescent="0.3">
      <c r="A166" s="1" t="s">
        <v>53</v>
      </c>
      <c r="B166">
        <f t="shared" si="2"/>
        <v>164</v>
      </c>
      <c r="C166">
        <v>2</v>
      </c>
      <c r="D166" s="221">
        <v>1</v>
      </c>
      <c r="E166" s="1">
        <v>0.19</v>
      </c>
      <c r="F166" s="221">
        <v>18</v>
      </c>
      <c r="G166" s="221">
        <v>47.31</v>
      </c>
      <c r="H166" s="221">
        <v>0.94</v>
      </c>
      <c r="I166" s="221">
        <v>0.47</v>
      </c>
      <c r="J166" s="221">
        <v>0.38</v>
      </c>
      <c r="K166" s="221">
        <v>11</v>
      </c>
      <c r="L166" s="221">
        <v>3</v>
      </c>
      <c r="M166" s="221">
        <v>3</v>
      </c>
      <c r="N166" s="2">
        <v>7</v>
      </c>
    </row>
    <row r="167" spans="1:14" x14ac:dyDescent="0.3">
      <c r="A167" s="1" t="s">
        <v>53</v>
      </c>
      <c r="B167">
        <f t="shared" si="2"/>
        <v>165</v>
      </c>
      <c r="C167">
        <v>2</v>
      </c>
      <c r="D167" s="221">
        <v>1</v>
      </c>
      <c r="E167" s="1">
        <v>0.33285714285714285</v>
      </c>
      <c r="F167" s="221">
        <v>16</v>
      </c>
      <c r="G167" s="221">
        <v>42.1</v>
      </c>
      <c r="H167" s="221">
        <v>2.4900000000000002</v>
      </c>
      <c r="I167" s="221">
        <v>2.5</v>
      </c>
      <c r="J167" s="221">
        <v>3.5</v>
      </c>
      <c r="K167" s="221">
        <v>9</v>
      </c>
      <c r="L167" s="221">
        <v>3</v>
      </c>
      <c r="M167" s="221">
        <v>3</v>
      </c>
      <c r="N167" s="2">
        <v>7</v>
      </c>
    </row>
    <row r="168" spans="1:14" x14ac:dyDescent="0.3">
      <c r="A168" s="1" t="s">
        <v>18</v>
      </c>
      <c r="B168">
        <f t="shared" si="2"/>
        <v>166</v>
      </c>
      <c r="C168">
        <v>3</v>
      </c>
      <c r="D168" s="221">
        <v>1</v>
      </c>
      <c r="E168" s="1">
        <v>0.30272727272727273</v>
      </c>
      <c r="F168" s="221">
        <v>26</v>
      </c>
      <c r="G168" s="221">
        <v>87.88</v>
      </c>
      <c r="H168" s="221">
        <v>2.0499999999999998</v>
      </c>
      <c r="I168" s="221">
        <v>6.24</v>
      </c>
      <c r="J168" s="221">
        <v>3.17</v>
      </c>
      <c r="K168" s="221">
        <v>12</v>
      </c>
      <c r="L168" s="221">
        <v>3</v>
      </c>
      <c r="M168" s="221">
        <v>3</v>
      </c>
      <c r="N168" s="2">
        <v>11</v>
      </c>
    </row>
    <row r="169" spans="1:14" x14ac:dyDescent="0.3">
      <c r="A169" s="1" t="s">
        <v>18</v>
      </c>
      <c r="B169">
        <f t="shared" si="2"/>
        <v>167</v>
      </c>
      <c r="C169">
        <v>3</v>
      </c>
      <c r="D169" s="221">
        <v>1</v>
      </c>
      <c r="E169" s="1">
        <v>0.40777777777777779</v>
      </c>
      <c r="F169" s="221">
        <v>18</v>
      </c>
      <c r="G169" s="221">
        <v>52.64</v>
      </c>
      <c r="H169" s="221">
        <v>4.78</v>
      </c>
      <c r="I169" s="221">
        <v>0.47</v>
      </c>
      <c r="J169" s="221">
        <v>100</v>
      </c>
      <c r="K169" s="221">
        <v>10</v>
      </c>
      <c r="L169" s="221">
        <v>2</v>
      </c>
      <c r="M169" s="221">
        <v>2</v>
      </c>
      <c r="N169" s="2">
        <v>9</v>
      </c>
    </row>
    <row r="170" spans="1:14" x14ac:dyDescent="0.3">
      <c r="A170" s="1" t="s">
        <v>18</v>
      </c>
      <c r="B170">
        <f t="shared" si="2"/>
        <v>168</v>
      </c>
      <c r="C170">
        <v>3</v>
      </c>
      <c r="D170" s="221">
        <v>1</v>
      </c>
      <c r="E170" s="1">
        <v>0.433</v>
      </c>
      <c r="F170" s="221">
        <v>23</v>
      </c>
      <c r="G170" s="221">
        <v>95.71</v>
      </c>
      <c r="H170" s="221">
        <v>4</v>
      </c>
      <c r="I170" s="221">
        <v>4.32</v>
      </c>
      <c r="J170" s="221">
        <v>5.56</v>
      </c>
      <c r="K170" s="221">
        <v>12</v>
      </c>
      <c r="L170" s="221">
        <v>4</v>
      </c>
      <c r="M170" s="221">
        <v>4</v>
      </c>
      <c r="N170" s="2">
        <v>10</v>
      </c>
    </row>
    <row r="171" spans="1:14" x14ac:dyDescent="0.3">
      <c r="A171" s="1" t="s">
        <v>18</v>
      </c>
      <c r="B171">
        <f t="shared" si="2"/>
        <v>169</v>
      </c>
      <c r="C171">
        <v>3</v>
      </c>
      <c r="D171" s="221">
        <v>1</v>
      </c>
      <c r="E171" s="1">
        <v>0.45454545454545453</v>
      </c>
      <c r="F171" s="221">
        <v>20</v>
      </c>
      <c r="G171" s="221">
        <v>55.25</v>
      </c>
      <c r="H171" s="221">
        <v>3.68</v>
      </c>
      <c r="I171" s="221">
        <v>0.47</v>
      </c>
      <c r="J171" s="221">
        <v>2</v>
      </c>
      <c r="K171" s="221">
        <v>14</v>
      </c>
      <c r="L171" s="221">
        <v>4</v>
      </c>
      <c r="M171" s="221">
        <v>3</v>
      </c>
      <c r="N171" s="2">
        <v>11</v>
      </c>
    </row>
    <row r="172" spans="1:14" x14ac:dyDescent="0.3">
      <c r="A172" s="1" t="s">
        <v>18</v>
      </c>
      <c r="B172">
        <f t="shared" si="2"/>
        <v>170</v>
      </c>
      <c r="C172">
        <v>3</v>
      </c>
      <c r="D172" s="221">
        <v>1</v>
      </c>
      <c r="E172" s="1">
        <v>0.47249999999999998</v>
      </c>
      <c r="F172" s="221">
        <v>21</v>
      </c>
      <c r="G172" s="221">
        <v>59.17</v>
      </c>
      <c r="H172" s="221">
        <v>4.1100000000000003</v>
      </c>
      <c r="I172" s="221">
        <v>4.03</v>
      </c>
      <c r="J172" s="221">
        <v>3.25</v>
      </c>
      <c r="K172" s="221">
        <v>14</v>
      </c>
      <c r="L172" s="221">
        <v>4</v>
      </c>
      <c r="M172" s="221">
        <v>3</v>
      </c>
      <c r="N172" s="2">
        <v>12</v>
      </c>
    </row>
    <row r="173" spans="1:14" x14ac:dyDescent="0.3">
      <c r="A173" s="1" t="s">
        <v>18</v>
      </c>
      <c r="B173">
        <f t="shared" si="2"/>
        <v>171</v>
      </c>
      <c r="C173">
        <v>3</v>
      </c>
      <c r="D173" s="221">
        <v>1</v>
      </c>
      <c r="E173" s="1">
        <v>0.433</v>
      </c>
      <c r="F173" s="221">
        <v>16</v>
      </c>
      <c r="G173" s="221">
        <v>66.13</v>
      </c>
      <c r="H173" s="221">
        <v>6.16</v>
      </c>
      <c r="I173" s="221">
        <v>4</v>
      </c>
      <c r="J173" s="221">
        <v>10.5</v>
      </c>
      <c r="K173" s="221">
        <v>12</v>
      </c>
      <c r="L173" s="221">
        <v>3</v>
      </c>
      <c r="M173" s="221">
        <v>3</v>
      </c>
      <c r="N173" s="2">
        <v>10</v>
      </c>
    </row>
    <row r="174" spans="1:14" x14ac:dyDescent="0.3">
      <c r="A174" s="1" t="s">
        <v>18</v>
      </c>
      <c r="B174">
        <f t="shared" si="2"/>
        <v>172</v>
      </c>
      <c r="C174">
        <v>3</v>
      </c>
      <c r="D174" s="221">
        <v>1</v>
      </c>
      <c r="E174" s="1">
        <v>0.46699999999999997</v>
      </c>
      <c r="F174" s="221">
        <v>16</v>
      </c>
      <c r="G174" s="221">
        <v>71.349999999999994</v>
      </c>
      <c r="H174" s="221">
        <v>9.8800000000000008</v>
      </c>
      <c r="I174" s="221">
        <v>5.25</v>
      </c>
      <c r="J174" s="221">
        <v>100</v>
      </c>
      <c r="K174" s="221">
        <v>12</v>
      </c>
      <c r="L174" s="221">
        <v>2</v>
      </c>
      <c r="M174" s="221">
        <v>2</v>
      </c>
      <c r="N174" s="2">
        <v>10</v>
      </c>
    </row>
    <row r="175" spans="1:14" x14ac:dyDescent="0.3">
      <c r="A175" s="1" t="s">
        <v>18</v>
      </c>
      <c r="B175">
        <f t="shared" si="2"/>
        <v>173</v>
      </c>
      <c r="C175">
        <v>3</v>
      </c>
      <c r="D175" s="221">
        <v>1</v>
      </c>
      <c r="E175" s="1">
        <v>0.57545454545454544</v>
      </c>
      <c r="F175" s="221">
        <v>16</v>
      </c>
      <c r="G175" s="221">
        <v>60.91</v>
      </c>
      <c r="H175" s="221">
        <v>7.41</v>
      </c>
      <c r="I175" s="221">
        <v>0.94</v>
      </c>
      <c r="J175" s="221">
        <v>100</v>
      </c>
      <c r="K175" s="221">
        <v>12</v>
      </c>
      <c r="L175" s="221">
        <v>2</v>
      </c>
      <c r="M175" s="221">
        <v>2</v>
      </c>
      <c r="N175" s="2">
        <v>11</v>
      </c>
    </row>
    <row r="176" spans="1:14" x14ac:dyDescent="0.3">
      <c r="A176" s="1" t="s">
        <v>18</v>
      </c>
      <c r="B176">
        <f t="shared" si="2"/>
        <v>174</v>
      </c>
      <c r="C176">
        <v>3</v>
      </c>
      <c r="D176" s="221">
        <v>1</v>
      </c>
      <c r="E176" s="1">
        <v>0.48866666666666669</v>
      </c>
      <c r="F176" s="221">
        <v>26</v>
      </c>
      <c r="G176" s="221">
        <v>94.41</v>
      </c>
      <c r="H176" s="221">
        <v>0.82</v>
      </c>
      <c r="I176" s="221">
        <v>2.16</v>
      </c>
      <c r="J176" s="221">
        <v>2.5</v>
      </c>
      <c r="K176" s="221">
        <v>18</v>
      </c>
      <c r="L176" s="221">
        <v>5</v>
      </c>
      <c r="M176" s="221">
        <v>4</v>
      </c>
      <c r="N176" s="2">
        <v>15</v>
      </c>
    </row>
    <row r="177" spans="1:14" x14ac:dyDescent="0.3">
      <c r="A177" s="1" t="s">
        <v>18</v>
      </c>
      <c r="B177">
        <f t="shared" si="2"/>
        <v>175</v>
      </c>
      <c r="C177">
        <v>3</v>
      </c>
      <c r="D177" s="221">
        <v>1</v>
      </c>
      <c r="E177" s="1">
        <v>0.47642857142857142</v>
      </c>
      <c r="F177" s="221">
        <v>29</v>
      </c>
      <c r="G177" s="221">
        <v>97.02</v>
      </c>
      <c r="H177" s="221">
        <v>4.03</v>
      </c>
      <c r="I177" s="221">
        <v>2.4900000000000002</v>
      </c>
      <c r="J177" s="221">
        <v>7</v>
      </c>
      <c r="K177" s="221">
        <v>17</v>
      </c>
      <c r="L177" s="221">
        <v>3</v>
      </c>
      <c r="M177" s="221">
        <v>3</v>
      </c>
      <c r="N177" s="2">
        <v>14</v>
      </c>
    </row>
    <row r="178" spans="1:14" x14ac:dyDescent="0.3">
      <c r="A178" s="1" t="s">
        <v>64</v>
      </c>
      <c r="B178">
        <f t="shared" si="2"/>
        <v>176</v>
      </c>
      <c r="C178">
        <v>1</v>
      </c>
      <c r="D178" s="221">
        <v>2</v>
      </c>
      <c r="E178" s="1">
        <v>0.27833333333333332</v>
      </c>
      <c r="F178" s="221">
        <v>14</v>
      </c>
      <c r="G178" s="221">
        <v>46.88</v>
      </c>
      <c r="H178" s="221">
        <v>1.7</v>
      </c>
      <c r="I178" s="221">
        <v>1</v>
      </c>
      <c r="J178" s="221">
        <v>1.88</v>
      </c>
      <c r="K178" s="221">
        <v>10</v>
      </c>
      <c r="L178" s="221">
        <v>4</v>
      </c>
      <c r="M178" s="221">
        <v>3</v>
      </c>
      <c r="N178" s="2">
        <v>6</v>
      </c>
    </row>
    <row r="179" spans="1:14" x14ac:dyDescent="0.3">
      <c r="A179" s="1" t="s">
        <v>64</v>
      </c>
      <c r="B179">
        <f t="shared" si="2"/>
        <v>177</v>
      </c>
      <c r="C179">
        <v>1</v>
      </c>
      <c r="D179" s="221">
        <v>2</v>
      </c>
      <c r="E179" s="1">
        <v>0.22166666666666668</v>
      </c>
      <c r="F179" s="221">
        <v>13</v>
      </c>
      <c r="G179" s="221">
        <v>46.45</v>
      </c>
      <c r="H179" s="221">
        <v>5.44</v>
      </c>
      <c r="I179" s="221">
        <v>0.94</v>
      </c>
      <c r="J179" s="221">
        <v>0.25</v>
      </c>
      <c r="K179" s="221">
        <v>9</v>
      </c>
      <c r="L179" s="221">
        <v>3</v>
      </c>
      <c r="M179" s="221">
        <v>3</v>
      </c>
      <c r="N179" s="2">
        <v>6</v>
      </c>
    </row>
    <row r="180" spans="1:14" x14ac:dyDescent="0.3">
      <c r="A180" s="1" t="s">
        <v>64</v>
      </c>
      <c r="B180">
        <f t="shared" si="2"/>
        <v>178</v>
      </c>
      <c r="C180">
        <v>1</v>
      </c>
      <c r="D180" s="221">
        <v>2</v>
      </c>
      <c r="E180" s="1">
        <v>0.33285714285714285</v>
      </c>
      <c r="F180" s="221">
        <v>19</v>
      </c>
      <c r="G180" s="221">
        <v>52.09</v>
      </c>
      <c r="H180" s="221">
        <v>4.99</v>
      </c>
      <c r="I180" s="221">
        <v>8.49</v>
      </c>
      <c r="J180" s="221">
        <v>0</v>
      </c>
      <c r="K180" s="221">
        <v>11</v>
      </c>
      <c r="L180" s="221">
        <v>4</v>
      </c>
      <c r="M180" s="221">
        <v>3</v>
      </c>
      <c r="N180" s="2">
        <v>7</v>
      </c>
    </row>
    <row r="181" spans="1:14" x14ac:dyDescent="0.3">
      <c r="A181" s="1" t="s">
        <v>38</v>
      </c>
      <c r="B181">
        <f t="shared" si="2"/>
        <v>179</v>
      </c>
      <c r="C181">
        <v>0</v>
      </c>
      <c r="D181" s="221">
        <v>4</v>
      </c>
      <c r="E181" s="1">
        <v>0</v>
      </c>
      <c r="F181" s="221">
        <v>11</v>
      </c>
      <c r="G181" s="221">
        <v>52.89</v>
      </c>
      <c r="H181" s="221">
        <v>0.94</v>
      </c>
      <c r="I181" s="221">
        <v>0.94</v>
      </c>
      <c r="J181" s="221">
        <v>0.75</v>
      </c>
      <c r="K181" s="221">
        <v>9</v>
      </c>
      <c r="L181" s="221">
        <v>3</v>
      </c>
      <c r="M181" s="221">
        <v>3</v>
      </c>
      <c r="N181" s="2">
        <v>5</v>
      </c>
    </row>
    <row r="182" spans="1:14" x14ac:dyDescent="0.3">
      <c r="A182" s="1" t="s">
        <v>38</v>
      </c>
      <c r="B182">
        <f t="shared" si="2"/>
        <v>180</v>
      </c>
      <c r="C182">
        <v>0</v>
      </c>
      <c r="D182" s="221">
        <v>4</v>
      </c>
      <c r="E182" s="1">
        <v>0.11166666666666668</v>
      </c>
      <c r="F182" s="221">
        <v>15</v>
      </c>
      <c r="G182" s="221">
        <v>52.03</v>
      </c>
      <c r="H182" s="221">
        <v>0.94</v>
      </c>
      <c r="I182" s="221">
        <v>1.5</v>
      </c>
      <c r="J182" s="221">
        <v>1.5</v>
      </c>
      <c r="K182" s="221">
        <v>10</v>
      </c>
      <c r="L182" s="221">
        <v>3</v>
      </c>
      <c r="M182" s="221">
        <v>3</v>
      </c>
      <c r="N182" s="2">
        <v>6</v>
      </c>
    </row>
    <row r="183" spans="1:14" x14ac:dyDescent="0.3">
      <c r="A183" s="1" t="s">
        <v>38</v>
      </c>
      <c r="B183">
        <f t="shared" si="2"/>
        <v>181</v>
      </c>
      <c r="C183">
        <v>0</v>
      </c>
      <c r="D183" s="221">
        <v>4</v>
      </c>
      <c r="E183" s="1">
        <v>6.6000000000000003E-2</v>
      </c>
      <c r="F183" s="221">
        <v>14</v>
      </c>
      <c r="G183" s="221">
        <v>51.59</v>
      </c>
      <c r="H183" s="221">
        <v>0.82</v>
      </c>
      <c r="I183" s="221">
        <v>1.25</v>
      </c>
      <c r="J183" s="221">
        <v>0.33</v>
      </c>
      <c r="K183" s="221">
        <v>8</v>
      </c>
      <c r="L183" s="221">
        <v>2</v>
      </c>
      <c r="M183" s="221">
        <v>2</v>
      </c>
      <c r="N183" s="2">
        <v>5</v>
      </c>
    </row>
    <row r="184" spans="1:14" x14ac:dyDescent="0.3">
      <c r="A184" s="1" t="s">
        <v>38</v>
      </c>
      <c r="B184">
        <f t="shared" si="2"/>
        <v>182</v>
      </c>
      <c r="C184">
        <v>0</v>
      </c>
      <c r="D184" s="221">
        <v>4</v>
      </c>
      <c r="E184" s="1">
        <v>0.11166666666666668</v>
      </c>
      <c r="F184" s="221">
        <v>16</v>
      </c>
      <c r="G184" s="221">
        <v>52.03</v>
      </c>
      <c r="H184" s="221">
        <v>0.47</v>
      </c>
      <c r="I184" s="221">
        <v>0.82</v>
      </c>
      <c r="J184" s="221">
        <v>0.42</v>
      </c>
      <c r="K184" s="221">
        <v>9</v>
      </c>
      <c r="L184" s="221">
        <v>3</v>
      </c>
      <c r="M184" s="221">
        <v>2</v>
      </c>
      <c r="N184" s="2">
        <v>6</v>
      </c>
    </row>
    <row r="185" spans="1:14" x14ac:dyDescent="0.3">
      <c r="A185" s="1" t="s">
        <v>38</v>
      </c>
      <c r="B185">
        <f t="shared" si="2"/>
        <v>183</v>
      </c>
      <c r="C185">
        <v>0</v>
      </c>
      <c r="D185" s="221">
        <v>4</v>
      </c>
      <c r="E185" s="1">
        <v>6.6000000000000003E-2</v>
      </c>
      <c r="F185" s="221">
        <v>14</v>
      </c>
      <c r="G185" s="221">
        <v>51.59</v>
      </c>
      <c r="H185" s="221">
        <v>0.47</v>
      </c>
      <c r="I185" s="221">
        <v>0.47</v>
      </c>
      <c r="J185" s="221">
        <v>1.17</v>
      </c>
      <c r="K185" s="221">
        <v>7</v>
      </c>
      <c r="L185" s="221">
        <v>2</v>
      </c>
      <c r="M185" s="221">
        <v>2</v>
      </c>
      <c r="N185" s="2">
        <v>5</v>
      </c>
    </row>
    <row r="186" spans="1:14" x14ac:dyDescent="0.3">
      <c r="A186" s="1" t="s">
        <v>38</v>
      </c>
      <c r="B186">
        <f t="shared" si="2"/>
        <v>184</v>
      </c>
      <c r="C186">
        <v>0</v>
      </c>
      <c r="D186" s="221">
        <v>4</v>
      </c>
      <c r="E186" s="1">
        <v>9.5714285714285724E-2</v>
      </c>
      <c r="F186" s="221">
        <v>18</v>
      </c>
      <c r="G186" s="221">
        <v>52.46</v>
      </c>
      <c r="H186" s="221">
        <v>0.47</v>
      </c>
      <c r="I186" s="221">
        <v>0.94</v>
      </c>
      <c r="J186" s="221">
        <v>1.2</v>
      </c>
      <c r="K186" s="221">
        <v>9</v>
      </c>
      <c r="L186" s="221">
        <v>2</v>
      </c>
      <c r="M186" s="221">
        <v>2</v>
      </c>
      <c r="N186" s="2">
        <v>7</v>
      </c>
    </row>
    <row r="187" spans="1:14" x14ac:dyDescent="0.3">
      <c r="A187" s="1" t="s">
        <v>31</v>
      </c>
      <c r="B187">
        <f t="shared" si="2"/>
        <v>185</v>
      </c>
      <c r="C187">
        <v>0</v>
      </c>
      <c r="D187" s="221">
        <v>4</v>
      </c>
      <c r="E187" s="1">
        <v>0.125</v>
      </c>
      <c r="F187" s="221">
        <v>19</v>
      </c>
      <c r="G187" s="221">
        <v>64.27</v>
      </c>
      <c r="H187" s="221">
        <v>0.47</v>
      </c>
      <c r="I187" s="221">
        <v>0.82</v>
      </c>
      <c r="J187" s="221">
        <v>1.6</v>
      </c>
      <c r="K187" s="221">
        <v>12</v>
      </c>
      <c r="L187" s="221">
        <v>4</v>
      </c>
      <c r="M187" s="221">
        <v>3</v>
      </c>
      <c r="N187" s="2">
        <v>8</v>
      </c>
    </row>
    <row r="188" spans="1:14" x14ac:dyDescent="0.3">
      <c r="A188" s="1" t="s">
        <v>31</v>
      </c>
      <c r="B188">
        <f t="shared" si="2"/>
        <v>186</v>
      </c>
      <c r="C188">
        <v>0</v>
      </c>
      <c r="D188" s="221">
        <v>4</v>
      </c>
      <c r="E188" s="1">
        <v>6.6000000000000003E-2</v>
      </c>
      <c r="F188" s="221">
        <v>14</v>
      </c>
      <c r="G188" s="221">
        <v>66.02</v>
      </c>
      <c r="H188" s="221">
        <v>0.94</v>
      </c>
      <c r="I188" s="221">
        <v>1.25</v>
      </c>
      <c r="J188" s="221">
        <v>1.87</v>
      </c>
      <c r="K188" s="221">
        <v>8</v>
      </c>
      <c r="L188" s="221">
        <v>3</v>
      </c>
      <c r="M188" s="221">
        <v>3</v>
      </c>
      <c r="N188" s="2">
        <v>5</v>
      </c>
    </row>
    <row r="189" spans="1:14" x14ac:dyDescent="0.3">
      <c r="A189" s="1" t="s">
        <v>31</v>
      </c>
      <c r="B189">
        <f t="shared" si="2"/>
        <v>187</v>
      </c>
      <c r="C189">
        <v>0</v>
      </c>
      <c r="D189" s="221">
        <v>4</v>
      </c>
      <c r="E189" s="1">
        <v>8.3750000000000005E-2</v>
      </c>
      <c r="F189" s="221">
        <v>22</v>
      </c>
      <c r="G189" s="221">
        <v>67.33</v>
      </c>
      <c r="H189" s="221">
        <v>1.63</v>
      </c>
      <c r="I189" s="221">
        <v>1.63</v>
      </c>
      <c r="J189" s="221">
        <v>0.45</v>
      </c>
      <c r="K189" s="221">
        <v>13</v>
      </c>
      <c r="L189" s="221">
        <v>4</v>
      </c>
      <c r="M189" s="221">
        <v>3</v>
      </c>
      <c r="N189" s="2">
        <v>8</v>
      </c>
    </row>
    <row r="190" spans="1:14" x14ac:dyDescent="0.3">
      <c r="A190" s="1" t="s">
        <v>31</v>
      </c>
      <c r="B190">
        <f t="shared" si="2"/>
        <v>188</v>
      </c>
      <c r="C190">
        <v>0</v>
      </c>
      <c r="D190" s="221">
        <v>4</v>
      </c>
      <c r="E190" s="1">
        <v>9.5714285714285724E-2</v>
      </c>
      <c r="F190" s="221">
        <v>22</v>
      </c>
      <c r="G190" s="221">
        <v>65.59</v>
      </c>
      <c r="H190" s="221">
        <v>0.94</v>
      </c>
      <c r="I190" s="221">
        <v>0</v>
      </c>
      <c r="J190" s="221">
        <v>2.12</v>
      </c>
      <c r="K190" s="221">
        <v>11</v>
      </c>
      <c r="L190" s="221">
        <v>4</v>
      </c>
      <c r="M190" s="221">
        <v>3</v>
      </c>
      <c r="N190" s="2">
        <v>7</v>
      </c>
    </row>
    <row r="191" spans="1:14" x14ac:dyDescent="0.3">
      <c r="A191" s="1" t="s">
        <v>31</v>
      </c>
      <c r="B191">
        <f t="shared" si="2"/>
        <v>189</v>
      </c>
      <c r="C191">
        <v>0</v>
      </c>
      <c r="D191" s="221">
        <v>4</v>
      </c>
      <c r="E191" s="1">
        <v>0.14777777777777779</v>
      </c>
      <c r="F191" s="221">
        <v>23</v>
      </c>
      <c r="G191" s="221">
        <v>65.150000000000006</v>
      </c>
      <c r="H191" s="221">
        <v>0.82</v>
      </c>
      <c r="I191" s="221">
        <v>0.94</v>
      </c>
      <c r="J191" s="221">
        <v>2.38</v>
      </c>
      <c r="K191" s="221">
        <v>11</v>
      </c>
      <c r="L191" s="221">
        <v>3</v>
      </c>
      <c r="M191" s="221">
        <v>3</v>
      </c>
      <c r="N191" s="2">
        <v>9</v>
      </c>
    </row>
    <row r="192" spans="1:14" x14ac:dyDescent="0.3">
      <c r="A192" s="1" t="s">
        <v>31</v>
      </c>
      <c r="B192">
        <f t="shared" si="2"/>
        <v>190</v>
      </c>
      <c r="C192">
        <v>0</v>
      </c>
      <c r="D192" s="221">
        <v>4</v>
      </c>
      <c r="E192" s="1">
        <v>0.3</v>
      </c>
      <c r="F192" s="221">
        <v>23</v>
      </c>
      <c r="G192" s="221">
        <v>66.900000000000006</v>
      </c>
      <c r="H192" s="221">
        <v>1</v>
      </c>
      <c r="I192" s="221">
        <v>1.7</v>
      </c>
      <c r="J192" s="221">
        <v>1.5</v>
      </c>
      <c r="K192" s="221">
        <v>12</v>
      </c>
      <c r="L192" s="221">
        <v>3</v>
      </c>
      <c r="M192" s="221">
        <v>3</v>
      </c>
      <c r="N192" s="2">
        <v>10</v>
      </c>
    </row>
    <row r="193" spans="1:14" x14ac:dyDescent="0.3">
      <c r="A193" s="1" t="s">
        <v>31</v>
      </c>
      <c r="B193">
        <f t="shared" si="2"/>
        <v>191</v>
      </c>
      <c r="C193">
        <v>0</v>
      </c>
      <c r="D193" s="221">
        <v>4</v>
      </c>
      <c r="E193" s="1">
        <v>0.2857142857142857</v>
      </c>
      <c r="F193" s="221">
        <v>18</v>
      </c>
      <c r="G193" s="221">
        <v>66.459999999999994</v>
      </c>
      <c r="H193" s="221">
        <v>0.94</v>
      </c>
      <c r="I193" s="221">
        <v>0</v>
      </c>
      <c r="J193" s="221">
        <v>1.75</v>
      </c>
      <c r="K193" s="221">
        <v>9</v>
      </c>
      <c r="L193" s="221">
        <v>4</v>
      </c>
      <c r="M193" s="221">
        <v>2</v>
      </c>
      <c r="N193" s="2">
        <v>7</v>
      </c>
    </row>
    <row r="194" spans="1:14" x14ac:dyDescent="0.3">
      <c r="A194" s="1" t="s">
        <v>33</v>
      </c>
      <c r="B194">
        <f t="shared" si="2"/>
        <v>192</v>
      </c>
      <c r="C194">
        <v>1</v>
      </c>
      <c r="D194" s="221">
        <v>2</v>
      </c>
      <c r="E194" s="1">
        <v>5.5E-2</v>
      </c>
      <c r="F194" s="221">
        <v>15</v>
      </c>
      <c r="G194" s="221">
        <v>49.27</v>
      </c>
      <c r="H194" s="221">
        <v>0</v>
      </c>
      <c r="I194" s="221">
        <v>0.47</v>
      </c>
      <c r="J194" s="221">
        <v>1.06</v>
      </c>
      <c r="K194" s="221">
        <v>9</v>
      </c>
      <c r="L194" s="221">
        <v>4</v>
      </c>
      <c r="M194" s="221">
        <v>3</v>
      </c>
      <c r="N194" s="2">
        <v>6</v>
      </c>
    </row>
    <row r="195" spans="1:14" x14ac:dyDescent="0.3">
      <c r="A195" s="1" t="s">
        <v>33</v>
      </c>
      <c r="B195">
        <f t="shared" si="2"/>
        <v>193</v>
      </c>
      <c r="C195">
        <v>1</v>
      </c>
      <c r="D195" s="221">
        <v>2</v>
      </c>
      <c r="E195" s="1">
        <v>5.5E-2</v>
      </c>
      <c r="F195" s="221">
        <v>17</v>
      </c>
      <c r="G195" s="221">
        <v>50.15</v>
      </c>
      <c r="H195" s="221">
        <v>0.94</v>
      </c>
      <c r="I195" s="221">
        <v>0.47</v>
      </c>
      <c r="J195" s="221">
        <v>0.62</v>
      </c>
      <c r="K195" s="221">
        <v>8</v>
      </c>
      <c r="L195" s="221">
        <v>4</v>
      </c>
      <c r="M195" s="221">
        <v>3</v>
      </c>
      <c r="N195" s="2">
        <v>6</v>
      </c>
    </row>
    <row r="196" spans="1:14" x14ac:dyDescent="0.3">
      <c r="A196" s="1" t="s">
        <v>33</v>
      </c>
      <c r="B196">
        <f t="shared" ref="B196:B259" si="3">B195+1</f>
        <v>194</v>
      </c>
      <c r="C196">
        <v>1</v>
      </c>
      <c r="D196" s="221">
        <v>2</v>
      </c>
      <c r="E196" s="1">
        <v>0.13400000000000001</v>
      </c>
      <c r="F196" s="221">
        <v>11</v>
      </c>
      <c r="G196" s="221">
        <v>49.71</v>
      </c>
      <c r="H196" s="221">
        <v>0.82</v>
      </c>
      <c r="I196" s="221">
        <v>1.25</v>
      </c>
      <c r="J196" s="221">
        <v>1.38</v>
      </c>
      <c r="K196" s="221">
        <v>7</v>
      </c>
      <c r="L196" s="221">
        <v>2</v>
      </c>
      <c r="M196" s="221">
        <v>2</v>
      </c>
      <c r="N196" s="2">
        <v>5</v>
      </c>
    </row>
    <row r="197" spans="1:14" x14ac:dyDescent="0.3">
      <c r="A197" s="1" t="s">
        <v>33</v>
      </c>
      <c r="B197">
        <f t="shared" si="3"/>
        <v>195</v>
      </c>
      <c r="C197">
        <v>1</v>
      </c>
      <c r="D197" s="221">
        <v>2</v>
      </c>
      <c r="E197" s="1">
        <v>0.2</v>
      </c>
      <c r="F197" s="221">
        <v>15</v>
      </c>
      <c r="G197" s="221">
        <v>49.71</v>
      </c>
      <c r="H197" s="221">
        <v>0.94</v>
      </c>
      <c r="I197" s="221">
        <v>0.5</v>
      </c>
      <c r="J197" s="221">
        <v>1.25</v>
      </c>
      <c r="K197" s="221">
        <v>9</v>
      </c>
      <c r="L197" s="221">
        <v>4</v>
      </c>
      <c r="M197" s="221">
        <v>3</v>
      </c>
      <c r="N197" s="2">
        <v>5</v>
      </c>
    </row>
    <row r="198" spans="1:14" x14ac:dyDescent="0.3">
      <c r="A198" s="1" t="s">
        <v>33</v>
      </c>
      <c r="B198">
        <f t="shared" si="3"/>
        <v>196</v>
      </c>
      <c r="C198">
        <v>1</v>
      </c>
      <c r="D198" s="221">
        <v>2</v>
      </c>
      <c r="E198" s="1">
        <v>0.2</v>
      </c>
      <c r="F198" s="221">
        <v>14</v>
      </c>
      <c r="G198" s="221">
        <v>49.27</v>
      </c>
      <c r="H198" s="221">
        <v>0.94</v>
      </c>
      <c r="I198" s="221">
        <v>0.82</v>
      </c>
      <c r="J198" s="221">
        <v>0.75</v>
      </c>
      <c r="K198" s="221">
        <v>9</v>
      </c>
      <c r="L198" s="221">
        <v>2</v>
      </c>
      <c r="M198" s="221">
        <v>4</v>
      </c>
      <c r="N198" s="2">
        <v>5</v>
      </c>
    </row>
    <row r="199" spans="1:14" x14ac:dyDescent="0.3">
      <c r="A199" s="1" t="s">
        <v>33</v>
      </c>
      <c r="B199">
        <f t="shared" si="3"/>
        <v>197</v>
      </c>
      <c r="C199">
        <v>1</v>
      </c>
      <c r="D199" s="221">
        <v>2</v>
      </c>
      <c r="E199" s="1">
        <v>0.22166666666666668</v>
      </c>
      <c r="F199" s="221">
        <v>15</v>
      </c>
      <c r="G199" s="221">
        <v>48.4</v>
      </c>
      <c r="H199" s="221">
        <v>0.5</v>
      </c>
      <c r="I199" s="221">
        <v>1.25</v>
      </c>
      <c r="J199" s="221">
        <v>0.75</v>
      </c>
      <c r="K199" s="221">
        <v>8</v>
      </c>
      <c r="L199" s="221">
        <v>2</v>
      </c>
      <c r="M199" s="221">
        <v>3</v>
      </c>
      <c r="N199" s="2">
        <v>6</v>
      </c>
    </row>
    <row r="200" spans="1:14" x14ac:dyDescent="0.3">
      <c r="A200" s="1" t="s">
        <v>34</v>
      </c>
      <c r="B200">
        <f t="shared" si="3"/>
        <v>198</v>
      </c>
      <c r="C200">
        <v>1</v>
      </c>
      <c r="D200" s="221">
        <v>2</v>
      </c>
      <c r="E200" s="1">
        <v>0.125</v>
      </c>
      <c r="F200" s="221">
        <v>23</v>
      </c>
      <c r="G200" s="221">
        <v>50.46</v>
      </c>
      <c r="H200" s="221">
        <v>0.5</v>
      </c>
      <c r="I200" s="221">
        <v>0.94</v>
      </c>
      <c r="J200" s="221">
        <v>1.75</v>
      </c>
      <c r="K200" s="221">
        <v>13</v>
      </c>
      <c r="L200" s="221">
        <v>4</v>
      </c>
      <c r="M200" s="221">
        <v>3</v>
      </c>
      <c r="N200" s="2">
        <v>8</v>
      </c>
    </row>
    <row r="201" spans="1:14" x14ac:dyDescent="0.3">
      <c r="A201" s="1" t="s">
        <v>34</v>
      </c>
      <c r="B201">
        <f t="shared" si="3"/>
        <v>199</v>
      </c>
      <c r="C201">
        <v>1</v>
      </c>
      <c r="D201" s="221">
        <v>2</v>
      </c>
      <c r="E201" s="1">
        <v>0.19</v>
      </c>
      <c r="F201" s="221">
        <v>17</v>
      </c>
      <c r="G201" s="221">
        <v>49.16</v>
      </c>
      <c r="H201" s="221">
        <v>2.16</v>
      </c>
      <c r="I201" s="221">
        <v>1.5</v>
      </c>
      <c r="J201" s="221">
        <v>3.75</v>
      </c>
      <c r="K201" s="221">
        <v>10</v>
      </c>
      <c r="L201" s="221">
        <v>4</v>
      </c>
      <c r="M201" s="221">
        <v>3</v>
      </c>
      <c r="N201" s="2">
        <v>7</v>
      </c>
    </row>
    <row r="202" spans="1:14" x14ac:dyDescent="0.3">
      <c r="A202" s="1" t="s">
        <v>34</v>
      </c>
      <c r="B202">
        <f t="shared" si="3"/>
        <v>200</v>
      </c>
      <c r="C202">
        <v>1</v>
      </c>
      <c r="D202" s="221">
        <v>2</v>
      </c>
      <c r="E202" s="1">
        <v>0.16625000000000001</v>
      </c>
      <c r="F202" s="221">
        <v>19</v>
      </c>
      <c r="G202" s="221">
        <v>50.9</v>
      </c>
      <c r="H202" s="221">
        <v>0.47</v>
      </c>
      <c r="I202" s="221">
        <v>1.41</v>
      </c>
      <c r="J202" s="221">
        <v>1.67</v>
      </c>
      <c r="K202" s="221">
        <v>13</v>
      </c>
      <c r="L202" s="221">
        <v>4</v>
      </c>
      <c r="M202" s="221">
        <v>3</v>
      </c>
      <c r="N202" s="2">
        <v>8</v>
      </c>
    </row>
    <row r="203" spans="1:14" x14ac:dyDescent="0.3">
      <c r="A203" s="1" t="s">
        <v>34</v>
      </c>
      <c r="B203">
        <f t="shared" si="3"/>
        <v>201</v>
      </c>
      <c r="C203">
        <v>1</v>
      </c>
      <c r="D203" s="221">
        <v>2</v>
      </c>
      <c r="E203" s="1">
        <v>0.14285714285714285</v>
      </c>
      <c r="F203" s="221">
        <v>20</v>
      </c>
      <c r="G203" s="221">
        <v>48.72</v>
      </c>
      <c r="H203" s="221">
        <v>2.16</v>
      </c>
      <c r="I203" s="221">
        <v>1.41</v>
      </c>
      <c r="J203" s="221">
        <v>3.25</v>
      </c>
      <c r="K203" s="221">
        <v>11</v>
      </c>
      <c r="L203" s="221">
        <v>4</v>
      </c>
      <c r="M203" s="221">
        <v>3</v>
      </c>
      <c r="N203" s="2">
        <v>7</v>
      </c>
    </row>
    <row r="204" spans="1:14" x14ac:dyDescent="0.3">
      <c r="A204" s="1" t="s">
        <v>80</v>
      </c>
      <c r="B204">
        <f t="shared" si="3"/>
        <v>202</v>
      </c>
      <c r="C204">
        <v>2</v>
      </c>
      <c r="D204" s="221">
        <v>2</v>
      </c>
      <c r="E204" s="1">
        <v>4.1250000000000002E-2</v>
      </c>
      <c r="F204" s="221">
        <v>20</v>
      </c>
      <c r="G204" s="221">
        <v>73.34</v>
      </c>
      <c r="H204" s="221">
        <v>1.25</v>
      </c>
      <c r="I204" s="221">
        <v>2.87</v>
      </c>
      <c r="J204" s="221">
        <v>2.38</v>
      </c>
      <c r="K204" s="221">
        <v>10</v>
      </c>
      <c r="L204" s="221">
        <v>2</v>
      </c>
      <c r="M204" s="221">
        <v>2</v>
      </c>
      <c r="N204" s="2">
        <v>8</v>
      </c>
    </row>
    <row r="205" spans="1:14" x14ac:dyDescent="0.3">
      <c r="A205" s="1" t="s">
        <v>80</v>
      </c>
      <c r="B205">
        <f t="shared" si="3"/>
        <v>203</v>
      </c>
      <c r="C205">
        <v>2</v>
      </c>
      <c r="D205" s="221">
        <v>2</v>
      </c>
      <c r="E205" s="1">
        <v>6.6000000000000003E-2</v>
      </c>
      <c r="F205" s="221">
        <v>18</v>
      </c>
      <c r="G205" s="221">
        <v>62.49</v>
      </c>
      <c r="H205" s="221">
        <v>0.82</v>
      </c>
      <c r="I205" s="221">
        <v>2</v>
      </c>
      <c r="J205" s="221">
        <v>2.8</v>
      </c>
      <c r="K205" s="221">
        <v>9</v>
      </c>
      <c r="L205" s="221">
        <v>3</v>
      </c>
      <c r="M205" s="221">
        <v>3</v>
      </c>
      <c r="N205" s="2">
        <v>5</v>
      </c>
    </row>
    <row r="206" spans="1:14" x14ac:dyDescent="0.3">
      <c r="A206" s="1" t="s">
        <v>80</v>
      </c>
      <c r="B206">
        <f t="shared" si="3"/>
        <v>204</v>
      </c>
      <c r="C206">
        <v>2</v>
      </c>
      <c r="D206" s="221">
        <v>2</v>
      </c>
      <c r="E206" s="1">
        <v>0.2</v>
      </c>
      <c r="F206" s="221">
        <v>27</v>
      </c>
      <c r="G206" s="221">
        <v>75.95</v>
      </c>
      <c r="H206" s="221">
        <v>1.25</v>
      </c>
      <c r="I206" s="221">
        <v>1.25</v>
      </c>
      <c r="J206" s="221">
        <v>1.7</v>
      </c>
      <c r="K206" s="221">
        <v>15</v>
      </c>
      <c r="L206" s="221">
        <v>4</v>
      </c>
      <c r="M206" s="221">
        <v>3</v>
      </c>
      <c r="N206" s="2">
        <v>10</v>
      </c>
    </row>
    <row r="207" spans="1:14" x14ac:dyDescent="0.3">
      <c r="A207" s="1" t="s">
        <v>80</v>
      </c>
      <c r="B207">
        <f t="shared" si="3"/>
        <v>205</v>
      </c>
      <c r="C207">
        <v>2</v>
      </c>
      <c r="D207" s="221">
        <v>2</v>
      </c>
      <c r="E207" s="1">
        <v>0.26700000000000002</v>
      </c>
      <c r="F207" s="221">
        <v>25</v>
      </c>
      <c r="G207" s="221">
        <v>80.290000000000006</v>
      </c>
      <c r="H207" s="221">
        <v>1.5</v>
      </c>
      <c r="I207" s="221">
        <v>2.16</v>
      </c>
      <c r="J207" s="221">
        <v>3.25</v>
      </c>
      <c r="K207" s="221">
        <v>14</v>
      </c>
      <c r="L207" s="221">
        <v>3</v>
      </c>
      <c r="M207" s="221">
        <v>3</v>
      </c>
      <c r="N207" s="2">
        <v>10</v>
      </c>
    </row>
    <row r="208" spans="1:14" x14ac:dyDescent="0.3">
      <c r="A208" s="1" t="s">
        <v>5</v>
      </c>
      <c r="B208">
        <f t="shared" si="3"/>
        <v>206</v>
      </c>
      <c r="C208">
        <v>2</v>
      </c>
      <c r="D208" s="221">
        <v>2</v>
      </c>
      <c r="E208" s="1">
        <v>0.22222222222222221</v>
      </c>
      <c r="F208" s="221">
        <v>23</v>
      </c>
      <c r="G208" s="221">
        <v>83.98</v>
      </c>
      <c r="H208" s="221">
        <v>5.73</v>
      </c>
      <c r="I208" s="221">
        <v>6.5</v>
      </c>
      <c r="J208" s="221">
        <v>5.33</v>
      </c>
      <c r="K208" s="221">
        <v>13</v>
      </c>
      <c r="L208" s="221">
        <v>6</v>
      </c>
      <c r="M208" s="221">
        <v>3</v>
      </c>
      <c r="N208" s="2">
        <v>9</v>
      </c>
    </row>
    <row r="209" spans="1:14" x14ac:dyDescent="0.3">
      <c r="A209" s="1" t="s">
        <v>5</v>
      </c>
      <c r="B209">
        <f t="shared" si="3"/>
        <v>207</v>
      </c>
      <c r="C209">
        <v>2</v>
      </c>
      <c r="D209" s="221">
        <v>2</v>
      </c>
      <c r="E209" s="1">
        <v>0.20874999999999999</v>
      </c>
      <c r="F209" s="221">
        <v>22</v>
      </c>
      <c r="G209" s="221">
        <v>84.41</v>
      </c>
      <c r="H209" s="221">
        <v>4.9000000000000004</v>
      </c>
      <c r="I209" s="221">
        <v>6.13</v>
      </c>
      <c r="J209" s="221">
        <v>3.19</v>
      </c>
      <c r="K209" s="221">
        <v>13</v>
      </c>
      <c r="L209" s="221">
        <v>3</v>
      </c>
      <c r="M209" s="221">
        <v>3</v>
      </c>
      <c r="N209" s="2">
        <v>8</v>
      </c>
    </row>
    <row r="210" spans="1:14" x14ac:dyDescent="0.3">
      <c r="A210" s="1" t="s">
        <v>5</v>
      </c>
      <c r="B210">
        <f t="shared" si="3"/>
        <v>208</v>
      </c>
      <c r="C210">
        <v>2</v>
      </c>
      <c r="D210" s="221">
        <v>2</v>
      </c>
      <c r="E210" s="1">
        <v>0.46666666666666667</v>
      </c>
      <c r="F210" s="221">
        <v>28</v>
      </c>
      <c r="G210" s="221">
        <v>80.5</v>
      </c>
      <c r="H210" s="221">
        <v>4.5</v>
      </c>
      <c r="I210" s="221">
        <v>1.41</v>
      </c>
      <c r="J210" s="221">
        <v>3.25</v>
      </c>
      <c r="K210" s="221">
        <v>19</v>
      </c>
      <c r="L210" s="221">
        <v>6</v>
      </c>
      <c r="M210" s="221">
        <v>4</v>
      </c>
      <c r="N210" s="2">
        <v>15</v>
      </c>
    </row>
    <row r="211" spans="1:14" x14ac:dyDescent="0.3">
      <c r="A211" s="1" t="s">
        <v>5</v>
      </c>
      <c r="B211">
        <f t="shared" si="3"/>
        <v>209</v>
      </c>
      <c r="C211">
        <v>2</v>
      </c>
      <c r="D211" s="221">
        <v>2</v>
      </c>
      <c r="E211" s="1">
        <v>0.45214285714285712</v>
      </c>
      <c r="F211" s="221">
        <v>27</v>
      </c>
      <c r="G211" s="221">
        <v>74.84</v>
      </c>
      <c r="H211" s="221">
        <v>13.27</v>
      </c>
      <c r="I211" s="221">
        <v>5.56</v>
      </c>
      <c r="J211" s="221">
        <v>100</v>
      </c>
      <c r="K211" s="221">
        <v>16</v>
      </c>
      <c r="L211" s="221">
        <v>3</v>
      </c>
      <c r="M211" s="221">
        <v>3</v>
      </c>
      <c r="N211" s="2">
        <v>14</v>
      </c>
    </row>
    <row r="212" spans="1:14" x14ac:dyDescent="0.3">
      <c r="A212" s="1" t="s">
        <v>5</v>
      </c>
      <c r="B212">
        <f t="shared" si="3"/>
        <v>210</v>
      </c>
      <c r="C212">
        <v>2</v>
      </c>
      <c r="D212" s="221">
        <v>2</v>
      </c>
      <c r="E212" s="1">
        <v>0.40777777777777779</v>
      </c>
      <c r="F212" s="221">
        <v>20</v>
      </c>
      <c r="G212" s="221">
        <v>72.67</v>
      </c>
      <c r="H212" s="221">
        <v>11.26</v>
      </c>
      <c r="I212" s="221">
        <v>5.25</v>
      </c>
      <c r="J212" s="221">
        <v>100</v>
      </c>
      <c r="K212" s="221">
        <v>11</v>
      </c>
      <c r="L212" s="221">
        <v>2</v>
      </c>
      <c r="M212" s="221">
        <v>2</v>
      </c>
      <c r="N212" s="2">
        <v>9</v>
      </c>
    </row>
    <row r="213" spans="1:14" x14ac:dyDescent="0.3">
      <c r="A213" s="1" t="s">
        <v>5</v>
      </c>
      <c r="B213">
        <f t="shared" si="3"/>
        <v>211</v>
      </c>
      <c r="C213">
        <v>2</v>
      </c>
      <c r="D213" s="221">
        <v>2</v>
      </c>
      <c r="E213" s="1">
        <v>0.4</v>
      </c>
      <c r="F213" s="221">
        <v>21</v>
      </c>
      <c r="G213" s="221">
        <v>75.709999999999994</v>
      </c>
      <c r="H213" s="221">
        <v>13</v>
      </c>
      <c r="I213" s="221">
        <v>4.9000000000000004</v>
      </c>
      <c r="J213" s="221">
        <v>100</v>
      </c>
      <c r="K213" s="221">
        <v>11</v>
      </c>
      <c r="L213" s="221">
        <v>2</v>
      </c>
      <c r="M213" s="221">
        <v>2</v>
      </c>
      <c r="N213" s="2">
        <v>10</v>
      </c>
    </row>
    <row r="214" spans="1:14" x14ac:dyDescent="0.3">
      <c r="A214" s="1" t="s">
        <v>86</v>
      </c>
      <c r="B214">
        <f t="shared" si="3"/>
        <v>212</v>
      </c>
      <c r="C214">
        <v>2</v>
      </c>
      <c r="D214" s="221">
        <v>2</v>
      </c>
      <c r="E214" s="1">
        <v>8.3750000000000005E-2</v>
      </c>
      <c r="F214" s="221">
        <v>20</v>
      </c>
      <c r="G214" s="221">
        <v>59</v>
      </c>
      <c r="H214" s="221">
        <v>1.7</v>
      </c>
      <c r="I214" s="221">
        <v>0.47</v>
      </c>
      <c r="J214" s="221">
        <v>0.69</v>
      </c>
      <c r="K214" s="221">
        <v>13</v>
      </c>
      <c r="L214" s="221">
        <v>3</v>
      </c>
      <c r="M214" s="221">
        <v>2</v>
      </c>
      <c r="N214" s="2">
        <v>8</v>
      </c>
    </row>
    <row r="215" spans="1:14" x14ac:dyDescent="0.3">
      <c r="A215" s="1" t="s">
        <v>86</v>
      </c>
      <c r="B215">
        <f t="shared" si="3"/>
        <v>213</v>
      </c>
      <c r="C215">
        <v>2</v>
      </c>
      <c r="D215" s="221">
        <v>2</v>
      </c>
      <c r="E215" s="1">
        <v>0.18555555555555556</v>
      </c>
      <c r="F215" s="221">
        <v>21</v>
      </c>
      <c r="G215" s="221">
        <v>58.57</v>
      </c>
      <c r="H215" s="221">
        <v>1.7</v>
      </c>
      <c r="I215" s="221">
        <v>0</v>
      </c>
      <c r="J215" s="221">
        <v>1.44</v>
      </c>
      <c r="K215" s="221">
        <v>14</v>
      </c>
      <c r="L215" s="221">
        <v>4</v>
      </c>
      <c r="M215" s="221">
        <v>3</v>
      </c>
      <c r="N215" s="2">
        <v>9</v>
      </c>
    </row>
    <row r="216" spans="1:14" x14ac:dyDescent="0.3">
      <c r="A216" s="1" t="s">
        <v>86</v>
      </c>
      <c r="B216">
        <f t="shared" si="3"/>
        <v>214</v>
      </c>
      <c r="C216">
        <v>2</v>
      </c>
      <c r="D216" s="221">
        <v>2</v>
      </c>
      <c r="E216" s="1">
        <v>9.5714285714285724E-2</v>
      </c>
      <c r="F216" s="221">
        <v>18</v>
      </c>
      <c r="G216" s="221">
        <v>58.14</v>
      </c>
      <c r="H216" s="221">
        <v>1.7</v>
      </c>
      <c r="I216" s="221">
        <v>0.47</v>
      </c>
      <c r="J216" s="221">
        <v>1.82</v>
      </c>
      <c r="K216" s="221">
        <v>13</v>
      </c>
      <c r="L216" s="221">
        <v>4</v>
      </c>
      <c r="M216" s="221">
        <v>4</v>
      </c>
      <c r="N216" s="2">
        <v>7</v>
      </c>
    </row>
    <row r="217" spans="1:14" x14ac:dyDescent="0.3">
      <c r="A217" s="1" t="s">
        <v>86</v>
      </c>
      <c r="B217">
        <f t="shared" si="3"/>
        <v>215</v>
      </c>
      <c r="C217">
        <v>2</v>
      </c>
      <c r="D217" s="221">
        <v>2</v>
      </c>
      <c r="E217" s="1">
        <v>0.33333333333333331</v>
      </c>
      <c r="F217" s="221">
        <v>17</v>
      </c>
      <c r="G217" s="221">
        <v>59</v>
      </c>
      <c r="H217" s="221">
        <v>2.16</v>
      </c>
      <c r="I217" s="221">
        <v>0.82</v>
      </c>
      <c r="J217" s="221">
        <v>1.5</v>
      </c>
      <c r="K217" s="221">
        <v>12</v>
      </c>
      <c r="L217" s="221">
        <v>3</v>
      </c>
      <c r="M217" s="221">
        <v>3</v>
      </c>
      <c r="N217" s="2">
        <v>9</v>
      </c>
    </row>
    <row r="218" spans="1:14" x14ac:dyDescent="0.3">
      <c r="A218" s="1" t="s">
        <v>86</v>
      </c>
      <c r="B218">
        <f t="shared" si="3"/>
        <v>216</v>
      </c>
      <c r="C218">
        <v>2</v>
      </c>
      <c r="D218" s="221">
        <v>2</v>
      </c>
      <c r="E218" s="1">
        <v>0.36699999999999999</v>
      </c>
      <c r="F218" s="221">
        <v>19</v>
      </c>
      <c r="G218" s="221">
        <v>62.91</v>
      </c>
      <c r="H218" s="221">
        <v>1.5</v>
      </c>
      <c r="I218" s="221">
        <v>2.83</v>
      </c>
      <c r="J218" s="221">
        <v>1</v>
      </c>
      <c r="K218" s="221">
        <v>10</v>
      </c>
      <c r="L218" s="221">
        <v>3</v>
      </c>
      <c r="M218" s="221">
        <v>3</v>
      </c>
      <c r="N218" s="2">
        <v>10</v>
      </c>
    </row>
    <row r="219" spans="1:14" x14ac:dyDescent="0.3">
      <c r="A219" s="1" t="s">
        <v>70</v>
      </c>
      <c r="B219">
        <f t="shared" si="3"/>
        <v>217</v>
      </c>
      <c r="C219">
        <v>1</v>
      </c>
      <c r="D219" s="221">
        <v>2</v>
      </c>
      <c r="E219" s="1">
        <v>5.5E-2</v>
      </c>
      <c r="F219" s="221">
        <v>18</v>
      </c>
      <c r="G219" s="221">
        <v>58.32</v>
      </c>
      <c r="H219" s="221">
        <v>0.5</v>
      </c>
      <c r="I219" s="221">
        <v>0.94</v>
      </c>
      <c r="J219" s="221">
        <v>1.62</v>
      </c>
      <c r="K219" s="221">
        <v>10</v>
      </c>
      <c r="L219" s="221">
        <v>3</v>
      </c>
      <c r="M219" s="221">
        <v>3</v>
      </c>
      <c r="N219" s="2">
        <v>6</v>
      </c>
    </row>
    <row r="220" spans="1:14" x14ac:dyDescent="0.3">
      <c r="A220" s="1" t="s">
        <v>70</v>
      </c>
      <c r="B220">
        <f t="shared" si="3"/>
        <v>218</v>
      </c>
      <c r="C220">
        <v>1</v>
      </c>
      <c r="D220" s="221">
        <v>2</v>
      </c>
      <c r="E220" s="1">
        <v>0.25</v>
      </c>
      <c r="F220" s="221">
        <v>20</v>
      </c>
      <c r="G220" s="221">
        <v>59.62</v>
      </c>
      <c r="H220" s="221">
        <v>0.82</v>
      </c>
      <c r="I220" s="221">
        <v>0.94</v>
      </c>
      <c r="J220" s="221">
        <v>1.62</v>
      </c>
      <c r="K220" s="221">
        <v>11</v>
      </c>
      <c r="L220" s="221">
        <v>4</v>
      </c>
      <c r="M220" s="221">
        <v>3</v>
      </c>
      <c r="N220" s="2">
        <v>8</v>
      </c>
    </row>
    <row r="221" spans="1:14" x14ac:dyDescent="0.3">
      <c r="A221" s="1" t="s">
        <v>70</v>
      </c>
      <c r="B221">
        <f t="shared" si="3"/>
        <v>219</v>
      </c>
      <c r="C221">
        <v>1</v>
      </c>
      <c r="D221" s="221">
        <v>2</v>
      </c>
      <c r="E221" s="1">
        <v>0.16666666666666666</v>
      </c>
      <c r="F221" s="221">
        <v>16</v>
      </c>
      <c r="G221" s="221">
        <v>59.19</v>
      </c>
      <c r="H221" s="221">
        <v>1.63</v>
      </c>
      <c r="I221" s="221">
        <v>0</v>
      </c>
      <c r="J221" s="221">
        <v>0.62</v>
      </c>
      <c r="K221" s="221">
        <v>10</v>
      </c>
      <c r="L221" s="221">
        <v>3</v>
      </c>
      <c r="M221" s="221">
        <v>3</v>
      </c>
      <c r="N221" s="2">
        <v>6</v>
      </c>
    </row>
    <row r="222" spans="1:14" x14ac:dyDescent="0.3">
      <c r="A222" s="1" t="s">
        <v>47</v>
      </c>
      <c r="B222">
        <f t="shared" si="3"/>
        <v>220</v>
      </c>
      <c r="C222">
        <v>0</v>
      </c>
      <c r="D222" s="221">
        <v>0</v>
      </c>
      <c r="E222" s="1">
        <v>0</v>
      </c>
      <c r="F222" s="221">
        <v>13</v>
      </c>
      <c r="G222" s="221">
        <v>50.04</v>
      </c>
      <c r="H222" s="221">
        <v>1.25</v>
      </c>
      <c r="I222" s="221">
        <v>1.89</v>
      </c>
      <c r="J222" s="221">
        <v>0.45</v>
      </c>
      <c r="K222" s="221">
        <v>9</v>
      </c>
      <c r="L222" s="221">
        <v>1</v>
      </c>
      <c r="M222" s="221">
        <v>1</v>
      </c>
      <c r="N222" s="2">
        <v>6</v>
      </c>
    </row>
    <row r="223" spans="1:14" x14ac:dyDescent="0.3">
      <c r="A223" s="1" t="s">
        <v>47</v>
      </c>
      <c r="B223">
        <f t="shared" si="3"/>
        <v>221</v>
      </c>
      <c r="C223">
        <v>0</v>
      </c>
      <c r="D223" s="221">
        <v>0</v>
      </c>
      <c r="E223" s="1">
        <v>0.14777777777777779</v>
      </c>
      <c r="F223" s="221">
        <v>25</v>
      </c>
      <c r="G223" s="221">
        <v>50.04</v>
      </c>
      <c r="H223" s="221">
        <v>1.41</v>
      </c>
      <c r="I223" s="221">
        <v>2</v>
      </c>
      <c r="J223" s="221">
        <v>1</v>
      </c>
      <c r="K223" s="221">
        <v>12</v>
      </c>
      <c r="L223" s="221">
        <v>2</v>
      </c>
      <c r="M223" s="221">
        <v>2</v>
      </c>
      <c r="N223" s="2">
        <v>9</v>
      </c>
    </row>
    <row r="224" spans="1:14" x14ac:dyDescent="0.3">
      <c r="A224" s="1" t="s">
        <v>28</v>
      </c>
      <c r="B224">
        <f t="shared" si="3"/>
        <v>222</v>
      </c>
      <c r="C224">
        <v>1</v>
      </c>
      <c r="D224" s="221">
        <v>0</v>
      </c>
      <c r="E224" s="1">
        <v>0.2</v>
      </c>
      <c r="F224" s="221">
        <v>22</v>
      </c>
      <c r="G224" s="221">
        <v>72.06</v>
      </c>
      <c r="H224" s="221">
        <v>2.16</v>
      </c>
      <c r="I224" s="221">
        <v>4.1100000000000003</v>
      </c>
      <c r="J224" s="221">
        <v>5.35</v>
      </c>
      <c r="K224" s="221">
        <v>13</v>
      </c>
      <c r="L224" s="221">
        <v>3</v>
      </c>
      <c r="M224" s="221">
        <v>3</v>
      </c>
      <c r="N224" s="2">
        <v>10</v>
      </c>
    </row>
    <row r="225" spans="1:14" x14ac:dyDescent="0.3">
      <c r="A225" s="1" t="s">
        <v>28</v>
      </c>
      <c r="B225">
        <f t="shared" si="3"/>
        <v>223</v>
      </c>
      <c r="C225">
        <v>1</v>
      </c>
      <c r="D225" s="221">
        <v>0</v>
      </c>
      <c r="E225" s="1">
        <v>0.33300000000000002</v>
      </c>
      <c r="F225" s="221">
        <v>20</v>
      </c>
      <c r="G225" s="221">
        <v>72.5</v>
      </c>
      <c r="H225" s="221">
        <v>1.7</v>
      </c>
      <c r="I225" s="221">
        <v>5</v>
      </c>
      <c r="J225" s="221">
        <v>4.88</v>
      </c>
      <c r="K225" s="221">
        <v>12</v>
      </c>
      <c r="L225" s="221">
        <v>3</v>
      </c>
      <c r="M225" s="221">
        <v>3</v>
      </c>
      <c r="N225" s="2">
        <v>10</v>
      </c>
    </row>
    <row r="226" spans="1:14" x14ac:dyDescent="0.3">
      <c r="A226" s="1" t="s">
        <v>28</v>
      </c>
      <c r="B226">
        <f t="shared" si="3"/>
        <v>224</v>
      </c>
      <c r="C226">
        <v>1</v>
      </c>
      <c r="D226" s="221">
        <v>0</v>
      </c>
      <c r="E226" s="1">
        <v>0.25888888888888889</v>
      </c>
      <c r="F226" s="221">
        <v>23</v>
      </c>
      <c r="G226" s="221">
        <v>72.930000000000007</v>
      </c>
      <c r="H226" s="221">
        <v>2.5</v>
      </c>
      <c r="I226" s="221">
        <v>2.62</v>
      </c>
      <c r="J226" s="221">
        <v>2.96</v>
      </c>
      <c r="K226" s="221">
        <v>13</v>
      </c>
      <c r="L226" s="221">
        <v>4</v>
      </c>
      <c r="M226" s="221">
        <v>3</v>
      </c>
      <c r="N226" s="2">
        <v>9</v>
      </c>
    </row>
    <row r="227" spans="1:14" x14ac:dyDescent="0.3">
      <c r="A227" s="1" t="s">
        <v>2</v>
      </c>
      <c r="B227">
        <f t="shared" si="3"/>
        <v>225</v>
      </c>
      <c r="C227">
        <v>0</v>
      </c>
      <c r="D227" s="221">
        <v>1</v>
      </c>
      <c r="E227" s="1">
        <v>0.125</v>
      </c>
      <c r="F227" s="221">
        <v>16</v>
      </c>
      <c r="G227" s="221">
        <v>46.02</v>
      </c>
      <c r="H227" s="221">
        <v>0.5</v>
      </c>
      <c r="I227" s="221">
        <v>1.7</v>
      </c>
      <c r="J227" s="221">
        <v>0.75</v>
      </c>
      <c r="K227" s="221">
        <v>11</v>
      </c>
      <c r="L227" s="221">
        <v>4</v>
      </c>
      <c r="M227" s="221">
        <v>3</v>
      </c>
      <c r="N227" s="2">
        <v>8</v>
      </c>
    </row>
    <row r="228" spans="1:14" x14ac:dyDescent="0.3">
      <c r="A228" s="1" t="s">
        <v>2</v>
      </c>
      <c r="B228">
        <f t="shared" si="3"/>
        <v>226</v>
      </c>
      <c r="C228">
        <v>0</v>
      </c>
      <c r="D228" s="221">
        <v>1</v>
      </c>
      <c r="E228" s="1">
        <v>0.18555555555555556</v>
      </c>
      <c r="F228" s="221">
        <v>21</v>
      </c>
      <c r="G228" s="221">
        <v>46.46</v>
      </c>
      <c r="H228" s="221">
        <v>0.47</v>
      </c>
      <c r="I228" s="221">
        <v>0.47</v>
      </c>
      <c r="J228" s="221">
        <v>1.31</v>
      </c>
      <c r="K228" s="221">
        <v>13</v>
      </c>
      <c r="L228" s="221">
        <v>4</v>
      </c>
      <c r="M228" s="221">
        <v>3</v>
      </c>
      <c r="N228" s="2">
        <v>9</v>
      </c>
    </row>
    <row r="229" spans="1:14" x14ac:dyDescent="0.3">
      <c r="A229" s="1" t="s">
        <v>2</v>
      </c>
      <c r="B229">
        <f t="shared" si="3"/>
        <v>227</v>
      </c>
      <c r="C229">
        <v>0</v>
      </c>
      <c r="D229" s="221">
        <v>1</v>
      </c>
      <c r="E229" s="1">
        <v>0.2</v>
      </c>
      <c r="F229" s="221">
        <v>13</v>
      </c>
      <c r="G229" s="221">
        <v>46.02</v>
      </c>
      <c r="H229" s="221">
        <v>0.47</v>
      </c>
      <c r="I229" s="221">
        <v>0.5</v>
      </c>
      <c r="J229" s="221">
        <v>0.57999999999999996</v>
      </c>
      <c r="K229" s="221">
        <v>8</v>
      </c>
      <c r="L229" s="221">
        <v>3</v>
      </c>
      <c r="M229" s="221">
        <v>3</v>
      </c>
      <c r="N229" s="2">
        <v>5</v>
      </c>
    </row>
    <row r="230" spans="1:14" x14ac:dyDescent="0.3">
      <c r="A230" s="1" t="s">
        <v>1</v>
      </c>
      <c r="B230">
        <f t="shared" si="3"/>
        <v>228</v>
      </c>
      <c r="C230">
        <v>0</v>
      </c>
      <c r="D230" s="221">
        <v>1</v>
      </c>
      <c r="E230" s="1">
        <v>0.14285714285714285</v>
      </c>
      <c r="F230" s="221">
        <v>17</v>
      </c>
      <c r="G230" s="221">
        <v>50.12</v>
      </c>
      <c r="H230" s="221">
        <v>0.47</v>
      </c>
      <c r="I230" s="221">
        <v>0.5</v>
      </c>
      <c r="J230" s="221">
        <v>0.75</v>
      </c>
      <c r="K230" s="221">
        <v>10</v>
      </c>
      <c r="L230" s="221">
        <v>3</v>
      </c>
      <c r="M230" s="221">
        <v>3</v>
      </c>
      <c r="N230" s="2">
        <v>7</v>
      </c>
    </row>
    <row r="231" spans="1:14" x14ac:dyDescent="0.3">
      <c r="A231" s="1" t="s">
        <v>1</v>
      </c>
      <c r="B231">
        <f t="shared" si="3"/>
        <v>229</v>
      </c>
      <c r="C231">
        <v>0</v>
      </c>
      <c r="D231" s="221">
        <v>1</v>
      </c>
      <c r="E231" s="1">
        <v>0.16666666666666666</v>
      </c>
      <c r="F231" s="221">
        <v>19</v>
      </c>
      <c r="G231" s="221">
        <v>51.87</v>
      </c>
      <c r="H231" s="221">
        <v>0.82</v>
      </c>
      <c r="I231" s="221">
        <v>0.47</v>
      </c>
      <c r="J231" s="221">
        <v>1.78</v>
      </c>
      <c r="K231" s="221">
        <v>11</v>
      </c>
      <c r="L231" s="221">
        <v>4</v>
      </c>
      <c r="M231" s="221">
        <v>3</v>
      </c>
      <c r="N231" s="2">
        <v>6</v>
      </c>
    </row>
    <row r="232" spans="1:14" x14ac:dyDescent="0.3">
      <c r="A232" s="1" t="s">
        <v>6</v>
      </c>
      <c r="B232">
        <f t="shared" si="3"/>
        <v>230</v>
      </c>
      <c r="C232">
        <v>0</v>
      </c>
      <c r="D232" s="221">
        <v>2</v>
      </c>
      <c r="E232" s="1">
        <v>0.23857142857142857</v>
      </c>
      <c r="F232" s="221">
        <v>14</v>
      </c>
      <c r="G232" s="221">
        <v>54.7</v>
      </c>
      <c r="H232" s="221">
        <v>0</v>
      </c>
      <c r="I232" s="221">
        <v>0.47</v>
      </c>
      <c r="J232" s="221">
        <v>0.57999999999999996</v>
      </c>
      <c r="K232" s="221">
        <v>10</v>
      </c>
      <c r="L232" s="221">
        <v>6</v>
      </c>
      <c r="M232" s="221">
        <v>3</v>
      </c>
      <c r="N232" s="2">
        <v>7</v>
      </c>
    </row>
    <row r="233" spans="1:14" x14ac:dyDescent="0.3">
      <c r="A233" s="1" t="s">
        <v>6</v>
      </c>
      <c r="B233">
        <f t="shared" si="3"/>
        <v>231</v>
      </c>
      <c r="C233">
        <v>0</v>
      </c>
      <c r="D233" s="221">
        <v>2</v>
      </c>
      <c r="E233" s="1">
        <v>0.29125000000000001</v>
      </c>
      <c r="F233" s="221">
        <v>15</v>
      </c>
      <c r="G233" s="221">
        <v>55.57</v>
      </c>
      <c r="H233" s="221">
        <v>0</v>
      </c>
      <c r="I233" s="221">
        <v>1.25</v>
      </c>
      <c r="J233" s="221">
        <v>0.25</v>
      </c>
      <c r="K233" s="221">
        <v>10</v>
      </c>
      <c r="L233" s="221">
        <v>3</v>
      </c>
      <c r="M233" s="221">
        <v>3</v>
      </c>
      <c r="N233" s="2">
        <v>8</v>
      </c>
    </row>
    <row r="234" spans="1:14" x14ac:dyDescent="0.3">
      <c r="A234" s="1" t="s">
        <v>6</v>
      </c>
      <c r="B234">
        <f t="shared" si="3"/>
        <v>232</v>
      </c>
      <c r="C234">
        <v>0</v>
      </c>
      <c r="D234" s="221">
        <v>2</v>
      </c>
      <c r="E234" s="1">
        <v>0.38142857142857139</v>
      </c>
      <c r="F234" s="221">
        <v>18</v>
      </c>
      <c r="G234" s="221">
        <v>57.3</v>
      </c>
      <c r="H234" s="221">
        <v>0.94</v>
      </c>
      <c r="I234" s="221">
        <v>0.82</v>
      </c>
      <c r="J234" s="221">
        <v>2</v>
      </c>
      <c r="K234" s="221">
        <v>10</v>
      </c>
      <c r="L234" s="221">
        <v>3</v>
      </c>
      <c r="M234" s="221">
        <v>4</v>
      </c>
      <c r="N234" s="2">
        <v>7</v>
      </c>
    </row>
    <row r="235" spans="1:14" x14ac:dyDescent="0.3">
      <c r="A235" s="1" t="s">
        <v>92</v>
      </c>
      <c r="B235">
        <f t="shared" si="3"/>
        <v>233</v>
      </c>
      <c r="C235">
        <v>1</v>
      </c>
      <c r="D235" s="221">
        <v>2</v>
      </c>
      <c r="E235" s="1">
        <v>0.30272727272727273</v>
      </c>
      <c r="F235" s="221">
        <v>24</v>
      </c>
      <c r="G235" s="221">
        <v>87.33</v>
      </c>
      <c r="H235" s="221">
        <v>2</v>
      </c>
      <c r="I235" s="221">
        <v>2.16</v>
      </c>
      <c r="J235" s="221">
        <v>2.12</v>
      </c>
      <c r="K235" s="221">
        <v>16</v>
      </c>
      <c r="L235" s="221">
        <v>3</v>
      </c>
      <c r="M235" s="221">
        <v>3</v>
      </c>
      <c r="N235" s="2">
        <v>11</v>
      </c>
    </row>
    <row r="236" spans="1:14" x14ac:dyDescent="0.3">
      <c r="A236" s="1" t="s">
        <v>92</v>
      </c>
      <c r="B236">
        <f t="shared" si="3"/>
        <v>234</v>
      </c>
      <c r="C236">
        <v>1</v>
      </c>
      <c r="D236" s="221">
        <v>2</v>
      </c>
      <c r="E236" s="1">
        <v>0.46666666666666667</v>
      </c>
      <c r="F236" s="221">
        <v>27</v>
      </c>
      <c r="G236" s="221">
        <v>89.51</v>
      </c>
      <c r="H236" s="221">
        <v>2.16</v>
      </c>
      <c r="I236" s="221">
        <v>4.55</v>
      </c>
      <c r="J236" s="221">
        <v>100</v>
      </c>
      <c r="K236" s="221">
        <v>17</v>
      </c>
      <c r="L236" s="221">
        <v>5</v>
      </c>
      <c r="M236" s="221">
        <v>4</v>
      </c>
      <c r="N236" s="2">
        <v>15</v>
      </c>
    </row>
    <row r="237" spans="1:14" x14ac:dyDescent="0.3">
      <c r="A237" s="1" t="s">
        <v>92</v>
      </c>
      <c r="B237">
        <f t="shared" si="3"/>
        <v>235</v>
      </c>
      <c r="C237">
        <v>1</v>
      </c>
      <c r="D237" s="221">
        <v>2</v>
      </c>
      <c r="E237" s="1">
        <v>0.55583333333333329</v>
      </c>
      <c r="F237" s="221">
        <v>20</v>
      </c>
      <c r="G237" s="221">
        <v>83.4</v>
      </c>
      <c r="H237" s="221">
        <v>12.5</v>
      </c>
      <c r="I237" s="221">
        <v>6.34</v>
      </c>
      <c r="J237" s="221">
        <v>100</v>
      </c>
      <c r="K237" s="221">
        <v>13</v>
      </c>
      <c r="L237" s="221">
        <v>2</v>
      </c>
      <c r="M237" s="221">
        <v>2</v>
      </c>
      <c r="N237" s="2">
        <v>12</v>
      </c>
    </row>
    <row r="238" spans="1:14" x14ac:dyDescent="0.3">
      <c r="A238" s="1" t="s">
        <v>25</v>
      </c>
      <c r="B238">
        <f t="shared" si="3"/>
        <v>236</v>
      </c>
      <c r="C238">
        <v>3</v>
      </c>
      <c r="D238" s="221">
        <v>2</v>
      </c>
      <c r="E238" s="1">
        <v>0.29125000000000001</v>
      </c>
      <c r="F238" s="221">
        <v>20</v>
      </c>
      <c r="G238" s="221">
        <v>64.400000000000006</v>
      </c>
      <c r="H238" s="221">
        <v>2.83</v>
      </c>
      <c r="I238" s="221">
        <v>4.55</v>
      </c>
      <c r="J238" s="221">
        <v>3.67</v>
      </c>
      <c r="K238" s="221">
        <v>9</v>
      </c>
      <c r="L238" s="221">
        <v>2</v>
      </c>
      <c r="M238" s="221">
        <v>3</v>
      </c>
      <c r="N238" s="2">
        <v>8</v>
      </c>
    </row>
    <row r="239" spans="1:14" x14ac:dyDescent="0.3">
      <c r="A239" s="1" t="s">
        <v>25</v>
      </c>
      <c r="B239">
        <f t="shared" si="3"/>
        <v>237</v>
      </c>
      <c r="C239">
        <v>3</v>
      </c>
      <c r="D239" s="221">
        <v>2</v>
      </c>
      <c r="E239" s="1">
        <v>0.29125000000000001</v>
      </c>
      <c r="F239" s="221">
        <v>19</v>
      </c>
      <c r="G239" s="221">
        <v>62.23</v>
      </c>
      <c r="H239" s="221">
        <v>3.09</v>
      </c>
      <c r="I239" s="221">
        <v>3.5</v>
      </c>
      <c r="J239" s="221">
        <v>2.38</v>
      </c>
      <c r="K239" s="221">
        <v>11</v>
      </c>
      <c r="L239" s="221">
        <v>3</v>
      </c>
      <c r="M239" s="221">
        <v>2</v>
      </c>
      <c r="N239" s="2">
        <v>8</v>
      </c>
    </row>
    <row r="240" spans="1:14" x14ac:dyDescent="0.3">
      <c r="A240" s="1" t="s">
        <v>25</v>
      </c>
      <c r="B240">
        <f t="shared" si="3"/>
        <v>238</v>
      </c>
      <c r="C240">
        <v>3</v>
      </c>
      <c r="D240" s="221">
        <v>2</v>
      </c>
      <c r="E240" s="1">
        <v>0.46699999999999997</v>
      </c>
      <c r="F240" s="221">
        <v>19</v>
      </c>
      <c r="G240" s="221">
        <v>62.23</v>
      </c>
      <c r="H240" s="221">
        <v>2</v>
      </c>
      <c r="I240" s="221">
        <v>6.65</v>
      </c>
      <c r="J240" s="221">
        <v>0.33</v>
      </c>
      <c r="K240" s="221">
        <v>13</v>
      </c>
      <c r="L240" s="221">
        <v>4</v>
      </c>
      <c r="M240" s="221">
        <v>3</v>
      </c>
      <c r="N240" s="2">
        <v>10</v>
      </c>
    </row>
    <row r="241" spans="1:14" x14ac:dyDescent="0.3">
      <c r="A241" s="1" t="s">
        <v>25</v>
      </c>
      <c r="B241">
        <f t="shared" si="3"/>
        <v>239</v>
      </c>
      <c r="C241">
        <v>3</v>
      </c>
      <c r="D241" s="221">
        <v>2</v>
      </c>
      <c r="E241" s="1">
        <v>0.48454545454545456</v>
      </c>
      <c r="F241" s="221">
        <v>22</v>
      </c>
      <c r="G241" s="221">
        <v>65.27</v>
      </c>
      <c r="H241" s="221">
        <v>2.4900000000000002</v>
      </c>
      <c r="I241" s="221">
        <v>4.78</v>
      </c>
      <c r="J241" s="221">
        <v>100</v>
      </c>
      <c r="K241" s="221">
        <v>13</v>
      </c>
      <c r="L241" s="221">
        <v>3</v>
      </c>
      <c r="M241" s="221">
        <v>3</v>
      </c>
      <c r="N241" s="2">
        <v>11</v>
      </c>
    </row>
    <row r="242" spans="1:14" x14ac:dyDescent="0.3">
      <c r="A242" s="1" t="s">
        <v>51</v>
      </c>
      <c r="B242">
        <f t="shared" si="3"/>
        <v>240</v>
      </c>
      <c r="C242">
        <v>3</v>
      </c>
      <c r="D242" s="221">
        <v>2</v>
      </c>
      <c r="E242" s="1">
        <v>0.54545454545454541</v>
      </c>
      <c r="F242" s="221">
        <v>20</v>
      </c>
      <c r="G242" s="221">
        <v>75.040000000000006</v>
      </c>
      <c r="H242" s="221">
        <v>5.44</v>
      </c>
      <c r="I242" s="221">
        <v>3.68</v>
      </c>
      <c r="J242" s="221">
        <v>100</v>
      </c>
      <c r="K242" s="221">
        <v>13</v>
      </c>
      <c r="L242" s="221">
        <v>2</v>
      </c>
      <c r="M242" s="221">
        <v>3</v>
      </c>
      <c r="N242" s="2">
        <v>11</v>
      </c>
    </row>
    <row r="243" spans="1:14" x14ac:dyDescent="0.3">
      <c r="A243" s="1" t="s">
        <v>51</v>
      </c>
      <c r="B243">
        <f t="shared" si="3"/>
        <v>241</v>
      </c>
      <c r="C243">
        <v>3</v>
      </c>
      <c r="D243" s="221">
        <v>2</v>
      </c>
      <c r="E243" s="1">
        <v>0.41666666666666669</v>
      </c>
      <c r="F243" s="221">
        <v>24</v>
      </c>
      <c r="G243" s="221">
        <v>81.150000000000006</v>
      </c>
      <c r="H243" s="221">
        <v>0.82</v>
      </c>
      <c r="I243" s="221">
        <v>2.87</v>
      </c>
      <c r="J243" s="221">
        <v>2.12</v>
      </c>
      <c r="K243" s="221">
        <v>14</v>
      </c>
      <c r="L243" s="221">
        <v>5</v>
      </c>
      <c r="M243" s="221">
        <v>4</v>
      </c>
      <c r="N243" s="2">
        <v>12</v>
      </c>
    </row>
    <row r="244" spans="1:14" x14ac:dyDescent="0.3">
      <c r="A244" s="1" t="s">
        <v>51</v>
      </c>
      <c r="B244">
        <f t="shared" si="3"/>
        <v>242</v>
      </c>
      <c r="C244">
        <v>3</v>
      </c>
      <c r="D244" s="221">
        <v>2</v>
      </c>
      <c r="E244" s="1">
        <v>0.61083333333333334</v>
      </c>
      <c r="F244" s="221">
        <v>19</v>
      </c>
      <c r="G244" s="221">
        <v>64.569999999999993</v>
      </c>
      <c r="H244" s="221">
        <v>5.5</v>
      </c>
      <c r="I244" s="221">
        <v>1.63</v>
      </c>
      <c r="J244" s="221">
        <v>100</v>
      </c>
      <c r="K244" s="221">
        <v>13</v>
      </c>
      <c r="L244" s="221">
        <v>2</v>
      </c>
      <c r="M244" s="221">
        <v>2</v>
      </c>
      <c r="N244" s="2">
        <v>12</v>
      </c>
    </row>
    <row r="245" spans="1:14" x14ac:dyDescent="0.3">
      <c r="A245" s="1" t="s">
        <v>51</v>
      </c>
      <c r="B245">
        <f t="shared" si="3"/>
        <v>243</v>
      </c>
      <c r="C245">
        <v>3</v>
      </c>
      <c r="D245" s="221">
        <v>2</v>
      </c>
      <c r="E245" s="1">
        <v>0.4869230769230769</v>
      </c>
      <c r="F245" s="221">
        <v>26</v>
      </c>
      <c r="G245" s="221">
        <v>82.03</v>
      </c>
      <c r="H245" s="221">
        <v>0.82</v>
      </c>
      <c r="I245" s="221">
        <v>2.0499999999999998</v>
      </c>
      <c r="J245" s="221">
        <v>100</v>
      </c>
      <c r="K245" s="221">
        <v>14</v>
      </c>
      <c r="L245" s="221">
        <v>2</v>
      </c>
      <c r="M245" s="221">
        <v>2</v>
      </c>
      <c r="N245" s="2">
        <v>13</v>
      </c>
    </row>
    <row r="246" spans="1:14" x14ac:dyDescent="0.3">
      <c r="A246" s="1" t="s">
        <v>4</v>
      </c>
      <c r="B246">
        <f t="shared" si="3"/>
        <v>244</v>
      </c>
      <c r="C246">
        <v>1</v>
      </c>
      <c r="D246" s="221">
        <v>2</v>
      </c>
      <c r="E246" s="1">
        <v>9.5714285714285724E-2</v>
      </c>
      <c r="F246" s="221">
        <v>18</v>
      </c>
      <c r="G246" s="221">
        <v>65.150000000000006</v>
      </c>
      <c r="H246" s="221">
        <v>0.47</v>
      </c>
      <c r="I246" s="221">
        <v>0.82</v>
      </c>
      <c r="J246" s="221">
        <v>0.36</v>
      </c>
      <c r="K246" s="221">
        <v>11</v>
      </c>
      <c r="L246" s="221">
        <v>4</v>
      </c>
      <c r="M246" s="221">
        <v>3</v>
      </c>
      <c r="N246" s="2">
        <v>7</v>
      </c>
    </row>
    <row r="247" spans="1:14" x14ac:dyDescent="0.3">
      <c r="A247" s="1" t="s">
        <v>4</v>
      </c>
      <c r="B247">
        <f t="shared" si="3"/>
        <v>245</v>
      </c>
      <c r="C247">
        <v>1</v>
      </c>
      <c r="D247" s="221">
        <v>2</v>
      </c>
      <c r="E247" s="1">
        <v>0.26700000000000002</v>
      </c>
      <c r="F247" s="221">
        <v>19</v>
      </c>
      <c r="G247" s="221">
        <v>65.150000000000006</v>
      </c>
      <c r="H247" s="221">
        <v>0.47</v>
      </c>
      <c r="I247" s="221">
        <v>0.5</v>
      </c>
      <c r="J247" s="221">
        <v>0.93</v>
      </c>
      <c r="K247" s="221">
        <v>13</v>
      </c>
      <c r="L247" s="221">
        <v>3</v>
      </c>
      <c r="M247" s="221">
        <v>3</v>
      </c>
      <c r="N247" s="2">
        <v>10</v>
      </c>
    </row>
    <row r="248" spans="1:14" x14ac:dyDescent="0.3">
      <c r="A248" s="1" t="s">
        <v>29</v>
      </c>
      <c r="B248">
        <f t="shared" si="3"/>
        <v>246</v>
      </c>
      <c r="C248">
        <v>1</v>
      </c>
      <c r="D248" s="221">
        <v>2</v>
      </c>
      <c r="E248" s="1">
        <v>0.375</v>
      </c>
      <c r="F248" s="221">
        <v>19</v>
      </c>
      <c r="G248" s="221">
        <v>67.11</v>
      </c>
      <c r="H248" s="221">
        <v>0.5</v>
      </c>
      <c r="I248" s="221">
        <v>1.89</v>
      </c>
      <c r="J248" s="221">
        <v>2.78</v>
      </c>
      <c r="K248" s="221">
        <v>12</v>
      </c>
      <c r="L248" s="221">
        <v>4</v>
      </c>
      <c r="M248" s="221">
        <v>4</v>
      </c>
      <c r="N248" s="2">
        <v>8</v>
      </c>
    </row>
    <row r="249" spans="1:14" x14ac:dyDescent="0.3">
      <c r="A249" s="1" t="s">
        <v>29</v>
      </c>
      <c r="B249">
        <f t="shared" si="3"/>
        <v>247</v>
      </c>
      <c r="C249">
        <v>1</v>
      </c>
      <c r="D249" s="221">
        <v>2</v>
      </c>
      <c r="E249" s="1">
        <v>0.2</v>
      </c>
      <c r="F249" s="221">
        <v>24</v>
      </c>
      <c r="G249" s="221">
        <v>71.47</v>
      </c>
      <c r="H249" s="221">
        <v>0.82</v>
      </c>
      <c r="I249" s="221">
        <v>1</v>
      </c>
      <c r="J249" s="221">
        <v>1.56</v>
      </c>
      <c r="K249" s="221">
        <v>15</v>
      </c>
      <c r="L249" s="221">
        <v>4</v>
      </c>
      <c r="M249" s="221">
        <v>4</v>
      </c>
      <c r="N249" s="2">
        <v>10</v>
      </c>
    </row>
    <row r="250" spans="1:14" x14ac:dyDescent="0.3">
      <c r="A250" s="1" t="s">
        <v>29</v>
      </c>
      <c r="B250">
        <f t="shared" si="3"/>
        <v>248</v>
      </c>
      <c r="C250">
        <v>1</v>
      </c>
      <c r="D250" s="221">
        <v>2</v>
      </c>
      <c r="E250" s="1">
        <v>0.36699999999999999</v>
      </c>
      <c r="F250" s="221">
        <v>23</v>
      </c>
      <c r="G250" s="221">
        <v>73.64</v>
      </c>
      <c r="H250" s="221">
        <v>0.82</v>
      </c>
      <c r="I250" s="221">
        <v>1.63</v>
      </c>
      <c r="J250" s="221">
        <v>2.5</v>
      </c>
      <c r="K250" s="221">
        <v>14</v>
      </c>
      <c r="L250" s="221">
        <v>3</v>
      </c>
      <c r="M250" s="221">
        <v>3</v>
      </c>
      <c r="N250" s="2">
        <v>10</v>
      </c>
    </row>
    <row r="251" spans="1:14" x14ac:dyDescent="0.3">
      <c r="A251" s="1" t="s">
        <v>79</v>
      </c>
      <c r="B251">
        <f t="shared" si="3"/>
        <v>249</v>
      </c>
      <c r="C251">
        <v>1</v>
      </c>
      <c r="D251" s="221">
        <v>4</v>
      </c>
      <c r="E251" s="1">
        <v>0.16666666666666666</v>
      </c>
      <c r="F251" s="221">
        <v>18</v>
      </c>
      <c r="G251" s="221">
        <v>58.23</v>
      </c>
      <c r="H251" s="221">
        <v>0.47</v>
      </c>
      <c r="I251" s="221">
        <v>0.82</v>
      </c>
      <c r="J251" s="221">
        <v>3.12</v>
      </c>
      <c r="K251" s="221">
        <v>9</v>
      </c>
      <c r="L251" s="221">
        <v>3</v>
      </c>
      <c r="M251" s="221">
        <v>3</v>
      </c>
      <c r="N251" s="2">
        <v>6</v>
      </c>
    </row>
    <row r="252" spans="1:14" x14ac:dyDescent="0.3">
      <c r="A252" s="1" t="s">
        <v>79</v>
      </c>
      <c r="B252">
        <f t="shared" si="3"/>
        <v>250</v>
      </c>
      <c r="C252">
        <v>1</v>
      </c>
      <c r="D252" s="221">
        <v>4</v>
      </c>
      <c r="E252" s="1">
        <v>0.23857142857142857</v>
      </c>
      <c r="F252" s="221">
        <v>20</v>
      </c>
      <c r="G252" s="221">
        <v>58.23</v>
      </c>
      <c r="H252" s="221">
        <v>1.89</v>
      </c>
      <c r="I252" s="221">
        <v>0.82</v>
      </c>
      <c r="J252" s="221">
        <v>1</v>
      </c>
      <c r="K252" s="221">
        <v>10</v>
      </c>
      <c r="L252" s="221">
        <v>3</v>
      </c>
      <c r="M252" s="221">
        <v>3</v>
      </c>
      <c r="N252" s="2">
        <v>7</v>
      </c>
    </row>
    <row r="253" spans="1:14" x14ac:dyDescent="0.3">
      <c r="A253" s="1" t="s">
        <v>79</v>
      </c>
      <c r="B253">
        <f t="shared" si="3"/>
        <v>251</v>
      </c>
      <c r="C253">
        <v>1</v>
      </c>
      <c r="D253" s="221">
        <v>4</v>
      </c>
      <c r="E253" s="1">
        <v>0.375</v>
      </c>
      <c r="F253" s="221">
        <v>18</v>
      </c>
      <c r="G253" s="221">
        <v>55.19</v>
      </c>
      <c r="H253" s="221">
        <v>2.16</v>
      </c>
      <c r="I253" s="221">
        <v>0.5</v>
      </c>
      <c r="J253" s="221">
        <v>0.25</v>
      </c>
      <c r="K253" s="221">
        <v>10</v>
      </c>
      <c r="L253" s="221">
        <v>3</v>
      </c>
      <c r="M253" s="221">
        <v>2</v>
      </c>
      <c r="N253" s="2">
        <v>8</v>
      </c>
    </row>
    <row r="254" spans="1:14" x14ac:dyDescent="0.3">
      <c r="A254" s="1" t="s">
        <v>13</v>
      </c>
      <c r="B254">
        <f t="shared" si="3"/>
        <v>252</v>
      </c>
      <c r="C254">
        <v>1</v>
      </c>
      <c r="D254" s="221">
        <v>4</v>
      </c>
      <c r="E254" s="1">
        <v>0.19</v>
      </c>
      <c r="F254" s="221">
        <v>22</v>
      </c>
      <c r="G254" s="221">
        <v>69.8</v>
      </c>
      <c r="H254" s="221">
        <v>2.16</v>
      </c>
      <c r="I254" s="221">
        <v>2.5</v>
      </c>
      <c r="J254" s="221">
        <v>2.17</v>
      </c>
      <c r="K254" s="221">
        <v>9</v>
      </c>
      <c r="L254" s="221">
        <v>3</v>
      </c>
      <c r="M254" s="221">
        <v>3</v>
      </c>
      <c r="N254" s="2">
        <v>7</v>
      </c>
    </row>
    <row r="255" spans="1:14" x14ac:dyDescent="0.3">
      <c r="A255" s="1" t="s">
        <v>13</v>
      </c>
      <c r="B255">
        <f t="shared" si="3"/>
        <v>253</v>
      </c>
      <c r="C255">
        <v>1</v>
      </c>
      <c r="D255" s="221">
        <v>4</v>
      </c>
      <c r="E255" s="1">
        <v>0.20874999999999999</v>
      </c>
      <c r="F255" s="221">
        <v>18</v>
      </c>
      <c r="G255" s="221">
        <v>64.569999999999993</v>
      </c>
      <c r="H255" s="221">
        <v>1.63</v>
      </c>
      <c r="I255" s="221">
        <v>0.82</v>
      </c>
      <c r="J255" s="221">
        <v>2.09</v>
      </c>
      <c r="K255" s="221">
        <v>13</v>
      </c>
      <c r="L255" s="221">
        <v>3</v>
      </c>
      <c r="M255" s="221">
        <v>3</v>
      </c>
      <c r="N255" s="2">
        <v>8</v>
      </c>
    </row>
    <row r="256" spans="1:14" x14ac:dyDescent="0.3">
      <c r="A256" s="1" t="s">
        <v>13</v>
      </c>
      <c r="B256">
        <f t="shared" si="3"/>
        <v>254</v>
      </c>
      <c r="C256">
        <v>1</v>
      </c>
      <c r="D256" s="221">
        <v>4</v>
      </c>
      <c r="E256" s="1">
        <v>0.14285714285714285</v>
      </c>
      <c r="F256" s="221">
        <v>23</v>
      </c>
      <c r="G256" s="221">
        <v>68.930000000000007</v>
      </c>
      <c r="H256" s="221">
        <v>2.16</v>
      </c>
      <c r="I256" s="221">
        <v>2.62</v>
      </c>
      <c r="J256" s="221">
        <v>2.2799999999999998</v>
      </c>
      <c r="K256" s="221">
        <v>12</v>
      </c>
      <c r="L256" s="221">
        <v>6</v>
      </c>
      <c r="M256" s="221">
        <v>5</v>
      </c>
      <c r="N256" s="2">
        <v>7</v>
      </c>
    </row>
    <row r="257" spans="1:14" x14ac:dyDescent="0.3">
      <c r="A257" s="1" t="s">
        <v>93</v>
      </c>
      <c r="B257">
        <f t="shared" si="3"/>
        <v>255</v>
      </c>
      <c r="C257">
        <v>3</v>
      </c>
      <c r="D257" s="221">
        <v>4</v>
      </c>
      <c r="E257" s="1">
        <v>0.25</v>
      </c>
      <c r="F257" s="221">
        <v>21</v>
      </c>
      <c r="G257" s="221">
        <v>62.45</v>
      </c>
      <c r="H257" s="221">
        <v>1.41</v>
      </c>
      <c r="I257" s="221">
        <v>2.5</v>
      </c>
      <c r="J257" s="221">
        <v>0.32</v>
      </c>
      <c r="K257" s="221">
        <v>11</v>
      </c>
      <c r="L257" s="221">
        <v>4</v>
      </c>
      <c r="M257" s="221">
        <v>4</v>
      </c>
      <c r="N257" s="2">
        <v>8</v>
      </c>
    </row>
    <row r="258" spans="1:14" x14ac:dyDescent="0.3">
      <c r="A258" s="1" t="s">
        <v>93</v>
      </c>
      <c r="B258">
        <f t="shared" si="3"/>
        <v>256</v>
      </c>
      <c r="C258">
        <v>3</v>
      </c>
      <c r="D258" s="221">
        <v>4</v>
      </c>
      <c r="E258" s="1">
        <v>0.33374999999999999</v>
      </c>
      <c r="F258" s="221">
        <v>23</v>
      </c>
      <c r="G258" s="221">
        <v>65.92</v>
      </c>
      <c r="H258" s="221">
        <v>0</v>
      </c>
      <c r="I258" s="221">
        <v>2.16</v>
      </c>
      <c r="J258" s="221">
        <v>100</v>
      </c>
      <c r="K258" s="221">
        <v>13</v>
      </c>
      <c r="L258" s="221">
        <v>6</v>
      </c>
      <c r="M258" s="221">
        <v>7</v>
      </c>
      <c r="N258" s="2">
        <v>8</v>
      </c>
    </row>
    <row r="259" spans="1:14" x14ac:dyDescent="0.3">
      <c r="A259" s="1" t="s">
        <v>44</v>
      </c>
      <c r="B259">
        <f t="shared" si="3"/>
        <v>257</v>
      </c>
      <c r="C259">
        <v>3</v>
      </c>
      <c r="D259" s="221">
        <v>4</v>
      </c>
      <c r="E259" s="1">
        <v>0.125</v>
      </c>
      <c r="F259" s="221">
        <v>23</v>
      </c>
      <c r="G259" s="221">
        <v>66.87</v>
      </c>
      <c r="H259" s="221">
        <v>2.4900000000000002</v>
      </c>
      <c r="I259" s="221">
        <v>1.25</v>
      </c>
      <c r="J259" s="221">
        <v>2.4500000000000002</v>
      </c>
      <c r="K259" s="221">
        <v>12</v>
      </c>
      <c r="L259" s="221">
        <v>4</v>
      </c>
      <c r="M259" s="221">
        <v>4</v>
      </c>
      <c r="N259" s="2">
        <v>8</v>
      </c>
    </row>
    <row r="260" spans="1:14" x14ac:dyDescent="0.3">
      <c r="A260" s="1" t="s">
        <v>44</v>
      </c>
      <c r="B260">
        <f t="shared" ref="B260:B323" si="4">B259+1</f>
        <v>258</v>
      </c>
      <c r="C260">
        <v>3</v>
      </c>
      <c r="D260" s="221">
        <v>4</v>
      </c>
      <c r="E260" s="1">
        <v>0</v>
      </c>
      <c r="F260" s="221">
        <v>21</v>
      </c>
      <c r="G260" s="221">
        <v>63.83</v>
      </c>
      <c r="H260" s="221">
        <v>1.25</v>
      </c>
      <c r="I260" s="221">
        <v>0.82</v>
      </c>
      <c r="J260" s="221">
        <v>1.27</v>
      </c>
      <c r="K260" s="221">
        <v>11</v>
      </c>
      <c r="L260" s="221">
        <v>4</v>
      </c>
      <c r="M260" s="221">
        <v>5</v>
      </c>
      <c r="N260" s="2">
        <v>6</v>
      </c>
    </row>
    <row r="261" spans="1:14" x14ac:dyDescent="0.3">
      <c r="A261" s="1" t="s">
        <v>44</v>
      </c>
      <c r="B261">
        <f t="shared" si="4"/>
        <v>259</v>
      </c>
      <c r="C261">
        <v>3</v>
      </c>
      <c r="D261" s="221">
        <v>4</v>
      </c>
      <c r="E261" s="1">
        <v>0.125</v>
      </c>
      <c r="F261" s="221">
        <v>23</v>
      </c>
      <c r="G261" s="221">
        <v>63.4</v>
      </c>
      <c r="H261" s="221">
        <v>3.3</v>
      </c>
      <c r="I261" s="221">
        <v>2.16</v>
      </c>
      <c r="J261" s="221">
        <v>1.59</v>
      </c>
      <c r="K261" s="221">
        <v>15</v>
      </c>
      <c r="L261" s="221">
        <v>5</v>
      </c>
      <c r="M261" s="221">
        <v>4</v>
      </c>
      <c r="N261" s="2">
        <v>8</v>
      </c>
    </row>
    <row r="262" spans="1:14" x14ac:dyDescent="0.3">
      <c r="A262" s="1" t="s">
        <v>44</v>
      </c>
      <c r="B262">
        <f t="shared" si="4"/>
        <v>260</v>
      </c>
      <c r="C262">
        <v>3</v>
      </c>
      <c r="D262" s="221">
        <v>4</v>
      </c>
      <c r="E262" s="1">
        <v>0.16625000000000001</v>
      </c>
      <c r="F262" s="221">
        <v>22</v>
      </c>
      <c r="G262" s="221">
        <v>62.97</v>
      </c>
      <c r="H262" s="221">
        <v>1.7</v>
      </c>
      <c r="I262" s="221">
        <v>0.94</v>
      </c>
      <c r="J262" s="221">
        <v>1.96</v>
      </c>
      <c r="K262" s="221">
        <v>11</v>
      </c>
      <c r="L262" s="221">
        <v>3</v>
      </c>
      <c r="M262" s="221">
        <v>4</v>
      </c>
      <c r="N262" s="2">
        <v>8</v>
      </c>
    </row>
    <row r="263" spans="1:14" x14ac:dyDescent="0.3">
      <c r="A263" s="1" t="s">
        <v>44</v>
      </c>
      <c r="B263">
        <f t="shared" si="4"/>
        <v>261</v>
      </c>
      <c r="C263">
        <v>3</v>
      </c>
      <c r="D263" s="221">
        <v>4</v>
      </c>
      <c r="E263" s="1">
        <v>0.29125000000000001</v>
      </c>
      <c r="F263" s="221">
        <v>22</v>
      </c>
      <c r="G263" s="221">
        <v>62.53</v>
      </c>
      <c r="H263" s="221">
        <v>2.16</v>
      </c>
      <c r="I263" s="221">
        <v>2.0499999999999998</v>
      </c>
      <c r="J263" s="221">
        <v>0.38</v>
      </c>
      <c r="K263" s="221">
        <v>10</v>
      </c>
      <c r="L263" s="221">
        <v>4</v>
      </c>
      <c r="M263" s="221">
        <v>3</v>
      </c>
      <c r="N263" s="2">
        <v>8</v>
      </c>
    </row>
    <row r="264" spans="1:14" x14ac:dyDescent="0.3">
      <c r="A264" s="1" t="s">
        <v>44</v>
      </c>
      <c r="B264">
        <f t="shared" si="4"/>
        <v>262</v>
      </c>
      <c r="C264">
        <v>3</v>
      </c>
      <c r="D264" s="221">
        <v>4</v>
      </c>
      <c r="E264" s="1">
        <v>0.29666666666666663</v>
      </c>
      <c r="F264" s="221">
        <v>24</v>
      </c>
      <c r="G264" s="221">
        <v>72.52</v>
      </c>
      <c r="H264" s="221">
        <v>2.87</v>
      </c>
      <c r="I264" s="221">
        <v>2.0499999999999998</v>
      </c>
      <c r="J264" s="221">
        <v>5.42</v>
      </c>
      <c r="K264" s="221">
        <v>13</v>
      </c>
      <c r="L264" s="221">
        <v>4</v>
      </c>
      <c r="M264" s="221">
        <v>3</v>
      </c>
      <c r="N264" s="2">
        <v>9</v>
      </c>
    </row>
    <row r="265" spans="1:14" x14ac:dyDescent="0.3">
      <c r="A265" s="1" t="s">
        <v>44</v>
      </c>
      <c r="B265">
        <f t="shared" si="4"/>
        <v>263</v>
      </c>
      <c r="C265">
        <v>3</v>
      </c>
      <c r="D265" s="221">
        <v>4</v>
      </c>
      <c r="E265" s="1">
        <v>0.33300000000000002</v>
      </c>
      <c r="F265" s="221">
        <v>25</v>
      </c>
      <c r="G265" s="221">
        <v>72.52</v>
      </c>
      <c r="H265" s="221">
        <v>1.25</v>
      </c>
      <c r="I265" s="221">
        <v>1</v>
      </c>
      <c r="J265" s="221">
        <v>5.26</v>
      </c>
      <c r="K265" s="221">
        <v>16</v>
      </c>
      <c r="L265" s="221">
        <v>6</v>
      </c>
      <c r="M265" s="221">
        <v>4</v>
      </c>
      <c r="N265" s="2">
        <v>10</v>
      </c>
    </row>
    <row r="266" spans="1:14" x14ac:dyDescent="0.3">
      <c r="A266" s="1" t="s">
        <v>84</v>
      </c>
      <c r="B266">
        <f t="shared" si="4"/>
        <v>264</v>
      </c>
      <c r="C266">
        <v>0</v>
      </c>
      <c r="D266" s="221">
        <v>3</v>
      </c>
      <c r="E266" s="1">
        <v>0.27833333333333332</v>
      </c>
      <c r="F266" s="221">
        <v>16</v>
      </c>
      <c r="G266" s="221">
        <v>52.07</v>
      </c>
      <c r="H266" s="221">
        <v>1.7</v>
      </c>
      <c r="I266" s="221">
        <v>2</v>
      </c>
      <c r="J266" s="221">
        <v>0.56000000000000005</v>
      </c>
      <c r="K266" s="221">
        <v>8</v>
      </c>
      <c r="L266" s="221">
        <v>3</v>
      </c>
      <c r="M266" s="221">
        <v>3</v>
      </c>
      <c r="N266" s="2">
        <v>6</v>
      </c>
    </row>
    <row r="267" spans="1:14" x14ac:dyDescent="0.3">
      <c r="A267" s="1" t="s">
        <v>84</v>
      </c>
      <c r="B267">
        <f t="shared" si="4"/>
        <v>265</v>
      </c>
      <c r="C267">
        <v>0</v>
      </c>
      <c r="D267" s="221">
        <v>3</v>
      </c>
      <c r="E267" s="1">
        <v>6.6000000000000003E-2</v>
      </c>
      <c r="F267" s="221">
        <v>18</v>
      </c>
      <c r="G267" s="221">
        <v>52.94</v>
      </c>
      <c r="H267" s="221">
        <v>0.47</v>
      </c>
      <c r="I267" s="221">
        <v>2.16</v>
      </c>
      <c r="J267" s="221">
        <v>1.08</v>
      </c>
      <c r="K267" s="221">
        <v>8</v>
      </c>
      <c r="L267" s="221">
        <v>3</v>
      </c>
      <c r="M267" s="221">
        <v>3</v>
      </c>
      <c r="N267" s="2">
        <v>5</v>
      </c>
    </row>
    <row r="268" spans="1:14" x14ac:dyDescent="0.3">
      <c r="A268" s="1" t="s">
        <v>84</v>
      </c>
      <c r="B268">
        <f t="shared" si="4"/>
        <v>266</v>
      </c>
      <c r="C268">
        <v>0</v>
      </c>
      <c r="D268" s="221">
        <v>3</v>
      </c>
      <c r="E268" s="1">
        <v>0.22166666666666668</v>
      </c>
      <c r="F268" s="221">
        <v>15</v>
      </c>
      <c r="G268" s="221">
        <v>53.38</v>
      </c>
      <c r="H268" s="221">
        <v>2.16</v>
      </c>
      <c r="I268" s="221">
        <v>0.47</v>
      </c>
      <c r="J268" s="221">
        <v>0.5</v>
      </c>
      <c r="K268" s="221">
        <v>8</v>
      </c>
      <c r="L268" s="221">
        <v>3</v>
      </c>
      <c r="M268" s="221">
        <v>3</v>
      </c>
      <c r="N268" s="2">
        <v>6</v>
      </c>
    </row>
    <row r="269" spans="1:14" x14ac:dyDescent="0.3">
      <c r="A269" s="1" t="s">
        <v>22</v>
      </c>
      <c r="B269">
        <f t="shared" si="4"/>
        <v>267</v>
      </c>
      <c r="C269">
        <v>0</v>
      </c>
      <c r="D269" s="221">
        <v>3</v>
      </c>
      <c r="E269" s="1">
        <v>0.2857142857142857</v>
      </c>
      <c r="F269" s="221">
        <v>19</v>
      </c>
      <c r="G269" s="221">
        <v>55.44</v>
      </c>
      <c r="H269" s="221">
        <v>0.47</v>
      </c>
      <c r="I269" s="221">
        <v>1.5</v>
      </c>
      <c r="J269" s="221">
        <v>1.1200000000000001</v>
      </c>
      <c r="K269" s="221">
        <v>9</v>
      </c>
      <c r="L269" s="221">
        <v>4</v>
      </c>
      <c r="M269" s="221">
        <v>3</v>
      </c>
      <c r="N269" s="2">
        <v>7</v>
      </c>
    </row>
    <row r="270" spans="1:14" x14ac:dyDescent="0.3">
      <c r="A270" s="1" t="s">
        <v>22</v>
      </c>
      <c r="B270">
        <f t="shared" si="4"/>
        <v>268</v>
      </c>
      <c r="C270">
        <v>0</v>
      </c>
      <c r="D270" s="221">
        <v>3</v>
      </c>
      <c r="E270" s="1">
        <v>0.18555555555555556</v>
      </c>
      <c r="F270" s="221">
        <v>23</v>
      </c>
      <c r="G270" s="221">
        <v>58.05</v>
      </c>
      <c r="H270" s="221">
        <v>2.16</v>
      </c>
      <c r="I270" s="221">
        <v>2.4500000000000002</v>
      </c>
      <c r="J270" s="221">
        <v>1.75</v>
      </c>
      <c r="K270" s="221">
        <v>14</v>
      </c>
      <c r="L270" s="221">
        <v>4</v>
      </c>
      <c r="M270" s="221">
        <v>3</v>
      </c>
      <c r="N270" s="2">
        <v>9</v>
      </c>
    </row>
    <row r="271" spans="1:14" x14ac:dyDescent="0.3">
      <c r="A271" s="1" t="s">
        <v>20</v>
      </c>
      <c r="B271">
        <f t="shared" si="4"/>
        <v>269</v>
      </c>
      <c r="C271">
        <v>0</v>
      </c>
      <c r="D271" s="221">
        <v>0</v>
      </c>
      <c r="E271" s="1">
        <v>0</v>
      </c>
      <c r="F271" s="221">
        <v>13</v>
      </c>
      <c r="G271" s="221">
        <v>47.74</v>
      </c>
      <c r="H271" s="221">
        <v>0.94</v>
      </c>
      <c r="I271" s="221">
        <v>1.7</v>
      </c>
      <c r="J271" s="221">
        <v>0.5</v>
      </c>
      <c r="K271" s="221">
        <v>8</v>
      </c>
      <c r="L271" s="221">
        <v>2</v>
      </c>
      <c r="M271" s="221">
        <v>2</v>
      </c>
      <c r="N271" s="2">
        <v>5</v>
      </c>
    </row>
    <row r="272" spans="1:14" x14ac:dyDescent="0.3">
      <c r="A272" s="1" t="s">
        <v>20</v>
      </c>
      <c r="B272">
        <f t="shared" si="4"/>
        <v>270</v>
      </c>
      <c r="C272">
        <v>0</v>
      </c>
      <c r="D272" s="221">
        <v>0</v>
      </c>
      <c r="E272" s="1">
        <v>8.2500000000000004E-2</v>
      </c>
      <c r="F272" s="221">
        <v>11</v>
      </c>
      <c r="G272" s="221">
        <v>46.44</v>
      </c>
      <c r="H272" s="221">
        <v>0.94</v>
      </c>
      <c r="I272" s="221">
        <v>2.5</v>
      </c>
      <c r="J272" s="221">
        <v>0.75</v>
      </c>
      <c r="K272" s="221">
        <v>8</v>
      </c>
      <c r="L272" s="221">
        <v>3</v>
      </c>
      <c r="M272" s="221">
        <v>3</v>
      </c>
      <c r="N272" s="2">
        <v>4</v>
      </c>
    </row>
    <row r="273" spans="1:14" x14ac:dyDescent="0.3">
      <c r="A273" s="1" t="s">
        <v>20</v>
      </c>
      <c r="B273">
        <f t="shared" si="4"/>
        <v>271</v>
      </c>
      <c r="C273">
        <v>0</v>
      </c>
      <c r="D273" s="221">
        <v>0</v>
      </c>
      <c r="E273" s="1">
        <v>0.13400000000000001</v>
      </c>
      <c r="F273" s="221">
        <v>14</v>
      </c>
      <c r="G273" s="221">
        <v>50.35</v>
      </c>
      <c r="H273" s="221">
        <v>0.94</v>
      </c>
      <c r="I273" s="221">
        <v>2.16</v>
      </c>
      <c r="J273" s="221">
        <v>1.17</v>
      </c>
      <c r="K273" s="221">
        <v>8</v>
      </c>
      <c r="L273" s="221">
        <v>3</v>
      </c>
      <c r="M273" s="221">
        <v>3</v>
      </c>
      <c r="N273" s="2">
        <v>5</v>
      </c>
    </row>
    <row r="274" spans="1:14" x14ac:dyDescent="0.3">
      <c r="A274" s="1" t="s">
        <v>20</v>
      </c>
      <c r="B274">
        <f t="shared" si="4"/>
        <v>272</v>
      </c>
      <c r="C274">
        <v>0</v>
      </c>
      <c r="D274" s="221">
        <v>0</v>
      </c>
      <c r="E274" s="1">
        <v>0.29125000000000001</v>
      </c>
      <c r="F274" s="221">
        <v>18</v>
      </c>
      <c r="G274" s="221">
        <v>49.92</v>
      </c>
      <c r="H274" s="221">
        <v>0.82</v>
      </c>
      <c r="I274" s="221">
        <v>2.16</v>
      </c>
      <c r="J274" s="221">
        <v>1.84</v>
      </c>
      <c r="K274" s="221">
        <v>11</v>
      </c>
      <c r="L274" s="221">
        <v>4</v>
      </c>
      <c r="M274" s="221">
        <v>3</v>
      </c>
      <c r="N274" s="2">
        <v>8</v>
      </c>
    </row>
    <row r="275" spans="1:14" x14ac:dyDescent="0.3">
      <c r="A275" s="1" t="s">
        <v>20</v>
      </c>
      <c r="B275">
        <f t="shared" si="4"/>
        <v>273</v>
      </c>
      <c r="C275">
        <v>0</v>
      </c>
      <c r="D275" s="221">
        <v>0</v>
      </c>
      <c r="E275" s="1">
        <v>0.11166666666666668</v>
      </c>
      <c r="F275" s="221">
        <v>18</v>
      </c>
      <c r="G275" s="221">
        <v>50.35</v>
      </c>
      <c r="H275" s="221">
        <v>0.94</v>
      </c>
      <c r="I275" s="221">
        <v>2.0499999999999998</v>
      </c>
      <c r="J275" s="221">
        <v>1.1399999999999999</v>
      </c>
      <c r="K275" s="221">
        <v>9</v>
      </c>
      <c r="L275" s="221">
        <v>4</v>
      </c>
      <c r="M275" s="221">
        <v>3</v>
      </c>
      <c r="N275" s="2">
        <v>6</v>
      </c>
    </row>
    <row r="276" spans="1:14" x14ac:dyDescent="0.3">
      <c r="A276" s="1" t="s">
        <v>20</v>
      </c>
      <c r="B276">
        <f t="shared" si="4"/>
        <v>274</v>
      </c>
      <c r="C276">
        <v>0</v>
      </c>
      <c r="D276" s="221">
        <v>0</v>
      </c>
      <c r="E276" s="1">
        <v>0.33300000000000002</v>
      </c>
      <c r="F276" s="221">
        <v>26</v>
      </c>
      <c r="G276" s="221">
        <v>52.95</v>
      </c>
      <c r="H276" s="221">
        <v>0.5</v>
      </c>
      <c r="I276" s="221">
        <v>1.63</v>
      </c>
      <c r="J276" s="221">
        <v>0.37</v>
      </c>
      <c r="K276" s="221">
        <v>12</v>
      </c>
      <c r="L276" s="221">
        <v>3</v>
      </c>
      <c r="M276" s="221">
        <v>3</v>
      </c>
      <c r="N276" s="2">
        <v>10</v>
      </c>
    </row>
    <row r="277" spans="1:14" x14ac:dyDescent="0.3">
      <c r="A277" s="1" t="s">
        <v>40</v>
      </c>
      <c r="B277">
        <f t="shared" si="4"/>
        <v>275</v>
      </c>
      <c r="C277">
        <v>0</v>
      </c>
      <c r="D277" s="221">
        <v>0</v>
      </c>
      <c r="E277" s="1">
        <v>0.16666666666666666</v>
      </c>
      <c r="F277" s="221">
        <v>16</v>
      </c>
      <c r="G277" s="221">
        <v>46.14</v>
      </c>
      <c r="H277" s="221">
        <v>1.25</v>
      </c>
      <c r="I277" s="221">
        <v>0.94</v>
      </c>
      <c r="J277" s="221">
        <v>0.88</v>
      </c>
      <c r="K277" s="221">
        <v>9</v>
      </c>
      <c r="L277" s="221">
        <v>5</v>
      </c>
      <c r="M277" s="221">
        <v>3</v>
      </c>
      <c r="N277" s="2">
        <v>6</v>
      </c>
    </row>
    <row r="278" spans="1:14" x14ac:dyDescent="0.3">
      <c r="A278" s="1" t="s">
        <v>40</v>
      </c>
      <c r="B278">
        <f t="shared" si="4"/>
        <v>276</v>
      </c>
      <c r="C278">
        <v>0</v>
      </c>
      <c r="D278" s="221">
        <v>0</v>
      </c>
      <c r="E278" s="1">
        <v>0.2857142857142857</v>
      </c>
      <c r="F278" s="221">
        <v>17</v>
      </c>
      <c r="G278" s="221">
        <v>47.01</v>
      </c>
      <c r="H278" s="221">
        <v>1.25</v>
      </c>
      <c r="I278" s="221">
        <v>1</v>
      </c>
      <c r="J278" s="221">
        <v>0.25</v>
      </c>
      <c r="K278" s="221">
        <v>9</v>
      </c>
      <c r="L278" s="221">
        <v>3</v>
      </c>
      <c r="M278" s="221">
        <v>2</v>
      </c>
      <c r="N278" s="2">
        <v>7</v>
      </c>
    </row>
    <row r="279" spans="1:14" x14ac:dyDescent="0.3">
      <c r="A279" s="1" t="s">
        <v>40</v>
      </c>
      <c r="B279">
        <f t="shared" si="4"/>
        <v>277</v>
      </c>
      <c r="C279">
        <v>0</v>
      </c>
      <c r="D279" s="221">
        <v>0</v>
      </c>
      <c r="E279" s="1">
        <v>0.25</v>
      </c>
      <c r="F279" s="221">
        <v>18</v>
      </c>
      <c r="G279" s="221">
        <v>42.66</v>
      </c>
      <c r="H279" s="221">
        <v>1.5</v>
      </c>
      <c r="I279" s="221">
        <v>1.63</v>
      </c>
      <c r="J279" s="221">
        <v>0.88</v>
      </c>
      <c r="K279" s="221">
        <v>12</v>
      </c>
      <c r="L279" s="221">
        <v>4</v>
      </c>
      <c r="M279" s="221">
        <v>3</v>
      </c>
      <c r="N279" s="2">
        <v>8</v>
      </c>
    </row>
    <row r="280" spans="1:14" x14ac:dyDescent="0.3">
      <c r="A280" s="1" t="s">
        <v>10</v>
      </c>
      <c r="B280">
        <f t="shared" si="4"/>
        <v>278</v>
      </c>
      <c r="C280">
        <v>1</v>
      </c>
      <c r="D280" s="221">
        <v>2</v>
      </c>
      <c r="E280" s="1">
        <v>0.16666666666666666</v>
      </c>
      <c r="F280" s="221">
        <v>16</v>
      </c>
      <c r="G280" s="221">
        <v>67.430000000000007</v>
      </c>
      <c r="H280" s="221">
        <v>1</v>
      </c>
      <c r="I280" s="221">
        <v>4.32</v>
      </c>
      <c r="J280" s="221">
        <v>3.5</v>
      </c>
      <c r="K280" s="221">
        <v>9</v>
      </c>
      <c r="L280" s="221">
        <v>4</v>
      </c>
      <c r="M280" s="221">
        <v>4</v>
      </c>
      <c r="N280" s="2">
        <v>6</v>
      </c>
    </row>
    <row r="281" spans="1:14" x14ac:dyDescent="0.3">
      <c r="A281" s="1" t="s">
        <v>10</v>
      </c>
      <c r="B281">
        <f t="shared" si="4"/>
        <v>279</v>
      </c>
      <c r="C281">
        <v>1</v>
      </c>
      <c r="D281" s="221">
        <v>2</v>
      </c>
      <c r="E281" s="1">
        <v>0.4</v>
      </c>
      <c r="F281" s="221">
        <v>22</v>
      </c>
      <c r="G281" s="221">
        <v>68.739999999999995</v>
      </c>
      <c r="H281" s="221">
        <v>1.25</v>
      </c>
      <c r="I281" s="221">
        <v>1.63</v>
      </c>
      <c r="J281" s="221">
        <v>3.25</v>
      </c>
      <c r="K281" s="221">
        <v>15</v>
      </c>
      <c r="L281" s="221">
        <v>3</v>
      </c>
      <c r="M281" s="221">
        <v>4</v>
      </c>
      <c r="N281" s="2">
        <v>10</v>
      </c>
    </row>
    <row r="282" spans="1:14" x14ac:dyDescent="0.3">
      <c r="A282" s="1" t="s">
        <v>10</v>
      </c>
      <c r="B282">
        <f t="shared" si="4"/>
        <v>280</v>
      </c>
      <c r="C282">
        <v>1</v>
      </c>
      <c r="D282" s="221">
        <v>2</v>
      </c>
      <c r="E282" s="1">
        <v>0.40777777777777779</v>
      </c>
      <c r="F282" s="221">
        <v>18</v>
      </c>
      <c r="G282" s="221">
        <v>62.65</v>
      </c>
      <c r="H282" s="221">
        <v>1.25</v>
      </c>
      <c r="I282" s="221">
        <v>2</v>
      </c>
      <c r="J282" s="221">
        <v>1.25</v>
      </c>
      <c r="K282" s="221">
        <v>10</v>
      </c>
      <c r="L282" s="221">
        <v>3</v>
      </c>
      <c r="M282" s="221">
        <v>3</v>
      </c>
      <c r="N282" s="2">
        <v>9</v>
      </c>
    </row>
    <row r="283" spans="1:14" x14ac:dyDescent="0.3">
      <c r="A283" s="1" t="s">
        <v>0</v>
      </c>
      <c r="B283">
        <f t="shared" si="4"/>
        <v>281</v>
      </c>
      <c r="C283">
        <v>1</v>
      </c>
      <c r="D283" s="221">
        <v>2</v>
      </c>
      <c r="E283" s="1">
        <v>0.46699999999999997</v>
      </c>
      <c r="F283" s="221">
        <v>19</v>
      </c>
      <c r="G283" s="221">
        <v>74.52</v>
      </c>
      <c r="H283" s="221">
        <v>3.4</v>
      </c>
      <c r="I283" s="221">
        <v>0.5</v>
      </c>
      <c r="J283" s="221">
        <v>100</v>
      </c>
      <c r="K283" s="221">
        <v>13</v>
      </c>
      <c r="L283" s="221">
        <v>2</v>
      </c>
      <c r="M283" s="221">
        <v>2</v>
      </c>
      <c r="N283" s="2">
        <v>10</v>
      </c>
    </row>
    <row r="284" spans="1:14" x14ac:dyDescent="0.3">
      <c r="A284" s="1" t="s">
        <v>0</v>
      </c>
      <c r="B284">
        <f t="shared" si="4"/>
        <v>282</v>
      </c>
      <c r="C284">
        <v>1</v>
      </c>
      <c r="D284" s="221">
        <v>2</v>
      </c>
      <c r="E284" s="1">
        <v>0.39363636363636362</v>
      </c>
      <c r="F284" s="221">
        <v>18</v>
      </c>
      <c r="G284" s="221">
        <v>79.319999999999993</v>
      </c>
      <c r="H284" s="221">
        <v>3</v>
      </c>
      <c r="I284" s="221">
        <v>0.82</v>
      </c>
      <c r="J284" s="221">
        <v>2.12</v>
      </c>
      <c r="K284" s="221">
        <v>14</v>
      </c>
      <c r="L284" s="221">
        <v>4</v>
      </c>
      <c r="M284" s="221">
        <v>3</v>
      </c>
      <c r="N284" s="2">
        <v>11</v>
      </c>
    </row>
    <row r="285" spans="1:14" x14ac:dyDescent="0.3">
      <c r="A285" s="1" t="s">
        <v>69</v>
      </c>
      <c r="B285">
        <f t="shared" si="4"/>
        <v>283</v>
      </c>
      <c r="C285">
        <v>1</v>
      </c>
      <c r="D285" s="221">
        <v>2</v>
      </c>
      <c r="E285" s="1">
        <v>0.29666666666666663</v>
      </c>
      <c r="F285" s="221">
        <v>20</v>
      </c>
      <c r="G285" s="221">
        <v>55.72</v>
      </c>
      <c r="H285" s="221">
        <v>1</v>
      </c>
      <c r="I285" s="221">
        <v>0</v>
      </c>
      <c r="J285" s="221">
        <v>0.25</v>
      </c>
      <c r="K285" s="221">
        <v>13</v>
      </c>
      <c r="L285" s="221">
        <v>3</v>
      </c>
      <c r="M285" s="221">
        <v>4</v>
      </c>
      <c r="N285" s="2">
        <v>9</v>
      </c>
    </row>
    <row r="286" spans="1:14" x14ac:dyDescent="0.3">
      <c r="A286" s="1" t="s">
        <v>69</v>
      </c>
      <c r="B286">
        <f t="shared" si="4"/>
        <v>284</v>
      </c>
      <c r="C286">
        <v>1</v>
      </c>
      <c r="D286" s="221">
        <v>2</v>
      </c>
      <c r="E286" s="1">
        <v>0.16666666666666666</v>
      </c>
      <c r="F286" s="221">
        <v>18</v>
      </c>
      <c r="G286" s="221">
        <v>58.33</v>
      </c>
      <c r="H286" s="221">
        <v>0.82</v>
      </c>
      <c r="I286" s="221">
        <v>0</v>
      </c>
      <c r="J286" s="221">
        <v>0.88</v>
      </c>
      <c r="K286" s="221">
        <v>9</v>
      </c>
      <c r="L286" s="221">
        <v>2</v>
      </c>
      <c r="M286" s="221">
        <v>3</v>
      </c>
      <c r="N286" s="2">
        <v>6</v>
      </c>
    </row>
    <row r="287" spans="1:14" x14ac:dyDescent="0.3">
      <c r="A287" s="1" t="s">
        <v>76</v>
      </c>
      <c r="B287">
        <f t="shared" si="4"/>
        <v>285</v>
      </c>
      <c r="C287">
        <v>1</v>
      </c>
      <c r="D287" s="221">
        <v>2</v>
      </c>
      <c r="E287" s="1">
        <v>0.14285714285714285</v>
      </c>
      <c r="F287" s="221">
        <v>17</v>
      </c>
      <c r="G287" s="221">
        <v>64.17</v>
      </c>
      <c r="H287" s="221">
        <v>1.89</v>
      </c>
      <c r="I287" s="221">
        <v>2</v>
      </c>
      <c r="J287" s="221">
        <v>0.83</v>
      </c>
      <c r="K287" s="221">
        <v>11</v>
      </c>
      <c r="L287" s="221">
        <v>4</v>
      </c>
      <c r="M287" s="221">
        <v>3</v>
      </c>
      <c r="N287" s="2">
        <v>7</v>
      </c>
    </row>
    <row r="288" spans="1:14" x14ac:dyDescent="0.3">
      <c r="A288" s="1" t="s">
        <v>76</v>
      </c>
      <c r="B288">
        <f t="shared" si="4"/>
        <v>286</v>
      </c>
      <c r="C288">
        <v>1</v>
      </c>
      <c r="D288" s="221">
        <v>2</v>
      </c>
      <c r="E288" s="1">
        <v>0.19</v>
      </c>
      <c r="F288" s="221">
        <v>18</v>
      </c>
      <c r="G288" s="221">
        <v>64.61</v>
      </c>
      <c r="H288" s="221">
        <v>1.89</v>
      </c>
      <c r="I288" s="221">
        <v>1.7</v>
      </c>
      <c r="J288" s="221">
        <v>1.95</v>
      </c>
      <c r="K288" s="221">
        <v>10</v>
      </c>
      <c r="L288" s="221">
        <v>4</v>
      </c>
      <c r="M288" s="221">
        <v>4</v>
      </c>
      <c r="N288" s="2">
        <v>7</v>
      </c>
    </row>
    <row r="289" spans="1:14" x14ac:dyDescent="0.3">
      <c r="A289" s="1" t="s">
        <v>76</v>
      </c>
      <c r="B289">
        <f t="shared" si="4"/>
        <v>287</v>
      </c>
      <c r="C289">
        <v>1</v>
      </c>
      <c r="D289" s="221">
        <v>2</v>
      </c>
      <c r="E289" s="1">
        <v>0.32444444444444442</v>
      </c>
      <c r="F289" s="221">
        <v>24</v>
      </c>
      <c r="G289" s="221">
        <v>58.5</v>
      </c>
      <c r="H289" s="221">
        <v>5.44</v>
      </c>
      <c r="I289" s="221">
        <v>0.82</v>
      </c>
      <c r="J289" s="221">
        <v>100</v>
      </c>
      <c r="K289" s="221">
        <v>13</v>
      </c>
      <c r="L289" s="221">
        <v>4</v>
      </c>
      <c r="M289" s="221">
        <v>5</v>
      </c>
      <c r="N289" s="2">
        <v>9</v>
      </c>
    </row>
    <row r="290" spans="1:14" x14ac:dyDescent="0.3">
      <c r="A290" s="1" t="s">
        <v>76</v>
      </c>
      <c r="B290">
        <f t="shared" si="4"/>
        <v>288</v>
      </c>
      <c r="C290">
        <v>1</v>
      </c>
      <c r="D290" s="221">
        <v>2</v>
      </c>
      <c r="E290" s="1">
        <v>0.33285714285714285</v>
      </c>
      <c r="F290" s="221">
        <v>16</v>
      </c>
      <c r="G290" s="221">
        <v>51.95</v>
      </c>
      <c r="H290" s="221">
        <v>3.68</v>
      </c>
      <c r="I290" s="221">
        <v>2.94</v>
      </c>
      <c r="J290" s="221">
        <v>5.75</v>
      </c>
      <c r="K290" s="221">
        <v>10</v>
      </c>
      <c r="L290" s="221">
        <v>3</v>
      </c>
      <c r="M290" s="221">
        <v>3</v>
      </c>
      <c r="N290" s="2">
        <v>7</v>
      </c>
    </row>
    <row r="291" spans="1:14" x14ac:dyDescent="0.3">
      <c r="A291" s="1" t="s">
        <v>76</v>
      </c>
      <c r="B291">
        <f t="shared" si="4"/>
        <v>289</v>
      </c>
      <c r="C291">
        <v>1</v>
      </c>
      <c r="D291" s="221">
        <v>2</v>
      </c>
      <c r="E291" s="1">
        <v>0.27833333333333332</v>
      </c>
      <c r="F291" s="221">
        <v>17</v>
      </c>
      <c r="G291" s="221">
        <v>57.62</v>
      </c>
      <c r="H291" s="221">
        <v>10.96</v>
      </c>
      <c r="I291" s="221">
        <v>2.16</v>
      </c>
      <c r="J291" s="221">
        <v>5</v>
      </c>
      <c r="K291" s="221">
        <v>10</v>
      </c>
      <c r="L291" s="221">
        <v>3</v>
      </c>
      <c r="M291" s="221">
        <v>3</v>
      </c>
      <c r="N291" s="2">
        <v>6</v>
      </c>
    </row>
    <row r="292" spans="1:14" x14ac:dyDescent="0.3">
      <c r="A292" s="1" t="s">
        <v>76</v>
      </c>
      <c r="B292">
        <f t="shared" si="4"/>
        <v>290</v>
      </c>
      <c r="C292">
        <v>1</v>
      </c>
      <c r="D292" s="221">
        <v>2</v>
      </c>
      <c r="E292" s="1">
        <v>0.20874999999999999</v>
      </c>
      <c r="F292" s="221">
        <v>21</v>
      </c>
      <c r="G292" s="221">
        <v>61.55</v>
      </c>
      <c r="H292" s="221">
        <v>8.83</v>
      </c>
      <c r="I292" s="221">
        <v>1.89</v>
      </c>
      <c r="J292" s="221">
        <v>7.17</v>
      </c>
      <c r="K292" s="221">
        <v>13</v>
      </c>
      <c r="L292" s="221">
        <v>4</v>
      </c>
      <c r="M292" s="221">
        <v>3</v>
      </c>
      <c r="N292" s="2">
        <v>8</v>
      </c>
    </row>
    <row r="293" spans="1:14" x14ac:dyDescent="0.3">
      <c r="A293" s="1" t="s">
        <v>76</v>
      </c>
      <c r="B293">
        <f t="shared" si="4"/>
        <v>291</v>
      </c>
      <c r="C293">
        <v>1</v>
      </c>
      <c r="D293" s="221">
        <v>2</v>
      </c>
      <c r="E293" s="1">
        <v>0.29199999999999998</v>
      </c>
      <c r="F293" s="221">
        <v>22</v>
      </c>
      <c r="G293" s="221">
        <v>60.68</v>
      </c>
      <c r="H293" s="221">
        <v>7.5</v>
      </c>
      <c r="I293" s="221">
        <v>0.94</v>
      </c>
      <c r="J293" s="221">
        <v>6.5</v>
      </c>
      <c r="K293" s="221">
        <v>16</v>
      </c>
      <c r="L293" s="221">
        <v>5</v>
      </c>
      <c r="M293" s="221">
        <v>5</v>
      </c>
      <c r="N293" s="2">
        <v>10</v>
      </c>
    </row>
    <row r="294" spans="1:14" x14ac:dyDescent="0.3">
      <c r="A294" s="1" t="s">
        <v>35</v>
      </c>
      <c r="B294">
        <f t="shared" si="4"/>
        <v>292</v>
      </c>
      <c r="C294">
        <v>1</v>
      </c>
      <c r="D294" s="221">
        <v>3</v>
      </c>
      <c r="E294" s="1">
        <v>0.38142857142857139</v>
      </c>
      <c r="F294" s="221">
        <v>16</v>
      </c>
      <c r="G294" s="221">
        <v>55.68</v>
      </c>
      <c r="H294" s="221">
        <v>4.1100000000000003</v>
      </c>
      <c r="I294" s="221">
        <v>8.64</v>
      </c>
      <c r="J294" s="221">
        <v>0.25</v>
      </c>
      <c r="K294" s="221">
        <v>9</v>
      </c>
      <c r="L294" s="221">
        <v>3</v>
      </c>
      <c r="M294" s="221">
        <v>4</v>
      </c>
      <c r="N294" s="2">
        <v>7</v>
      </c>
    </row>
    <row r="295" spans="1:14" x14ac:dyDescent="0.3">
      <c r="A295" s="1" t="s">
        <v>35</v>
      </c>
      <c r="B295">
        <f t="shared" si="4"/>
        <v>293</v>
      </c>
      <c r="C295">
        <v>1</v>
      </c>
      <c r="D295" s="221">
        <v>3</v>
      </c>
      <c r="E295" s="1">
        <v>0.38833333333333336</v>
      </c>
      <c r="F295" s="221">
        <v>14</v>
      </c>
      <c r="G295" s="221">
        <v>44.8</v>
      </c>
      <c r="H295" s="221">
        <v>4.97</v>
      </c>
      <c r="I295" s="221">
        <v>9.93</v>
      </c>
      <c r="J295" s="221">
        <v>2.5</v>
      </c>
      <c r="K295" s="221">
        <v>8</v>
      </c>
      <c r="L295" s="221">
        <v>3</v>
      </c>
      <c r="M295" s="221">
        <v>3</v>
      </c>
      <c r="N295" s="2">
        <v>6</v>
      </c>
    </row>
    <row r="296" spans="1:14" x14ac:dyDescent="0.3">
      <c r="A296" s="1" t="s">
        <v>35</v>
      </c>
      <c r="B296">
        <f t="shared" si="4"/>
        <v>294</v>
      </c>
      <c r="C296">
        <v>1</v>
      </c>
      <c r="D296" s="221">
        <v>3</v>
      </c>
      <c r="E296" s="1">
        <v>0.375</v>
      </c>
      <c r="F296" s="221">
        <v>16</v>
      </c>
      <c r="G296" s="221">
        <v>62.2</v>
      </c>
      <c r="H296" s="221">
        <v>2.87</v>
      </c>
      <c r="I296" s="221">
        <v>2</v>
      </c>
      <c r="J296" s="221">
        <v>1</v>
      </c>
      <c r="K296" s="221">
        <v>11</v>
      </c>
      <c r="L296" s="221">
        <v>3</v>
      </c>
      <c r="M296" s="221">
        <v>3</v>
      </c>
      <c r="N296" s="2">
        <v>8</v>
      </c>
    </row>
    <row r="297" spans="1:14" x14ac:dyDescent="0.3">
      <c r="A297" s="1" t="s">
        <v>35</v>
      </c>
      <c r="B297">
        <f t="shared" si="4"/>
        <v>295</v>
      </c>
      <c r="C297">
        <v>1</v>
      </c>
      <c r="D297" s="221">
        <v>3</v>
      </c>
      <c r="E297" s="1">
        <v>0.26600000000000001</v>
      </c>
      <c r="F297" s="221">
        <v>12</v>
      </c>
      <c r="G297" s="221">
        <v>33.49</v>
      </c>
      <c r="H297" s="221">
        <v>1.25</v>
      </c>
      <c r="I297" s="221">
        <v>3.86</v>
      </c>
      <c r="J297" s="221">
        <v>100</v>
      </c>
      <c r="K297" s="221">
        <v>8</v>
      </c>
      <c r="L297" s="221">
        <v>4</v>
      </c>
      <c r="M297" s="221">
        <v>3</v>
      </c>
      <c r="N297" s="2">
        <v>5</v>
      </c>
    </row>
    <row r="298" spans="1:14" x14ac:dyDescent="0.3">
      <c r="A298" s="1" t="s">
        <v>46</v>
      </c>
      <c r="B298">
        <f t="shared" si="4"/>
        <v>296</v>
      </c>
      <c r="C298">
        <v>2</v>
      </c>
      <c r="D298" s="221">
        <v>3</v>
      </c>
      <c r="E298" s="1">
        <v>0.33333333333333331</v>
      </c>
      <c r="F298" s="221">
        <v>27</v>
      </c>
      <c r="G298" s="221">
        <v>76.36</v>
      </c>
      <c r="H298" s="221">
        <v>4</v>
      </c>
      <c r="I298" s="221">
        <v>2.16</v>
      </c>
      <c r="J298" s="221">
        <v>0.75</v>
      </c>
      <c r="K298" s="221">
        <v>16</v>
      </c>
      <c r="L298" s="221">
        <v>3</v>
      </c>
      <c r="M298" s="221">
        <v>3</v>
      </c>
      <c r="N298" s="2">
        <v>12</v>
      </c>
    </row>
    <row r="299" spans="1:14" x14ac:dyDescent="0.3">
      <c r="A299" s="1" t="s">
        <v>46</v>
      </c>
      <c r="B299">
        <f t="shared" si="4"/>
        <v>297</v>
      </c>
      <c r="C299">
        <v>2</v>
      </c>
      <c r="D299" s="221">
        <v>3</v>
      </c>
      <c r="E299" s="1">
        <v>0.47249999999999998</v>
      </c>
      <c r="F299" s="221">
        <v>21</v>
      </c>
      <c r="G299" s="221">
        <v>88.14</v>
      </c>
      <c r="H299" s="221">
        <v>3.4</v>
      </c>
      <c r="I299" s="221">
        <v>2.62</v>
      </c>
      <c r="J299" s="221">
        <v>7.75</v>
      </c>
      <c r="K299" s="221">
        <v>16</v>
      </c>
      <c r="L299" s="221">
        <v>3</v>
      </c>
      <c r="M299" s="221">
        <v>3</v>
      </c>
      <c r="N299" s="2">
        <v>12</v>
      </c>
    </row>
    <row r="300" spans="1:14" x14ac:dyDescent="0.3">
      <c r="A300" s="1" t="s">
        <v>46</v>
      </c>
      <c r="B300">
        <f t="shared" si="4"/>
        <v>298</v>
      </c>
      <c r="C300">
        <v>2</v>
      </c>
      <c r="D300" s="221">
        <v>3</v>
      </c>
      <c r="E300" s="1">
        <v>0.33333333333333331</v>
      </c>
      <c r="F300" s="221">
        <v>25</v>
      </c>
      <c r="G300" s="221">
        <v>96.43</v>
      </c>
      <c r="H300" s="221">
        <v>1.25</v>
      </c>
      <c r="I300" s="221">
        <v>3.68</v>
      </c>
      <c r="J300" s="221">
        <v>1.67</v>
      </c>
      <c r="K300" s="221">
        <v>18</v>
      </c>
      <c r="L300" s="221">
        <v>3</v>
      </c>
      <c r="M300" s="221">
        <v>3</v>
      </c>
      <c r="N300" s="2">
        <v>12</v>
      </c>
    </row>
    <row r="301" spans="1:14" x14ac:dyDescent="0.3">
      <c r="A301" s="1" t="s">
        <v>87</v>
      </c>
      <c r="B301">
        <f t="shared" si="4"/>
        <v>299</v>
      </c>
      <c r="C301">
        <v>0</v>
      </c>
      <c r="D301" s="221">
        <v>2</v>
      </c>
      <c r="E301" s="1">
        <v>0.2857142857142857</v>
      </c>
      <c r="F301" s="221">
        <v>15</v>
      </c>
      <c r="G301" s="221">
        <v>54.87</v>
      </c>
      <c r="H301" s="221">
        <v>0.94</v>
      </c>
      <c r="I301" s="221">
        <v>1</v>
      </c>
      <c r="J301" s="221">
        <v>0.38</v>
      </c>
      <c r="K301" s="221">
        <v>10</v>
      </c>
      <c r="L301" s="221">
        <v>4</v>
      </c>
      <c r="M301" s="221">
        <v>4</v>
      </c>
      <c r="N301" s="2">
        <v>7</v>
      </c>
    </row>
    <row r="302" spans="1:14" x14ac:dyDescent="0.3">
      <c r="A302" s="1" t="s">
        <v>87</v>
      </c>
      <c r="B302">
        <f t="shared" si="4"/>
        <v>300</v>
      </c>
      <c r="C302">
        <v>0</v>
      </c>
      <c r="D302" s="221">
        <v>2</v>
      </c>
      <c r="E302" s="1">
        <v>0.40777777777777779</v>
      </c>
      <c r="F302" s="221">
        <v>20</v>
      </c>
      <c r="G302" s="221">
        <v>51.82</v>
      </c>
      <c r="H302" s="221">
        <v>0</v>
      </c>
      <c r="I302" s="221">
        <v>0.94</v>
      </c>
      <c r="J302" s="221">
        <v>0.68</v>
      </c>
      <c r="K302" s="221">
        <v>13</v>
      </c>
      <c r="L302" s="221">
        <v>3</v>
      </c>
      <c r="M302" s="221">
        <v>4</v>
      </c>
      <c r="N302" s="2">
        <v>9</v>
      </c>
    </row>
    <row r="303" spans="1:14" x14ac:dyDescent="0.3">
      <c r="A303" s="1" t="s">
        <v>52</v>
      </c>
      <c r="B303">
        <f t="shared" si="4"/>
        <v>301</v>
      </c>
      <c r="C303">
        <v>0</v>
      </c>
      <c r="D303" s="221">
        <v>1</v>
      </c>
      <c r="E303" s="1">
        <v>0.375</v>
      </c>
      <c r="F303" s="221">
        <v>18</v>
      </c>
      <c r="G303" s="221">
        <v>55.75</v>
      </c>
      <c r="H303" s="221">
        <v>0.5</v>
      </c>
      <c r="I303" s="221">
        <v>0.82</v>
      </c>
      <c r="J303" s="221">
        <v>5.01</v>
      </c>
      <c r="K303" s="221">
        <v>11</v>
      </c>
      <c r="L303" s="221">
        <v>4</v>
      </c>
      <c r="M303" s="221">
        <v>4</v>
      </c>
      <c r="N303" s="2">
        <v>8</v>
      </c>
    </row>
    <row r="304" spans="1:14" x14ac:dyDescent="0.3">
      <c r="A304" s="1" t="s">
        <v>90</v>
      </c>
      <c r="B304">
        <f t="shared" si="4"/>
        <v>302</v>
      </c>
      <c r="C304">
        <v>1</v>
      </c>
      <c r="D304" s="221">
        <v>4</v>
      </c>
      <c r="E304" s="1">
        <v>0.38833333333333336</v>
      </c>
      <c r="F304" s="221">
        <v>13</v>
      </c>
      <c r="G304" s="221">
        <v>46.48</v>
      </c>
      <c r="H304" s="221">
        <v>2.4500000000000002</v>
      </c>
      <c r="I304" s="221">
        <v>5.56</v>
      </c>
      <c r="J304" s="221">
        <v>7.73</v>
      </c>
      <c r="K304" s="221">
        <v>8</v>
      </c>
      <c r="L304" s="221">
        <v>4</v>
      </c>
      <c r="M304" s="221">
        <v>4</v>
      </c>
      <c r="N304" s="2">
        <v>6</v>
      </c>
    </row>
    <row r="305" spans="1:14" x14ac:dyDescent="0.3">
      <c r="A305" s="1" t="s">
        <v>90</v>
      </c>
      <c r="B305">
        <f t="shared" si="4"/>
        <v>303</v>
      </c>
      <c r="C305">
        <v>1</v>
      </c>
      <c r="D305" s="221">
        <v>4</v>
      </c>
      <c r="E305" s="1">
        <v>0.2</v>
      </c>
      <c r="F305" s="221">
        <v>13</v>
      </c>
      <c r="G305" s="221">
        <v>50.39</v>
      </c>
      <c r="H305" s="221">
        <v>2.4500000000000002</v>
      </c>
      <c r="I305" s="221">
        <v>5.91</v>
      </c>
      <c r="J305" s="221">
        <v>3.75</v>
      </c>
      <c r="K305" s="221">
        <v>8</v>
      </c>
      <c r="L305" s="221">
        <v>3</v>
      </c>
      <c r="M305" s="221">
        <v>3</v>
      </c>
      <c r="N305" s="2">
        <v>5</v>
      </c>
    </row>
    <row r="306" spans="1:14" x14ac:dyDescent="0.3">
      <c r="A306" s="1" t="s">
        <v>90</v>
      </c>
      <c r="B306">
        <f t="shared" si="4"/>
        <v>304</v>
      </c>
      <c r="C306">
        <v>1</v>
      </c>
      <c r="D306" s="221">
        <v>4</v>
      </c>
      <c r="E306" s="1">
        <v>0.27833333333333332</v>
      </c>
      <c r="F306" s="221">
        <v>16</v>
      </c>
      <c r="G306" s="221">
        <v>49.09</v>
      </c>
      <c r="H306" s="221">
        <v>2.94</v>
      </c>
      <c r="I306" s="221">
        <v>4</v>
      </c>
      <c r="J306" s="221">
        <v>2.08</v>
      </c>
      <c r="K306" s="221">
        <v>11</v>
      </c>
      <c r="L306" s="221">
        <v>4</v>
      </c>
      <c r="M306" s="221">
        <v>4</v>
      </c>
      <c r="N306" s="2">
        <v>6</v>
      </c>
    </row>
    <row r="307" spans="1:14" x14ac:dyDescent="0.3">
      <c r="A307" s="1" t="s">
        <v>90</v>
      </c>
      <c r="B307">
        <f t="shared" si="4"/>
        <v>305</v>
      </c>
      <c r="C307">
        <v>1</v>
      </c>
      <c r="D307" s="221">
        <v>4</v>
      </c>
      <c r="E307" s="1">
        <v>0.22166666666666668</v>
      </c>
      <c r="F307" s="221">
        <v>18</v>
      </c>
      <c r="G307" s="221">
        <v>51.69</v>
      </c>
      <c r="H307" s="221">
        <v>2.0499999999999998</v>
      </c>
      <c r="I307" s="221">
        <v>4.03</v>
      </c>
      <c r="J307" s="221">
        <v>3.55</v>
      </c>
      <c r="K307" s="221">
        <v>9</v>
      </c>
      <c r="L307" s="221">
        <v>5</v>
      </c>
      <c r="M307" s="221">
        <v>5</v>
      </c>
      <c r="N307" s="2">
        <v>6</v>
      </c>
    </row>
    <row r="308" spans="1:14" x14ac:dyDescent="0.3">
      <c r="A308" s="1" t="s">
        <v>63</v>
      </c>
      <c r="B308">
        <f t="shared" si="4"/>
        <v>306</v>
      </c>
      <c r="C308">
        <v>1</v>
      </c>
      <c r="D308" s="221">
        <v>4</v>
      </c>
      <c r="E308" s="1">
        <v>9.5714285714285724E-2</v>
      </c>
      <c r="F308" s="221">
        <v>19</v>
      </c>
      <c r="G308" s="221">
        <v>66.75</v>
      </c>
      <c r="H308" s="221">
        <v>0.5</v>
      </c>
      <c r="I308" s="221">
        <v>2.62</v>
      </c>
      <c r="J308" s="221">
        <v>2.88</v>
      </c>
      <c r="K308" s="221">
        <v>12</v>
      </c>
      <c r="L308" s="221">
        <v>4</v>
      </c>
      <c r="M308" s="221">
        <v>3</v>
      </c>
      <c r="N308" s="2">
        <v>7</v>
      </c>
    </row>
    <row r="309" spans="1:14" x14ac:dyDescent="0.3">
      <c r="A309" s="1" t="s">
        <v>63</v>
      </c>
      <c r="B309">
        <f t="shared" si="4"/>
        <v>307</v>
      </c>
      <c r="C309">
        <v>1</v>
      </c>
      <c r="D309" s="221">
        <v>4</v>
      </c>
      <c r="E309" s="1">
        <v>0.25</v>
      </c>
      <c r="F309" s="221">
        <v>22</v>
      </c>
      <c r="G309" s="221">
        <v>62.83</v>
      </c>
      <c r="H309" s="221">
        <v>3.56</v>
      </c>
      <c r="I309" s="221">
        <v>0.47</v>
      </c>
      <c r="J309" s="221">
        <v>4.12</v>
      </c>
      <c r="K309" s="221">
        <v>10</v>
      </c>
      <c r="L309" s="221">
        <v>3</v>
      </c>
      <c r="M309" s="221">
        <v>3</v>
      </c>
      <c r="N309" s="2">
        <v>8</v>
      </c>
    </row>
    <row r="310" spans="1:14" x14ac:dyDescent="0.3">
      <c r="A310" s="1" t="s">
        <v>63</v>
      </c>
      <c r="B310">
        <f t="shared" si="4"/>
        <v>308</v>
      </c>
      <c r="C310">
        <v>1</v>
      </c>
      <c r="D310" s="221">
        <v>4</v>
      </c>
      <c r="E310" s="1">
        <v>0.33333333333333331</v>
      </c>
      <c r="F310" s="221">
        <v>23</v>
      </c>
      <c r="G310" s="221">
        <v>65.88</v>
      </c>
      <c r="H310" s="221">
        <v>5.72</v>
      </c>
      <c r="I310" s="221">
        <v>0</v>
      </c>
      <c r="J310" s="221">
        <v>2.17</v>
      </c>
      <c r="K310" s="221">
        <v>13</v>
      </c>
      <c r="L310" s="221">
        <v>5</v>
      </c>
      <c r="M310" s="221">
        <v>4</v>
      </c>
      <c r="N310" s="2">
        <v>9</v>
      </c>
    </row>
    <row r="311" spans="1:14" x14ac:dyDescent="0.3">
      <c r="A311" s="1" t="s">
        <v>63</v>
      </c>
      <c r="B311">
        <f t="shared" si="4"/>
        <v>309</v>
      </c>
      <c r="C311">
        <v>1</v>
      </c>
      <c r="D311" s="221">
        <v>4</v>
      </c>
      <c r="E311" s="1">
        <v>0.46699999999999997</v>
      </c>
      <c r="F311" s="221">
        <v>18</v>
      </c>
      <c r="G311" s="221">
        <v>75.48</v>
      </c>
      <c r="H311" s="221">
        <v>9.18</v>
      </c>
      <c r="I311" s="221">
        <v>7.32</v>
      </c>
      <c r="J311" s="221">
        <v>100</v>
      </c>
      <c r="K311" s="221">
        <v>10</v>
      </c>
      <c r="L311" s="221">
        <v>2</v>
      </c>
      <c r="M311" s="221">
        <v>2</v>
      </c>
      <c r="N311" s="2">
        <v>10</v>
      </c>
    </row>
    <row r="312" spans="1:14" x14ac:dyDescent="0.3">
      <c r="A312" s="1" t="s">
        <v>63</v>
      </c>
      <c r="B312">
        <f t="shared" si="4"/>
        <v>310</v>
      </c>
      <c r="C312">
        <v>1</v>
      </c>
      <c r="D312" s="221">
        <v>4</v>
      </c>
      <c r="E312" s="1">
        <v>0.4</v>
      </c>
      <c r="F312" s="221">
        <v>21</v>
      </c>
      <c r="G312" s="221">
        <v>80.28</v>
      </c>
      <c r="H312" s="221">
        <v>8.2899999999999991</v>
      </c>
      <c r="I312" s="221">
        <v>7.07</v>
      </c>
      <c r="J312" s="221">
        <v>11.88</v>
      </c>
      <c r="K312" s="221">
        <v>14</v>
      </c>
      <c r="L312" s="221">
        <v>3</v>
      </c>
      <c r="M312" s="221">
        <v>3</v>
      </c>
      <c r="N312" s="2">
        <v>10</v>
      </c>
    </row>
    <row r="313" spans="1:14" x14ac:dyDescent="0.3">
      <c r="A313" s="1" t="s">
        <v>63</v>
      </c>
      <c r="B313">
        <f t="shared" si="4"/>
        <v>311</v>
      </c>
      <c r="C313">
        <v>1</v>
      </c>
      <c r="D313" s="221">
        <v>4</v>
      </c>
      <c r="E313" s="1">
        <v>0.36699999999999999</v>
      </c>
      <c r="F313" s="221">
        <v>20</v>
      </c>
      <c r="G313" s="221">
        <v>79.400000000000006</v>
      </c>
      <c r="H313" s="221">
        <v>9.18</v>
      </c>
      <c r="I313" s="221">
        <v>7.07</v>
      </c>
      <c r="J313" s="221">
        <v>11.5</v>
      </c>
      <c r="K313" s="221">
        <v>12</v>
      </c>
      <c r="L313" s="221">
        <v>3</v>
      </c>
      <c r="M313" s="221">
        <v>3</v>
      </c>
      <c r="N313" s="2">
        <v>10</v>
      </c>
    </row>
    <row r="314" spans="1:14" x14ac:dyDescent="0.3">
      <c r="A314" s="1" t="s">
        <v>3</v>
      </c>
      <c r="B314">
        <f t="shared" si="4"/>
        <v>312</v>
      </c>
      <c r="C314">
        <v>1</v>
      </c>
      <c r="D314" s="221">
        <v>4</v>
      </c>
      <c r="E314" s="1">
        <v>0</v>
      </c>
      <c r="F314" s="221">
        <v>14</v>
      </c>
      <c r="G314" s="221">
        <v>57.75</v>
      </c>
      <c r="H314" s="221">
        <v>1.7</v>
      </c>
      <c r="I314" s="221">
        <v>0.47</v>
      </c>
      <c r="J314" s="221">
        <v>1.19</v>
      </c>
      <c r="K314" s="221">
        <v>9</v>
      </c>
      <c r="L314" s="221">
        <v>3</v>
      </c>
      <c r="M314" s="221">
        <v>2</v>
      </c>
      <c r="N314" s="2">
        <v>6</v>
      </c>
    </row>
    <row r="315" spans="1:14" x14ac:dyDescent="0.3">
      <c r="A315" s="1" t="s">
        <v>3</v>
      </c>
      <c r="B315">
        <f t="shared" si="4"/>
        <v>313</v>
      </c>
      <c r="C315">
        <v>1</v>
      </c>
      <c r="D315" s="221">
        <v>4</v>
      </c>
      <c r="E315" s="1">
        <v>0.27833333333333332</v>
      </c>
      <c r="F315" s="221">
        <v>16</v>
      </c>
      <c r="G315" s="221">
        <v>61.23</v>
      </c>
      <c r="H315" s="221">
        <v>0.82</v>
      </c>
      <c r="I315" s="221">
        <v>2.36</v>
      </c>
      <c r="J315" s="221">
        <v>3</v>
      </c>
      <c r="K315" s="221">
        <v>9</v>
      </c>
      <c r="L315" s="221">
        <v>2</v>
      </c>
      <c r="M315" s="221">
        <v>3</v>
      </c>
      <c r="N315" s="2">
        <v>6</v>
      </c>
    </row>
    <row r="316" spans="1:14" x14ac:dyDescent="0.3">
      <c r="A316" s="1" t="s">
        <v>3</v>
      </c>
      <c r="B316">
        <f t="shared" si="4"/>
        <v>314</v>
      </c>
      <c r="C316">
        <v>1</v>
      </c>
      <c r="D316" s="221">
        <v>4</v>
      </c>
      <c r="E316" s="1">
        <v>0.20874999999999999</v>
      </c>
      <c r="F316" s="221">
        <v>20</v>
      </c>
      <c r="G316" s="221">
        <v>67.31</v>
      </c>
      <c r="H316" s="221">
        <v>1</v>
      </c>
      <c r="I316" s="221">
        <v>2.62</v>
      </c>
      <c r="J316" s="221">
        <v>2.62</v>
      </c>
      <c r="K316" s="221">
        <v>11</v>
      </c>
      <c r="L316" s="221">
        <v>3</v>
      </c>
      <c r="M316" s="221">
        <v>3</v>
      </c>
      <c r="N316" s="2">
        <v>8</v>
      </c>
    </row>
    <row r="317" spans="1:14" x14ac:dyDescent="0.3">
      <c r="A317" s="1" t="s">
        <v>89</v>
      </c>
      <c r="B317">
        <f t="shared" si="4"/>
        <v>315</v>
      </c>
      <c r="C317">
        <v>0</v>
      </c>
      <c r="D317" s="221">
        <v>4</v>
      </c>
      <c r="E317" s="1">
        <v>0.11166666666666668</v>
      </c>
      <c r="F317" s="221">
        <v>18</v>
      </c>
      <c r="G317" s="221">
        <v>52.81</v>
      </c>
      <c r="H317" s="221">
        <v>0.5</v>
      </c>
      <c r="I317" s="221">
        <v>0.94</v>
      </c>
      <c r="J317" s="221">
        <v>0.75</v>
      </c>
      <c r="K317" s="221">
        <v>11</v>
      </c>
      <c r="L317" s="221">
        <v>3</v>
      </c>
      <c r="M317" s="221">
        <v>4</v>
      </c>
      <c r="N317" s="2">
        <v>6</v>
      </c>
    </row>
    <row r="318" spans="1:14" x14ac:dyDescent="0.3">
      <c r="A318" s="1" t="s">
        <v>89</v>
      </c>
      <c r="B318">
        <f t="shared" si="4"/>
        <v>316</v>
      </c>
      <c r="C318">
        <v>0</v>
      </c>
      <c r="D318" s="221">
        <v>4</v>
      </c>
      <c r="E318" s="1">
        <v>9.5714285714285724E-2</v>
      </c>
      <c r="F318" s="221">
        <v>18</v>
      </c>
      <c r="G318" s="221">
        <v>55.87</v>
      </c>
      <c r="H318" s="221">
        <v>1.25</v>
      </c>
      <c r="I318" s="221">
        <v>1</v>
      </c>
      <c r="J318" s="221">
        <v>0.81</v>
      </c>
      <c r="K318" s="221">
        <v>12</v>
      </c>
      <c r="L318" s="221">
        <v>5</v>
      </c>
      <c r="M318" s="221">
        <v>3</v>
      </c>
      <c r="N318" s="2">
        <v>7</v>
      </c>
    </row>
    <row r="319" spans="1:14" x14ac:dyDescent="0.3">
      <c r="A319" s="1" t="s">
        <v>56</v>
      </c>
      <c r="B319">
        <f t="shared" si="4"/>
        <v>317</v>
      </c>
      <c r="C319">
        <v>2</v>
      </c>
      <c r="D319" s="221">
        <v>4</v>
      </c>
      <c r="E319" s="1">
        <v>0.55555555555555558</v>
      </c>
      <c r="F319" s="221">
        <v>15</v>
      </c>
      <c r="G319" s="221">
        <v>85.54</v>
      </c>
      <c r="H319" s="221">
        <v>12.97</v>
      </c>
      <c r="I319" s="221">
        <v>9.1</v>
      </c>
      <c r="J319" s="221">
        <v>100</v>
      </c>
      <c r="K319" s="221">
        <v>11</v>
      </c>
      <c r="L319" s="221">
        <v>3</v>
      </c>
      <c r="M319" s="221">
        <v>3</v>
      </c>
      <c r="N319" s="2">
        <v>9</v>
      </c>
    </row>
    <row r="320" spans="1:14" x14ac:dyDescent="0.3">
      <c r="A320" s="1" t="s">
        <v>56</v>
      </c>
      <c r="B320">
        <f t="shared" si="4"/>
        <v>318</v>
      </c>
      <c r="C320">
        <v>2</v>
      </c>
      <c r="D320" s="221">
        <v>4</v>
      </c>
      <c r="E320" s="1">
        <v>0.53846153846153844</v>
      </c>
      <c r="F320" s="221">
        <v>21</v>
      </c>
      <c r="G320" s="221">
        <v>89.46</v>
      </c>
      <c r="H320" s="221">
        <v>0.5</v>
      </c>
      <c r="I320" s="221">
        <v>7.59</v>
      </c>
      <c r="J320" s="221">
        <v>100</v>
      </c>
      <c r="K320" s="221">
        <v>15</v>
      </c>
      <c r="L320" s="221">
        <v>2</v>
      </c>
      <c r="M320" s="221">
        <v>2</v>
      </c>
      <c r="N320" s="2">
        <v>13</v>
      </c>
    </row>
    <row r="321" spans="1:14" x14ac:dyDescent="0.3">
      <c r="A321" s="1" t="s">
        <v>56</v>
      </c>
      <c r="B321">
        <f t="shared" si="4"/>
        <v>319</v>
      </c>
      <c r="C321">
        <v>2</v>
      </c>
      <c r="D321" s="221">
        <v>4</v>
      </c>
      <c r="E321" s="1">
        <v>0.56384615384615389</v>
      </c>
      <c r="F321" s="221">
        <v>22</v>
      </c>
      <c r="G321" s="221">
        <v>92.08</v>
      </c>
      <c r="H321" s="221">
        <v>15.3</v>
      </c>
      <c r="I321" s="221">
        <v>10.68</v>
      </c>
      <c r="J321" s="221">
        <v>100</v>
      </c>
      <c r="K321" s="221">
        <v>15</v>
      </c>
      <c r="L321" s="221">
        <v>3</v>
      </c>
      <c r="M321" s="221">
        <v>2</v>
      </c>
      <c r="N321" s="2">
        <v>13</v>
      </c>
    </row>
    <row r="322" spans="1:14" x14ac:dyDescent="0.3">
      <c r="A322" s="1" t="s">
        <v>43</v>
      </c>
      <c r="B322">
        <f t="shared" si="4"/>
        <v>320</v>
      </c>
      <c r="C322">
        <v>0</v>
      </c>
      <c r="D322" s="221">
        <v>0</v>
      </c>
      <c r="E322" s="1">
        <v>0.16625000000000001</v>
      </c>
      <c r="F322" s="221">
        <v>19</v>
      </c>
      <c r="G322" s="221">
        <v>64.400000000000006</v>
      </c>
      <c r="H322" s="221">
        <v>3.3</v>
      </c>
      <c r="I322" s="221">
        <v>1</v>
      </c>
      <c r="J322" s="221">
        <v>2.48</v>
      </c>
      <c r="K322" s="221">
        <v>14</v>
      </c>
      <c r="L322" s="221">
        <v>4</v>
      </c>
      <c r="M322" s="221">
        <v>4</v>
      </c>
      <c r="N322" s="2">
        <v>8</v>
      </c>
    </row>
    <row r="323" spans="1:14" x14ac:dyDescent="0.3">
      <c r="A323" s="1" t="s">
        <v>72</v>
      </c>
      <c r="B323">
        <f t="shared" si="4"/>
        <v>321</v>
      </c>
      <c r="C323">
        <v>1</v>
      </c>
      <c r="D323" s="221">
        <v>0</v>
      </c>
      <c r="E323" s="1">
        <v>0.36699999999999999</v>
      </c>
      <c r="F323" s="221">
        <v>21</v>
      </c>
      <c r="G323" s="221">
        <v>56.33</v>
      </c>
      <c r="H323" s="221">
        <v>0</v>
      </c>
      <c r="I323" s="221">
        <v>3.74</v>
      </c>
      <c r="J323" s="221">
        <v>0</v>
      </c>
      <c r="K323" s="221">
        <v>14</v>
      </c>
      <c r="L323" s="221">
        <v>5</v>
      </c>
      <c r="M323" s="221">
        <v>3</v>
      </c>
      <c r="N323" s="2">
        <v>10</v>
      </c>
    </row>
    <row r="324" spans="1:14" x14ac:dyDescent="0.3">
      <c r="A324" s="1" t="s">
        <v>72</v>
      </c>
      <c r="B324">
        <f t="shared" ref="B324:B362" si="5">B323+1</f>
        <v>322</v>
      </c>
      <c r="C324">
        <v>1</v>
      </c>
      <c r="D324" s="221">
        <v>0</v>
      </c>
      <c r="E324" s="1">
        <v>0.26700000000000002</v>
      </c>
      <c r="F324" s="221">
        <v>24</v>
      </c>
      <c r="G324" s="221">
        <v>67.25</v>
      </c>
      <c r="H324" s="221">
        <v>4.24</v>
      </c>
      <c r="I324" s="221">
        <v>3.74</v>
      </c>
      <c r="J324" s="221">
        <v>2.2799999999999998</v>
      </c>
      <c r="K324" s="221">
        <v>16</v>
      </c>
      <c r="L324" s="221">
        <v>4</v>
      </c>
      <c r="M324" s="221">
        <v>4</v>
      </c>
      <c r="N324" s="2">
        <v>10</v>
      </c>
    </row>
    <row r="325" spans="1:14" x14ac:dyDescent="0.3">
      <c r="A325" s="1" t="s">
        <v>9</v>
      </c>
      <c r="B325">
        <f t="shared" si="5"/>
        <v>323</v>
      </c>
      <c r="C325">
        <v>1</v>
      </c>
      <c r="D325" s="221">
        <v>2</v>
      </c>
      <c r="E325" s="1">
        <v>0.16625000000000001</v>
      </c>
      <c r="F325" s="221">
        <v>18</v>
      </c>
      <c r="G325" s="221">
        <v>64.84</v>
      </c>
      <c r="H325" s="221">
        <v>2.5</v>
      </c>
      <c r="I325" s="221">
        <v>1.7</v>
      </c>
      <c r="J325" s="221">
        <v>1.67</v>
      </c>
      <c r="K325" s="221">
        <v>11</v>
      </c>
      <c r="L325" s="221">
        <v>4</v>
      </c>
      <c r="M325" s="221">
        <v>4</v>
      </c>
      <c r="N325" s="2">
        <v>8</v>
      </c>
    </row>
    <row r="326" spans="1:14" x14ac:dyDescent="0.3">
      <c r="A326" s="1" t="s">
        <v>9</v>
      </c>
      <c r="B326">
        <f t="shared" si="5"/>
        <v>324</v>
      </c>
      <c r="C326">
        <v>1</v>
      </c>
      <c r="D326" s="221">
        <v>2</v>
      </c>
      <c r="E326" s="1">
        <v>0.25</v>
      </c>
      <c r="F326" s="221">
        <v>19</v>
      </c>
      <c r="G326" s="221">
        <v>68.319999999999993</v>
      </c>
      <c r="H326" s="221">
        <v>2.16</v>
      </c>
      <c r="I326" s="221">
        <v>0.82</v>
      </c>
      <c r="J326" s="221">
        <v>1.1200000000000001</v>
      </c>
      <c r="K326" s="221">
        <v>12</v>
      </c>
      <c r="L326" s="221">
        <v>4</v>
      </c>
      <c r="M326" s="221">
        <v>4</v>
      </c>
      <c r="N326" s="2">
        <v>8</v>
      </c>
    </row>
    <row r="327" spans="1:14" x14ac:dyDescent="0.3">
      <c r="A327" s="1" t="s">
        <v>9</v>
      </c>
      <c r="B327">
        <f t="shared" si="5"/>
        <v>325</v>
      </c>
      <c r="C327">
        <v>1</v>
      </c>
      <c r="D327" s="221">
        <v>2</v>
      </c>
      <c r="E327" s="1">
        <v>0.20874999999999999</v>
      </c>
      <c r="F327" s="221">
        <v>19</v>
      </c>
      <c r="G327" s="221">
        <v>61.36</v>
      </c>
      <c r="H327" s="221">
        <v>2.4900000000000002</v>
      </c>
      <c r="I327" s="221">
        <v>1</v>
      </c>
      <c r="J327" s="221">
        <v>2.75</v>
      </c>
      <c r="K327" s="221">
        <v>13</v>
      </c>
      <c r="L327" s="221">
        <v>4</v>
      </c>
      <c r="M327" s="221">
        <v>3</v>
      </c>
      <c r="N327" s="2">
        <v>8</v>
      </c>
    </row>
    <row r="328" spans="1:14" x14ac:dyDescent="0.3">
      <c r="A328" s="1" t="s">
        <v>75</v>
      </c>
      <c r="B328">
        <f t="shared" si="5"/>
        <v>326</v>
      </c>
      <c r="C328">
        <v>1</v>
      </c>
      <c r="D328" s="221">
        <v>2</v>
      </c>
      <c r="E328" s="1">
        <v>0.14285714285714285</v>
      </c>
      <c r="F328" s="221">
        <v>21</v>
      </c>
      <c r="G328" s="221">
        <v>61.54</v>
      </c>
      <c r="H328" s="221">
        <v>2.0499999999999998</v>
      </c>
      <c r="I328" s="221">
        <v>1.63</v>
      </c>
      <c r="J328" s="221">
        <v>2.77</v>
      </c>
      <c r="K328" s="221">
        <v>11</v>
      </c>
      <c r="L328" s="221">
        <v>6</v>
      </c>
      <c r="M328" s="221">
        <v>4</v>
      </c>
      <c r="N328" s="2">
        <v>7</v>
      </c>
    </row>
    <row r="329" spans="1:14" x14ac:dyDescent="0.3">
      <c r="A329" s="1" t="s">
        <v>75</v>
      </c>
      <c r="B329">
        <f t="shared" si="5"/>
        <v>327</v>
      </c>
      <c r="C329">
        <v>1</v>
      </c>
      <c r="D329" s="221">
        <v>2</v>
      </c>
      <c r="E329" s="1">
        <v>0.23857142857142857</v>
      </c>
      <c r="F329" s="221">
        <v>20</v>
      </c>
      <c r="G329" s="221">
        <v>55.86</v>
      </c>
      <c r="H329" s="221">
        <v>1</v>
      </c>
      <c r="I329" s="221">
        <v>3.27</v>
      </c>
      <c r="J329" s="221">
        <v>2.17</v>
      </c>
      <c r="K329" s="221">
        <v>11</v>
      </c>
      <c r="L329" s="221">
        <v>5</v>
      </c>
      <c r="M329" s="221">
        <v>4</v>
      </c>
      <c r="N329" s="2">
        <v>7</v>
      </c>
    </row>
    <row r="330" spans="1:14" x14ac:dyDescent="0.3">
      <c r="A330" s="1" t="s">
        <v>61</v>
      </c>
      <c r="B330">
        <f t="shared" si="5"/>
        <v>328</v>
      </c>
      <c r="C330">
        <v>1</v>
      </c>
      <c r="D330" s="221">
        <v>2</v>
      </c>
      <c r="E330" s="1">
        <v>0.27833333333333332</v>
      </c>
      <c r="F330" s="221">
        <v>16</v>
      </c>
      <c r="G330" s="221">
        <v>50.84</v>
      </c>
      <c r="H330" s="221">
        <v>1</v>
      </c>
      <c r="I330" s="221">
        <v>1.25</v>
      </c>
      <c r="J330" s="221">
        <v>1.75</v>
      </c>
      <c r="K330" s="221">
        <v>8</v>
      </c>
      <c r="L330" s="221">
        <v>3</v>
      </c>
      <c r="M330" s="221">
        <v>3</v>
      </c>
      <c r="N330" s="2">
        <v>6</v>
      </c>
    </row>
    <row r="331" spans="1:14" x14ac:dyDescent="0.3">
      <c r="A331" s="1" t="s">
        <v>61</v>
      </c>
      <c r="B331">
        <f t="shared" si="5"/>
        <v>329</v>
      </c>
      <c r="C331">
        <v>1</v>
      </c>
      <c r="D331" s="221">
        <v>2</v>
      </c>
      <c r="E331" s="1">
        <v>0.19</v>
      </c>
      <c r="F331" s="221">
        <v>15</v>
      </c>
      <c r="G331" s="221">
        <v>50.84</v>
      </c>
      <c r="H331" s="221">
        <v>0.82</v>
      </c>
      <c r="I331" s="221">
        <v>1.25</v>
      </c>
      <c r="J331" s="221">
        <v>0.92</v>
      </c>
      <c r="K331" s="221">
        <v>9</v>
      </c>
      <c r="L331" s="221">
        <v>3</v>
      </c>
      <c r="M331" s="221">
        <v>3</v>
      </c>
      <c r="N331" s="2">
        <v>7</v>
      </c>
    </row>
    <row r="332" spans="1:14" x14ac:dyDescent="0.3">
      <c r="A332" s="1" t="s">
        <v>24</v>
      </c>
      <c r="B332">
        <f t="shared" si="5"/>
        <v>330</v>
      </c>
      <c r="C332">
        <v>2</v>
      </c>
      <c r="D332" s="221">
        <v>2</v>
      </c>
      <c r="E332" s="1">
        <v>0.22222222222222221</v>
      </c>
      <c r="F332" s="221">
        <v>23</v>
      </c>
      <c r="G332" s="221">
        <v>74.2</v>
      </c>
      <c r="H332" s="221">
        <v>0.47</v>
      </c>
      <c r="I332" s="221">
        <v>2.62</v>
      </c>
      <c r="J332" s="221">
        <v>5.47</v>
      </c>
      <c r="K332" s="221">
        <v>14</v>
      </c>
      <c r="L332" s="221">
        <v>4</v>
      </c>
      <c r="M332" s="221">
        <v>4</v>
      </c>
      <c r="N332" s="2">
        <v>9</v>
      </c>
    </row>
    <row r="333" spans="1:14" x14ac:dyDescent="0.3">
      <c r="A333" s="1" t="s">
        <v>24</v>
      </c>
      <c r="B333">
        <f t="shared" si="5"/>
        <v>331</v>
      </c>
      <c r="C333">
        <v>2</v>
      </c>
      <c r="D333" s="221">
        <v>2</v>
      </c>
      <c r="E333" s="1">
        <v>0.25888888888888889</v>
      </c>
      <c r="F333" s="221">
        <v>21</v>
      </c>
      <c r="G333" s="221">
        <v>71.150000000000006</v>
      </c>
      <c r="H333" s="221">
        <v>0.47</v>
      </c>
      <c r="I333" s="221">
        <v>3.09</v>
      </c>
      <c r="J333" s="221">
        <v>1.67</v>
      </c>
      <c r="K333" s="221">
        <v>11</v>
      </c>
      <c r="L333" s="221">
        <v>2</v>
      </c>
      <c r="M333" s="221">
        <v>3</v>
      </c>
      <c r="N333" s="2">
        <v>9</v>
      </c>
    </row>
    <row r="334" spans="1:14" x14ac:dyDescent="0.3">
      <c r="A334" s="1" t="s">
        <v>24</v>
      </c>
      <c r="B334">
        <f t="shared" si="5"/>
        <v>332</v>
      </c>
      <c r="C334">
        <v>2</v>
      </c>
      <c r="D334" s="221">
        <v>2</v>
      </c>
      <c r="E334" s="1">
        <v>0.33300000000000002</v>
      </c>
      <c r="F334" s="221">
        <v>24</v>
      </c>
      <c r="G334" s="221">
        <v>59.8</v>
      </c>
      <c r="H334" s="221">
        <v>0</v>
      </c>
      <c r="I334" s="221">
        <v>1.25</v>
      </c>
      <c r="J334" s="221">
        <v>1.5</v>
      </c>
      <c r="K334" s="221">
        <v>12</v>
      </c>
      <c r="L334" s="221">
        <v>4</v>
      </c>
      <c r="M334" s="221">
        <v>3</v>
      </c>
      <c r="N334" s="2">
        <v>10</v>
      </c>
    </row>
    <row r="335" spans="1:14" x14ac:dyDescent="0.3">
      <c r="A335" s="1" t="s">
        <v>24</v>
      </c>
      <c r="B335">
        <f t="shared" si="5"/>
        <v>333</v>
      </c>
      <c r="C335">
        <v>2</v>
      </c>
      <c r="D335" s="221">
        <v>2</v>
      </c>
      <c r="E335" s="1">
        <v>0.33300000000000002</v>
      </c>
      <c r="F335" s="221">
        <v>25</v>
      </c>
      <c r="G335" s="221">
        <v>70.27</v>
      </c>
      <c r="H335" s="221">
        <v>0.47</v>
      </c>
      <c r="I335" s="221">
        <v>0.5</v>
      </c>
      <c r="J335" s="221">
        <v>1.62</v>
      </c>
      <c r="K335" s="221">
        <v>14</v>
      </c>
      <c r="L335" s="221">
        <v>5</v>
      </c>
      <c r="M335" s="221">
        <v>3</v>
      </c>
      <c r="N335" s="2">
        <v>10</v>
      </c>
    </row>
    <row r="336" spans="1:14" x14ac:dyDescent="0.3">
      <c r="A336" s="1" t="s">
        <v>48</v>
      </c>
      <c r="B336">
        <f t="shared" si="5"/>
        <v>334</v>
      </c>
      <c r="C336">
        <v>0</v>
      </c>
      <c r="D336" s="221">
        <v>1</v>
      </c>
      <c r="E336" s="1">
        <v>0.14285714285714285</v>
      </c>
      <c r="F336" s="221">
        <v>19</v>
      </c>
      <c r="G336" s="221">
        <v>55.37</v>
      </c>
      <c r="H336" s="221">
        <v>0.5</v>
      </c>
      <c r="I336" s="221">
        <v>0.82</v>
      </c>
      <c r="J336" s="221">
        <v>0.75</v>
      </c>
      <c r="K336" s="221">
        <v>10</v>
      </c>
      <c r="L336" s="221">
        <v>2</v>
      </c>
      <c r="M336" s="221">
        <v>3</v>
      </c>
      <c r="N336" s="2">
        <v>7</v>
      </c>
    </row>
    <row r="337" spans="1:14" x14ac:dyDescent="0.3">
      <c r="A337" s="1" t="s">
        <v>73</v>
      </c>
      <c r="B337">
        <f t="shared" si="5"/>
        <v>335</v>
      </c>
      <c r="C337">
        <v>0</v>
      </c>
      <c r="D337" s="221">
        <v>1</v>
      </c>
      <c r="E337" s="1">
        <v>0</v>
      </c>
      <c r="F337" s="221">
        <v>14</v>
      </c>
      <c r="G337" s="221">
        <v>56.51</v>
      </c>
      <c r="H337" s="221">
        <v>1.41</v>
      </c>
      <c r="I337" s="221">
        <v>1</v>
      </c>
      <c r="J337" s="221">
        <v>1.33</v>
      </c>
      <c r="K337" s="221">
        <v>8</v>
      </c>
      <c r="L337" s="221">
        <v>3</v>
      </c>
      <c r="M337" s="221">
        <v>3</v>
      </c>
      <c r="N337" s="2">
        <v>4</v>
      </c>
    </row>
    <row r="338" spans="1:14" x14ac:dyDescent="0.3">
      <c r="A338" s="1" t="s">
        <v>26</v>
      </c>
      <c r="B338">
        <f t="shared" si="5"/>
        <v>336</v>
      </c>
      <c r="C338">
        <v>0</v>
      </c>
      <c r="D338" s="221">
        <v>2</v>
      </c>
      <c r="E338" s="1">
        <v>0.23857142857142857</v>
      </c>
      <c r="F338" s="221">
        <v>18</v>
      </c>
      <c r="G338" s="221">
        <v>50.87</v>
      </c>
      <c r="H338" s="221">
        <v>2.83</v>
      </c>
      <c r="I338" s="221">
        <v>1.25</v>
      </c>
      <c r="J338" s="221">
        <v>0.62</v>
      </c>
      <c r="K338" s="221">
        <v>11</v>
      </c>
      <c r="L338" s="221">
        <v>3</v>
      </c>
      <c r="M338" s="221">
        <v>3</v>
      </c>
      <c r="N338" s="2">
        <v>7</v>
      </c>
    </row>
    <row r="339" spans="1:14" x14ac:dyDescent="0.3">
      <c r="A339" s="1" t="s">
        <v>26</v>
      </c>
      <c r="B339">
        <f t="shared" si="5"/>
        <v>337</v>
      </c>
      <c r="C339">
        <v>0</v>
      </c>
      <c r="D339" s="221">
        <v>2</v>
      </c>
      <c r="E339" s="1">
        <v>0.20874999999999999</v>
      </c>
      <c r="F339" s="221">
        <v>18</v>
      </c>
      <c r="G339" s="221">
        <v>52.17</v>
      </c>
      <c r="H339" s="221">
        <v>3</v>
      </c>
      <c r="I339" s="221">
        <v>0.82</v>
      </c>
      <c r="J339" s="221">
        <v>1.75</v>
      </c>
      <c r="K339" s="221">
        <v>12</v>
      </c>
      <c r="L339" s="221">
        <v>2</v>
      </c>
      <c r="M339" s="221">
        <v>2</v>
      </c>
      <c r="N339" s="2">
        <v>8</v>
      </c>
    </row>
    <row r="340" spans="1:14" x14ac:dyDescent="0.3">
      <c r="A340" s="1" t="s">
        <v>82</v>
      </c>
      <c r="B340">
        <f t="shared" si="5"/>
        <v>338</v>
      </c>
      <c r="C340">
        <v>0</v>
      </c>
      <c r="D340" s="221">
        <v>2</v>
      </c>
      <c r="E340" s="1">
        <v>0.4811111111111111</v>
      </c>
      <c r="F340" s="221">
        <v>17</v>
      </c>
      <c r="G340" s="221">
        <v>49.12</v>
      </c>
      <c r="H340" s="221">
        <v>1</v>
      </c>
      <c r="I340" s="221">
        <v>1.25</v>
      </c>
      <c r="J340" s="221">
        <v>100</v>
      </c>
      <c r="K340" s="221">
        <v>11</v>
      </c>
      <c r="L340" s="221">
        <v>3</v>
      </c>
      <c r="M340" s="221">
        <v>4</v>
      </c>
      <c r="N340" s="2">
        <v>9</v>
      </c>
    </row>
    <row r="341" spans="1:14" x14ac:dyDescent="0.3">
      <c r="A341" s="1" t="s">
        <v>17</v>
      </c>
      <c r="B341">
        <f t="shared" si="5"/>
        <v>339</v>
      </c>
      <c r="C341">
        <v>1</v>
      </c>
      <c r="D341" s="221">
        <v>4</v>
      </c>
      <c r="E341" s="1">
        <v>4.1250000000000002E-2</v>
      </c>
      <c r="F341" s="221">
        <v>22</v>
      </c>
      <c r="G341" s="221">
        <v>57.43</v>
      </c>
      <c r="H341" s="221">
        <v>0</v>
      </c>
      <c r="I341" s="221">
        <v>0.82</v>
      </c>
      <c r="J341" s="221">
        <v>1.33</v>
      </c>
      <c r="K341" s="221">
        <v>12</v>
      </c>
      <c r="L341" s="221">
        <v>3</v>
      </c>
      <c r="M341" s="221">
        <v>2</v>
      </c>
      <c r="N341" s="2">
        <v>8</v>
      </c>
    </row>
    <row r="342" spans="1:14" x14ac:dyDescent="0.3">
      <c r="A342" s="1" t="s">
        <v>17</v>
      </c>
      <c r="B342">
        <f t="shared" si="5"/>
        <v>340</v>
      </c>
      <c r="C342">
        <v>1</v>
      </c>
      <c r="D342" s="221">
        <v>4</v>
      </c>
      <c r="E342" s="1">
        <v>0.25</v>
      </c>
      <c r="F342" s="221">
        <v>16</v>
      </c>
      <c r="G342" s="221">
        <v>56.99</v>
      </c>
      <c r="H342" s="221">
        <v>0.47</v>
      </c>
      <c r="I342" s="221">
        <v>0.82</v>
      </c>
      <c r="J342" s="221">
        <v>0.5</v>
      </c>
      <c r="K342" s="221">
        <v>11</v>
      </c>
      <c r="L342" s="221">
        <v>2</v>
      </c>
      <c r="M342" s="221">
        <v>3</v>
      </c>
      <c r="N342" s="2">
        <v>8</v>
      </c>
    </row>
    <row r="343" spans="1:14" x14ac:dyDescent="0.3">
      <c r="A343" s="1" t="s">
        <v>66</v>
      </c>
      <c r="B343">
        <f t="shared" si="5"/>
        <v>341</v>
      </c>
      <c r="C343">
        <v>2</v>
      </c>
      <c r="D343" s="221">
        <v>4</v>
      </c>
      <c r="E343" s="1">
        <v>0.4</v>
      </c>
      <c r="F343" s="221">
        <v>22</v>
      </c>
      <c r="G343" s="221">
        <v>77.12</v>
      </c>
      <c r="H343" s="221">
        <v>5</v>
      </c>
      <c r="I343" s="221">
        <v>4.78</v>
      </c>
      <c r="J343" s="221">
        <v>6.67</v>
      </c>
      <c r="K343" s="221">
        <v>14</v>
      </c>
      <c r="L343" s="221">
        <v>4</v>
      </c>
      <c r="M343" s="221">
        <v>4</v>
      </c>
      <c r="N343" s="2">
        <v>10</v>
      </c>
    </row>
    <row r="344" spans="1:14" x14ac:dyDescent="0.3">
      <c r="A344" s="1" t="s">
        <v>66</v>
      </c>
      <c r="B344">
        <f t="shared" si="5"/>
        <v>342</v>
      </c>
      <c r="C344">
        <v>2</v>
      </c>
      <c r="D344" s="221">
        <v>4</v>
      </c>
      <c r="E344" s="1">
        <v>0.55583333333333329</v>
      </c>
      <c r="F344" s="221">
        <v>18</v>
      </c>
      <c r="G344" s="221">
        <v>76.680000000000007</v>
      </c>
      <c r="H344" s="221">
        <v>10.27</v>
      </c>
      <c r="I344" s="221">
        <v>4.97</v>
      </c>
      <c r="J344" s="221">
        <v>100</v>
      </c>
      <c r="K344" s="221">
        <v>13</v>
      </c>
      <c r="L344" s="221">
        <v>3</v>
      </c>
      <c r="M344" s="221">
        <v>3</v>
      </c>
      <c r="N344" s="2">
        <v>12</v>
      </c>
    </row>
    <row r="345" spans="1:14" x14ac:dyDescent="0.3">
      <c r="A345" s="1" t="s">
        <v>66</v>
      </c>
      <c r="B345">
        <f t="shared" si="5"/>
        <v>343</v>
      </c>
      <c r="C345">
        <v>2</v>
      </c>
      <c r="D345" s="221">
        <v>4</v>
      </c>
      <c r="E345" s="1">
        <v>0.54545454545454541</v>
      </c>
      <c r="F345" s="221">
        <v>17</v>
      </c>
      <c r="G345" s="221">
        <v>70.150000000000006</v>
      </c>
      <c r="H345" s="221">
        <v>8.3800000000000008</v>
      </c>
      <c r="I345" s="221">
        <v>4</v>
      </c>
      <c r="J345" s="221">
        <v>100</v>
      </c>
      <c r="K345" s="221">
        <v>13</v>
      </c>
      <c r="L345" s="221">
        <v>2</v>
      </c>
      <c r="M345" s="221">
        <v>2</v>
      </c>
      <c r="N345" s="2">
        <v>11</v>
      </c>
    </row>
    <row r="346" spans="1:14" x14ac:dyDescent="0.3">
      <c r="A346" s="1" t="s">
        <v>66</v>
      </c>
      <c r="B346">
        <f t="shared" si="5"/>
        <v>344</v>
      </c>
      <c r="C346">
        <v>2</v>
      </c>
      <c r="D346" s="221">
        <v>4</v>
      </c>
      <c r="E346" s="1">
        <v>0.56384615384615389</v>
      </c>
      <c r="F346" s="221">
        <v>20</v>
      </c>
      <c r="G346" s="221">
        <v>74.94</v>
      </c>
      <c r="H346" s="221">
        <v>10.8</v>
      </c>
      <c r="I346" s="221">
        <v>4.32</v>
      </c>
      <c r="J346" s="221">
        <v>100</v>
      </c>
      <c r="K346" s="221">
        <v>15</v>
      </c>
      <c r="L346" s="221">
        <v>4</v>
      </c>
      <c r="M346" s="221">
        <v>3</v>
      </c>
      <c r="N346" s="2">
        <v>13</v>
      </c>
    </row>
    <row r="347" spans="1:14" x14ac:dyDescent="0.3">
      <c r="A347" s="1" t="s">
        <v>74</v>
      </c>
      <c r="B347">
        <f t="shared" si="5"/>
        <v>345</v>
      </c>
      <c r="C347">
        <v>1</v>
      </c>
      <c r="D347" s="221">
        <v>2</v>
      </c>
      <c r="E347" s="1">
        <v>0.16666666666666666</v>
      </c>
      <c r="F347" s="221">
        <v>14</v>
      </c>
      <c r="G347" s="221">
        <v>41.84</v>
      </c>
      <c r="H347" s="221">
        <v>1.63</v>
      </c>
      <c r="I347" s="221">
        <v>3.5</v>
      </c>
      <c r="J347" s="221">
        <v>1.42</v>
      </c>
      <c r="K347" s="221">
        <v>9</v>
      </c>
      <c r="L347" s="221">
        <v>4</v>
      </c>
      <c r="M347" s="221">
        <v>3</v>
      </c>
      <c r="N347" s="2">
        <v>6</v>
      </c>
    </row>
    <row r="348" spans="1:14" x14ac:dyDescent="0.3">
      <c r="A348" s="1" t="s">
        <v>74</v>
      </c>
      <c r="B348">
        <f t="shared" si="5"/>
        <v>346</v>
      </c>
      <c r="C348">
        <v>1</v>
      </c>
      <c r="D348" s="221">
        <v>2</v>
      </c>
      <c r="E348" s="1">
        <v>0.19</v>
      </c>
      <c r="F348" s="221">
        <v>20</v>
      </c>
      <c r="G348" s="221">
        <v>47.07</v>
      </c>
      <c r="H348" s="221">
        <v>1</v>
      </c>
      <c r="I348" s="221">
        <v>3.86</v>
      </c>
      <c r="J348" s="221">
        <v>0.88</v>
      </c>
      <c r="K348" s="221">
        <v>10</v>
      </c>
      <c r="L348" s="221">
        <v>3</v>
      </c>
      <c r="M348" s="221">
        <v>3</v>
      </c>
      <c r="N348" s="2">
        <v>7</v>
      </c>
    </row>
    <row r="349" spans="1:14" x14ac:dyDescent="0.3">
      <c r="A349" s="1" t="s">
        <v>32</v>
      </c>
      <c r="B349">
        <f t="shared" si="5"/>
        <v>347</v>
      </c>
      <c r="C349">
        <v>1</v>
      </c>
      <c r="D349" s="221">
        <v>4</v>
      </c>
      <c r="E349" s="1">
        <v>0</v>
      </c>
      <c r="F349" s="221">
        <v>13</v>
      </c>
      <c r="G349" s="221">
        <v>50.46</v>
      </c>
      <c r="H349" s="221">
        <v>0</v>
      </c>
      <c r="I349" s="221">
        <v>1.7</v>
      </c>
      <c r="J349" s="221">
        <v>1.4</v>
      </c>
      <c r="K349" s="221">
        <v>9</v>
      </c>
      <c r="L349" s="221">
        <v>2</v>
      </c>
      <c r="M349" s="221">
        <v>2</v>
      </c>
      <c r="N349" s="2">
        <v>6</v>
      </c>
    </row>
    <row r="350" spans="1:14" x14ac:dyDescent="0.3">
      <c r="A350" s="1" t="s">
        <v>32</v>
      </c>
      <c r="B350">
        <f t="shared" si="5"/>
        <v>348</v>
      </c>
      <c r="C350">
        <v>1</v>
      </c>
      <c r="D350" s="221">
        <v>4</v>
      </c>
      <c r="E350" s="1">
        <v>6.6000000000000003E-2</v>
      </c>
      <c r="F350" s="221">
        <v>14</v>
      </c>
      <c r="G350" s="221">
        <v>50.46</v>
      </c>
      <c r="H350" s="221">
        <v>0.82</v>
      </c>
      <c r="I350" s="221">
        <v>1</v>
      </c>
      <c r="J350" s="221">
        <v>0.75</v>
      </c>
      <c r="K350" s="221">
        <v>8</v>
      </c>
      <c r="L350" s="221">
        <v>4</v>
      </c>
      <c r="M350" s="221">
        <v>3</v>
      </c>
      <c r="N350" s="2">
        <v>5</v>
      </c>
    </row>
    <row r="351" spans="1:14" x14ac:dyDescent="0.3">
      <c r="A351" s="1" t="s">
        <v>32</v>
      </c>
      <c r="B351">
        <f t="shared" si="5"/>
        <v>349</v>
      </c>
      <c r="C351">
        <v>1</v>
      </c>
      <c r="D351" s="221">
        <v>4</v>
      </c>
      <c r="E351" s="1">
        <v>5.5E-2</v>
      </c>
      <c r="F351" s="221">
        <v>14</v>
      </c>
      <c r="G351" s="221">
        <v>47.85</v>
      </c>
      <c r="H351" s="221">
        <v>0</v>
      </c>
      <c r="I351" s="221">
        <v>0.47</v>
      </c>
      <c r="J351" s="221">
        <v>0.38</v>
      </c>
      <c r="K351" s="221">
        <v>9</v>
      </c>
      <c r="L351" s="221">
        <v>2</v>
      </c>
      <c r="M351" s="221">
        <v>2</v>
      </c>
      <c r="N351" s="2">
        <v>6</v>
      </c>
    </row>
    <row r="352" spans="1:14" x14ac:dyDescent="0.3">
      <c r="A352" s="1" t="s">
        <v>32</v>
      </c>
      <c r="B352">
        <f t="shared" si="5"/>
        <v>350</v>
      </c>
      <c r="C352">
        <v>1</v>
      </c>
      <c r="D352" s="221">
        <v>4</v>
      </c>
      <c r="E352" s="1">
        <v>0.22166666666666668</v>
      </c>
      <c r="F352" s="221">
        <v>13</v>
      </c>
      <c r="G352" s="221">
        <v>48.72</v>
      </c>
      <c r="H352" s="221">
        <v>0.47</v>
      </c>
      <c r="I352" s="221">
        <v>0.94</v>
      </c>
      <c r="J352" s="221">
        <v>1</v>
      </c>
      <c r="K352" s="221">
        <v>7</v>
      </c>
      <c r="L352" s="221">
        <v>2</v>
      </c>
      <c r="M352" s="221">
        <v>2</v>
      </c>
      <c r="N352" s="2">
        <v>6</v>
      </c>
    </row>
    <row r="353" spans="1:14" x14ac:dyDescent="0.3">
      <c r="A353" s="1" t="s">
        <v>81</v>
      </c>
      <c r="B353">
        <f t="shared" si="5"/>
        <v>351</v>
      </c>
      <c r="C353">
        <v>2</v>
      </c>
      <c r="D353" s="221">
        <v>4</v>
      </c>
      <c r="E353" s="1">
        <v>0.125</v>
      </c>
      <c r="F353" s="221">
        <v>21</v>
      </c>
      <c r="G353" s="221">
        <v>66.959999999999994</v>
      </c>
      <c r="H353" s="221">
        <v>0.82</v>
      </c>
      <c r="I353" s="221">
        <v>2.4900000000000002</v>
      </c>
      <c r="J353" s="221">
        <v>2.66</v>
      </c>
      <c r="K353" s="221">
        <v>12</v>
      </c>
      <c r="L353" s="221">
        <v>4</v>
      </c>
      <c r="M353" s="221">
        <v>4</v>
      </c>
      <c r="N353" s="2">
        <v>8</v>
      </c>
    </row>
    <row r="354" spans="1:14" x14ac:dyDescent="0.3">
      <c r="A354" s="1" t="s">
        <v>81</v>
      </c>
      <c r="B354">
        <f t="shared" si="5"/>
        <v>352</v>
      </c>
      <c r="C354">
        <v>2</v>
      </c>
      <c r="D354" s="221">
        <v>4</v>
      </c>
      <c r="E354" s="1">
        <v>0.3</v>
      </c>
      <c r="F354" s="221">
        <v>25</v>
      </c>
      <c r="G354" s="221">
        <v>68.28</v>
      </c>
      <c r="H354" s="221">
        <v>1.25</v>
      </c>
      <c r="I354" s="221">
        <v>2.16</v>
      </c>
      <c r="J354" s="221">
        <v>1.38</v>
      </c>
      <c r="K354" s="221">
        <v>14</v>
      </c>
      <c r="L354" s="221">
        <v>3</v>
      </c>
      <c r="M354" s="221">
        <v>3</v>
      </c>
      <c r="N354" s="2">
        <v>10</v>
      </c>
    </row>
    <row r="355" spans="1:14" x14ac:dyDescent="0.3">
      <c r="A355" s="1" t="s">
        <v>81</v>
      </c>
      <c r="B355">
        <f t="shared" si="5"/>
        <v>353</v>
      </c>
      <c r="C355">
        <v>2</v>
      </c>
      <c r="D355" s="221">
        <v>4</v>
      </c>
      <c r="E355" s="1">
        <v>0.125</v>
      </c>
      <c r="F355" s="221">
        <v>22</v>
      </c>
      <c r="G355" s="221">
        <v>70.03</v>
      </c>
      <c r="H355" s="221">
        <v>2.4500000000000002</v>
      </c>
      <c r="I355" s="221">
        <v>1.5</v>
      </c>
      <c r="J355" s="221">
        <v>3.55</v>
      </c>
      <c r="K355" s="221">
        <v>13</v>
      </c>
      <c r="L355" s="221">
        <v>4</v>
      </c>
      <c r="M355" s="221">
        <v>3</v>
      </c>
      <c r="N355" s="2">
        <v>8</v>
      </c>
    </row>
    <row r="356" spans="1:14" x14ac:dyDescent="0.3">
      <c r="A356" s="1" t="s">
        <v>81</v>
      </c>
      <c r="B356">
        <f t="shared" si="5"/>
        <v>354</v>
      </c>
      <c r="C356">
        <v>2</v>
      </c>
      <c r="D356" s="221">
        <v>4</v>
      </c>
      <c r="E356" s="1">
        <v>0.125</v>
      </c>
      <c r="F356" s="221">
        <v>23</v>
      </c>
      <c r="G356" s="221">
        <v>71.78</v>
      </c>
      <c r="H356" s="221">
        <v>1.7</v>
      </c>
      <c r="I356" s="221">
        <v>2.0499999999999998</v>
      </c>
      <c r="J356" s="221">
        <v>2.62</v>
      </c>
      <c r="K356" s="221">
        <v>13</v>
      </c>
      <c r="L356" s="221">
        <v>3</v>
      </c>
      <c r="M356" s="221">
        <v>3</v>
      </c>
      <c r="N356" s="2">
        <v>8</v>
      </c>
    </row>
    <row r="357" spans="1:14" x14ac:dyDescent="0.3">
      <c r="A357" s="1" t="s">
        <v>81</v>
      </c>
      <c r="B357">
        <f t="shared" si="5"/>
        <v>355</v>
      </c>
      <c r="C357">
        <v>2</v>
      </c>
      <c r="D357" s="221">
        <v>4</v>
      </c>
      <c r="E357" s="1">
        <v>6.6000000000000003E-2</v>
      </c>
      <c r="F357" s="221">
        <v>17</v>
      </c>
      <c r="G357" s="221">
        <v>63.46</v>
      </c>
      <c r="H357" s="221">
        <v>6</v>
      </c>
      <c r="I357" s="221">
        <v>4.9000000000000004</v>
      </c>
      <c r="J357" s="221">
        <v>9.35</v>
      </c>
      <c r="K357" s="221">
        <v>11</v>
      </c>
      <c r="L357" s="221">
        <v>5</v>
      </c>
      <c r="M357" s="221">
        <v>4</v>
      </c>
      <c r="N357" s="2">
        <v>5</v>
      </c>
    </row>
    <row r="358" spans="1:14" x14ac:dyDescent="0.3">
      <c r="A358" s="1" t="s">
        <v>81</v>
      </c>
      <c r="B358">
        <f t="shared" si="5"/>
        <v>356</v>
      </c>
      <c r="C358">
        <v>2</v>
      </c>
      <c r="D358" s="221">
        <v>4</v>
      </c>
      <c r="E358" s="1">
        <v>0.3</v>
      </c>
      <c r="F358" s="221">
        <v>24</v>
      </c>
      <c r="G358" s="221">
        <v>71.78</v>
      </c>
      <c r="H358" s="221">
        <v>5.91</v>
      </c>
      <c r="I358" s="221">
        <v>2.4900000000000002</v>
      </c>
      <c r="J358" s="221">
        <v>2.25</v>
      </c>
      <c r="K358" s="221">
        <v>13</v>
      </c>
      <c r="L358" s="221">
        <v>5</v>
      </c>
      <c r="M358" s="221">
        <v>3</v>
      </c>
      <c r="N358" s="2">
        <v>10</v>
      </c>
    </row>
    <row r="359" spans="1:14" x14ac:dyDescent="0.3">
      <c r="A359" s="1" t="s">
        <v>65</v>
      </c>
      <c r="B359">
        <f t="shared" si="5"/>
        <v>357</v>
      </c>
      <c r="C359">
        <v>1</v>
      </c>
      <c r="D359" s="221">
        <v>1</v>
      </c>
      <c r="E359" s="1">
        <v>0.2</v>
      </c>
      <c r="F359" s="221">
        <v>18</v>
      </c>
      <c r="G359" s="221">
        <v>54.43</v>
      </c>
      <c r="H359" s="221">
        <v>1</v>
      </c>
      <c r="I359" s="221">
        <v>0.47</v>
      </c>
      <c r="J359" s="221">
        <v>1.82</v>
      </c>
      <c r="K359" s="221">
        <v>10</v>
      </c>
      <c r="L359" s="221">
        <v>4</v>
      </c>
      <c r="M359" s="221">
        <v>4</v>
      </c>
      <c r="N359" s="2">
        <v>5</v>
      </c>
    </row>
    <row r="360" spans="1:14" x14ac:dyDescent="0.3">
      <c r="A360" s="1" t="s">
        <v>65</v>
      </c>
      <c r="B360">
        <f t="shared" si="5"/>
        <v>358</v>
      </c>
      <c r="C360">
        <v>1</v>
      </c>
      <c r="D360" s="221">
        <v>1</v>
      </c>
      <c r="E360" s="1">
        <v>5.5E-2</v>
      </c>
      <c r="F360" s="221">
        <v>20</v>
      </c>
      <c r="G360" s="221">
        <v>55.73</v>
      </c>
      <c r="H360" s="221">
        <v>0.82</v>
      </c>
      <c r="I360" s="221">
        <v>0.5</v>
      </c>
      <c r="J360" s="221">
        <v>0.51</v>
      </c>
      <c r="K360" s="221">
        <v>10</v>
      </c>
      <c r="L360" s="221">
        <v>4</v>
      </c>
      <c r="M360" s="221">
        <v>5</v>
      </c>
      <c r="N360" s="2">
        <v>6</v>
      </c>
    </row>
    <row r="361" spans="1:14" x14ac:dyDescent="0.3">
      <c r="A361" s="1" t="s">
        <v>12</v>
      </c>
      <c r="B361">
        <f t="shared" si="5"/>
        <v>359</v>
      </c>
      <c r="C361">
        <v>2</v>
      </c>
      <c r="D361" s="221">
        <v>1</v>
      </c>
      <c r="E361" s="1">
        <v>0.39363636363636362</v>
      </c>
      <c r="F361" s="221">
        <v>25</v>
      </c>
      <c r="G361" s="221">
        <v>82.66</v>
      </c>
      <c r="H361" s="221">
        <v>12</v>
      </c>
      <c r="I361" s="221">
        <v>20.55</v>
      </c>
      <c r="J361" s="221">
        <v>23.7</v>
      </c>
      <c r="K361" s="221">
        <v>15</v>
      </c>
      <c r="L361" s="221">
        <v>4</v>
      </c>
      <c r="M361" s="221">
        <v>5</v>
      </c>
      <c r="N361" s="2">
        <v>11</v>
      </c>
    </row>
    <row r="362" spans="1:14" ht="15" thickBot="1" x14ac:dyDescent="0.35">
      <c r="A362" s="3" t="s">
        <v>12</v>
      </c>
      <c r="B362" s="4">
        <f t="shared" si="5"/>
        <v>360</v>
      </c>
      <c r="C362" s="4">
        <v>2</v>
      </c>
      <c r="D362" s="4">
        <v>1</v>
      </c>
      <c r="E362" s="3">
        <v>0.40777777777777779</v>
      </c>
      <c r="F362" s="4">
        <v>23</v>
      </c>
      <c r="G362" s="4">
        <v>76.099999999999994</v>
      </c>
      <c r="H362" s="4">
        <v>10.5</v>
      </c>
      <c r="I362" s="4">
        <v>15</v>
      </c>
      <c r="J362" s="4">
        <v>100</v>
      </c>
      <c r="K362" s="4">
        <v>14</v>
      </c>
      <c r="L362" s="4">
        <v>4</v>
      </c>
      <c r="M362" s="4">
        <v>5</v>
      </c>
      <c r="N362" s="5">
        <v>9</v>
      </c>
    </row>
  </sheetData>
  <sortState xmlns:xlrd2="http://schemas.microsoft.com/office/spreadsheetml/2017/richdata2" ref="A2:N362">
    <sortCondition ref="A2:A3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17BE-050A-46FD-A2E8-B231200A66A2}">
  <dimension ref="A1:N362"/>
  <sheetViews>
    <sheetView workbookViewId="0">
      <selection activeCell="O13" sqref="O13"/>
    </sheetView>
  </sheetViews>
  <sheetFormatPr baseColWidth="10" defaultRowHeight="14.4" x14ac:dyDescent="0.3"/>
  <cols>
    <col min="1" max="1" width="16.21875" bestFit="1" customWidth="1"/>
    <col min="2" max="2" width="4" bestFit="1" customWidth="1"/>
    <col min="3" max="3" width="5.44140625" bestFit="1" customWidth="1"/>
    <col min="4" max="4" width="4.5546875" bestFit="1" customWidth="1"/>
    <col min="5" max="5" width="13" style="228" bestFit="1" customWidth="1"/>
    <col min="6" max="6" width="13" bestFit="1" customWidth="1"/>
    <col min="7" max="7" width="7.21875" bestFit="1" customWidth="1"/>
    <col min="8" max="8" width="7.88671875" bestFit="1" customWidth="1"/>
    <col min="9" max="9" width="8.5546875" bestFit="1" customWidth="1"/>
    <col min="10" max="10" width="11" bestFit="1" customWidth="1"/>
    <col min="11" max="11" width="5" bestFit="1" customWidth="1"/>
    <col min="12" max="13" width="3.109375" bestFit="1" customWidth="1"/>
    <col min="14" max="14" width="9.6640625" bestFit="1" customWidth="1"/>
  </cols>
  <sheetData>
    <row r="1" spans="1:14" ht="15" thickBot="1" x14ac:dyDescent="0.35">
      <c r="A1" s="6" t="s">
        <v>94</v>
      </c>
      <c r="B1" s="17" t="s">
        <v>101</v>
      </c>
      <c r="C1" s="7" t="s">
        <v>95</v>
      </c>
      <c r="D1" s="8" t="s">
        <v>96</v>
      </c>
      <c r="E1" s="231" t="s">
        <v>141</v>
      </c>
      <c r="F1" s="7" t="s">
        <v>214</v>
      </c>
      <c r="G1" s="7" t="s">
        <v>142</v>
      </c>
      <c r="H1" s="17" t="s">
        <v>138</v>
      </c>
      <c r="I1" s="17" t="s">
        <v>139</v>
      </c>
      <c r="J1" s="7" t="s">
        <v>145</v>
      </c>
      <c r="K1" s="7" t="s">
        <v>148</v>
      </c>
      <c r="L1" s="7" t="s">
        <v>211</v>
      </c>
      <c r="M1" s="7" t="s">
        <v>212</v>
      </c>
      <c r="N1" s="8" t="s">
        <v>97</v>
      </c>
    </row>
    <row r="2" spans="1:14" x14ac:dyDescent="0.3">
      <c r="A2" s="1" t="s">
        <v>55</v>
      </c>
      <c r="B2">
        <v>0</v>
      </c>
      <c r="C2">
        <v>0</v>
      </c>
      <c r="D2" s="2">
        <v>0</v>
      </c>
      <c r="E2" s="232">
        <v>0.2857142857142857</v>
      </c>
      <c r="F2" s="221">
        <v>20</v>
      </c>
      <c r="G2" s="221">
        <v>0.18</v>
      </c>
      <c r="H2" s="221">
        <v>2.62</v>
      </c>
      <c r="I2" s="221">
        <v>0.5</v>
      </c>
      <c r="J2" s="221">
        <v>100</v>
      </c>
      <c r="K2" s="221">
        <v>13</v>
      </c>
      <c r="L2" s="221">
        <v>6</v>
      </c>
      <c r="M2" s="221">
        <v>5</v>
      </c>
      <c r="N2" s="2">
        <v>7</v>
      </c>
    </row>
    <row r="3" spans="1:14" x14ac:dyDescent="0.3">
      <c r="A3" s="1" t="s">
        <v>45</v>
      </c>
      <c r="B3">
        <f>B2+1</f>
        <v>1</v>
      </c>
      <c r="C3">
        <v>0</v>
      </c>
      <c r="D3" s="2">
        <v>0</v>
      </c>
      <c r="E3" s="232">
        <v>0.33399999999999996</v>
      </c>
      <c r="F3" s="221">
        <v>16</v>
      </c>
      <c r="G3" s="221">
        <v>0.19</v>
      </c>
      <c r="H3" s="221">
        <v>1.5</v>
      </c>
      <c r="I3" s="221">
        <v>0.5</v>
      </c>
      <c r="J3" s="221">
        <v>100</v>
      </c>
      <c r="K3" s="221">
        <v>9</v>
      </c>
      <c r="L3" s="221">
        <v>4</v>
      </c>
      <c r="M3" s="221">
        <v>4</v>
      </c>
      <c r="N3" s="2">
        <v>5</v>
      </c>
    </row>
    <row r="4" spans="1:14" x14ac:dyDescent="0.3">
      <c r="A4" s="1" t="s">
        <v>71</v>
      </c>
      <c r="B4">
        <f t="shared" ref="B4:B67" si="0">B3+1</f>
        <v>2</v>
      </c>
      <c r="C4">
        <v>0</v>
      </c>
      <c r="D4" s="2">
        <v>0</v>
      </c>
      <c r="E4" s="232">
        <v>0.52428571428571424</v>
      </c>
      <c r="F4" s="221">
        <v>11</v>
      </c>
      <c r="G4" s="221">
        <v>0.24</v>
      </c>
      <c r="H4" s="221">
        <v>4</v>
      </c>
      <c r="I4" s="221">
        <v>2.87</v>
      </c>
      <c r="J4" s="221">
        <v>100</v>
      </c>
      <c r="K4" s="221">
        <v>8</v>
      </c>
      <c r="L4" s="221">
        <v>2</v>
      </c>
      <c r="M4" s="221">
        <v>2</v>
      </c>
      <c r="N4" s="2">
        <v>7</v>
      </c>
    </row>
    <row r="5" spans="1:14" x14ac:dyDescent="0.3">
      <c r="A5" s="1" t="s">
        <v>42</v>
      </c>
      <c r="B5">
        <f t="shared" si="0"/>
        <v>3</v>
      </c>
      <c r="C5">
        <v>0</v>
      </c>
      <c r="D5" s="2">
        <v>0</v>
      </c>
      <c r="E5" s="232">
        <v>0.2</v>
      </c>
      <c r="F5" s="221">
        <v>17</v>
      </c>
      <c r="G5" s="221">
        <v>0.16</v>
      </c>
      <c r="H5" s="221">
        <v>3</v>
      </c>
      <c r="I5" s="221">
        <v>1</v>
      </c>
      <c r="J5" s="221">
        <v>0.43</v>
      </c>
      <c r="K5" s="221">
        <v>9</v>
      </c>
      <c r="L5" s="221">
        <v>5</v>
      </c>
      <c r="M5" s="221">
        <v>5</v>
      </c>
      <c r="N5" s="2">
        <v>5</v>
      </c>
    </row>
    <row r="6" spans="1:14" x14ac:dyDescent="0.3">
      <c r="A6" s="1" t="s">
        <v>7</v>
      </c>
      <c r="B6">
        <f t="shared" si="0"/>
        <v>4</v>
      </c>
      <c r="C6">
        <v>0</v>
      </c>
      <c r="D6" s="2">
        <v>0</v>
      </c>
      <c r="E6" s="232">
        <v>0.33250000000000002</v>
      </c>
      <c r="F6" s="221">
        <v>10</v>
      </c>
      <c r="G6" s="221">
        <v>0.11</v>
      </c>
      <c r="H6" s="221">
        <v>0.5</v>
      </c>
      <c r="I6" s="221">
        <v>1.5</v>
      </c>
      <c r="J6" s="221">
        <v>100</v>
      </c>
      <c r="K6" s="221">
        <v>7</v>
      </c>
      <c r="L6" s="221">
        <v>4</v>
      </c>
      <c r="M6" s="221">
        <v>4</v>
      </c>
      <c r="N6" s="2">
        <v>4</v>
      </c>
    </row>
    <row r="7" spans="1:14" x14ac:dyDescent="0.3">
      <c r="A7" s="1" t="s">
        <v>100</v>
      </c>
      <c r="B7">
        <f t="shared" si="0"/>
        <v>5</v>
      </c>
      <c r="C7">
        <v>0</v>
      </c>
      <c r="D7" s="2">
        <v>0</v>
      </c>
      <c r="E7" s="232">
        <v>0.11</v>
      </c>
      <c r="F7" s="221">
        <v>11</v>
      </c>
      <c r="G7" s="221">
        <v>0.19</v>
      </c>
      <c r="H7" s="221">
        <v>1.5</v>
      </c>
      <c r="I7" s="221">
        <v>10</v>
      </c>
      <c r="J7" s="221">
        <v>0.3</v>
      </c>
      <c r="K7" s="221">
        <v>7</v>
      </c>
      <c r="L7" s="221">
        <v>3</v>
      </c>
      <c r="M7" s="221">
        <v>4</v>
      </c>
      <c r="N7" s="2">
        <v>3</v>
      </c>
    </row>
    <row r="8" spans="1:14" x14ac:dyDescent="0.3">
      <c r="A8" s="1" t="s">
        <v>68</v>
      </c>
      <c r="B8">
        <f t="shared" si="0"/>
        <v>6</v>
      </c>
      <c r="C8">
        <v>0</v>
      </c>
      <c r="D8" s="2">
        <v>0</v>
      </c>
      <c r="E8" s="232">
        <v>0.33250000000000002</v>
      </c>
      <c r="F8" s="221">
        <v>12</v>
      </c>
      <c r="G8" s="221">
        <v>0.16</v>
      </c>
      <c r="H8" s="221">
        <v>2.16</v>
      </c>
      <c r="I8" s="221">
        <v>1</v>
      </c>
      <c r="J8" s="221">
        <v>6.28</v>
      </c>
      <c r="K8" s="221">
        <v>7</v>
      </c>
      <c r="L8" s="221">
        <v>3</v>
      </c>
      <c r="M8" s="221">
        <v>3</v>
      </c>
      <c r="N8" s="2">
        <v>4</v>
      </c>
    </row>
    <row r="9" spans="1:14" x14ac:dyDescent="0.3">
      <c r="A9" s="1" t="s">
        <v>99</v>
      </c>
      <c r="B9">
        <f t="shared" si="0"/>
        <v>7</v>
      </c>
      <c r="C9">
        <v>0</v>
      </c>
      <c r="D9" s="2">
        <v>0</v>
      </c>
      <c r="E9" s="232">
        <v>0</v>
      </c>
      <c r="F9" s="221">
        <v>14</v>
      </c>
      <c r="G9" s="221">
        <v>0.17</v>
      </c>
      <c r="H9" s="221">
        <v>5.91</v>
      </c>
      <c r="I9" s="221">
        <v>0.5</v>
      </c>
      <c r="J9" s="221">
        <v>6.75</v>
      </c>
      <c r="K9" s="221">
        <v>6</v>
      </c>
      <c r="L9" s="221">
        <v>4</v>
      </c>
      <c r="M9" s="221">
        <v>3</v>
      </c>
      <c r="N9" s="2">
        <v>3</v>
      </c>
    </row>
    <row r="10" spans="1:14" x14ac:dyDescent="0.3">
      <c r="A10" s="1" t="s">
        <v>98</v>
      </c>
      <c r="B10">
        <f t="shared" si="0"/>
        <v>8</v>
      </c>
      <c r="C10">
        <v>0</v>
      </c>
      <c r="D10" s="2">
        <v>0</v>
      </c>
      <c r="E10" s="232">
        <v>0.26600000000000001</v>
      </c>
      <c r="F10" s="221">
        <v>11</v>
      </c>
      <c r="G10" s="221">
        <v>0.24</v>
      </c>
      <c r="H10" s="221">
        <v>0.5</v>
      </c>
      <c r="I10" s="221">
        <v>5</v>
      </c>
      <c r="J10" s="221">
        <v>100</v>
      </c>
      <c r="K10" s="221">
        <v>7</v>
      </c>
      <c r="L10" s="221">
        <v>3</v>
      </c>
      <c r="M10" s="221">
        <v>3</v>
      </c>
      <c r="N10" s="2">
        <v>5</v>
      </c>
    </row>
    <row r="11" spans="1:14" x14ac:dyDescent="0.3">
      <c r="A11" s="1" t="s">
        <v>77</v>
      </c>
      <c r="B11">
        <f t="shared" si="0"/>
        <v>9</v>
      </c>
      <c r="C11">
        <v>0</v>
      </c>
      <c r="D11" s="2">
        <v>1</v>
      </c>
      <c r="E11" s="232">
        <v>0.4757142857142857</v>
      </c>
      <c r="F11" s="221">
        <v>18</v>
      </c>
      <c r="G11" s="221">
        <v>0.14000000000000001</v>
      </c>
      <c r="H11" s="221">
        <v>0.47</v>
      </c>
      <c r="I11" s="221">
        <v>0.47</v>
      </c>
      <c r="J11" s="221">
        <v>100</v>
      </c>
      <c r="K11" s="221">
        <v>10</v>
      </c>
      <c r="L11" s="221">
        <v>4</v>
      </c>
      <c r="M11" s="221">
        <v>5</v>
      </c>
      <c r="N11" s="2">
        <v>7</v>
      </c>
    </row>
    <row r="12" spans="1:14" x14ac:dyDescent="0.3">
      <c r="A12" s="1" t="s">
        <v>77</v>
      </c>
      <c r="B12">
        <f t="shared" si="0"/>
        <v>10</v>
      </c>
      <c r="C12">
        <v>0</v>
      </c>
      <c r="D12" s="2">
        <v>1</v>
      </c>
      <c r="E12" s="232">
        <v>0.52428571428571424</v>
      </c>
      <c r="F12" s="221">
        <v>15</v>
      </c>
      <c r="G12" s="221">
        <v>0.14000000000000001</v>
      </c>
      <c r="H12" s="221">
        <v>0.5</v>
      </c>
      <c r="I12" s="221">
        <v>0.47</v>
      </c>
      <c r="J12" s="221">
        <v>100</v>
      </c>
      <c r="K12" s="221">
        <v>9</v>
      </c>
      <c r="L12" s="221">
        <v>3</v>
      </c>
      <c r="M12" s="221">
        <v>4</v>
      </c>
      <c r="N12" s="2">
        <v>7</v>
      </c>
    </row>
    <row r="13" spans="1:14" x14ac:dyDescent="0.3">
      <c r="A13" s="1" t="s">
        <v>77</v>
      </c>
      <c r="B13">
        <f t="shared" si="0"/>
        <v>11</v>
      </c>
      <c r="C13">
        <v>0</v>
      </c>
      <c r="D13" s="2">
        <v>1</v>
      </c>
      <c r="E13" s="232">
        <v>0.52428571428571424</v>
      </c>
      <c r="F13" s="221">
        <v>16</v>
      </c>
      <c r="G13" s="221">
        <v>0.15</v>
      </c>
      <c r="H13" s="221">
        <v>0.47</v>
      </c>
      <c r="I13" s="221">
        <v>0</v>
      </c>
      <c r="J13" s="221">
        <v>100</v>
      </c>
      <c r="K13" s="221">
        <v>10</v>
      </c>
      <c r="L13" s="221">
        <v>2</v>
      </c>
      <c r="M13" s="221">
        <v>2</v>
      </c>
      <c r="N13" s="2">
        <v>7</v>
      </c>
    </row>
    <row r="14" spans="1:14" x14ac:dyDescent="0.3">
      <c r="A14" s="1" t="s">
        <v>78</v>
      </c>
      <c r="B14">
        <f t="shared" si="0"/>
        <v>12</v>
      </c>
      <c r="C14">
        <v>1</v>
      </c>
      <c r="D14" s="2">
        <v>1</v>
      </c>
      <c r="E14" s="232">
        <v>0.6</v>
      </c>
      <c r="F14" s="221">
        <v>23</v>
      </c>
      <c r="G14" s="221">
        <v>0.28000000000000003</v>
      </c>
      <c r="H14" s="221">
        <v>6</v>
      </c>
      <c r="I14" s="221">
        <v>5.5</v>
      </c>
      <c r="J14" s="221">
        <v>100</v>
      </c>
      <c r="K14" s="221">
        <v>12</v>
      </c>
      <c r="L14" s="221">
        <v>4</v>
      </c>
      <c r="M14" s="221">
        <v>4</v>
      </c>
      <c r="N14" s="2">
        <v>10</v>
      </c>
    </row>
    <row r="15" spans="1:14" x14ac:dyDescent="0.3">
      <c r="A15" s="1" t="s">
        <v>30</v>
      </c>
      <c r="B15">
        <f t="shared" si="0"/>
        <v>13</v>
      </c>
      <c r="C15">
        <v>1</v>
      </c>
      <c r="D15" s="2">
        <v>3</v>
      </c>
      <c r="E15" s="232">
        <v>0.33285714285714285</v>
      </c>
      <c r="F15" s="221">
        <v>16</v>
      </c>
      <c r="G15" s="221">
        <v>0.16</v>
      </c>
      <c r="H15" s="221">
        <v>0.47</v>
      </c>
      <c r="I15" s="221">
        <v>0.47</v>
      </c>
      <c r="J15" s="221">
        <v>2.75</v>
      </c>
      <c r="K15" s="221">
        <v>9</v>
      </c>
      <c r="L15" s="221">
        <v>4</v>
      </c>
      <c r="M15" s="221">
        <v>3</v>
      </c>
      <c r="N15" s="2">
        <v>7</v>
      </c>
    </row>
    <row r="16" spans="1:14" x14ac:dyDescent="0.3">
      <c r="A16" s="1" t="s">
        <v>30</v>
      </c>
      <c r="B16">
        <f t="shared" si="0"/>
        <v>14</v>
      </c>
      <c r="C16">
        <v>1</v>
      </c>
      <c r="D16" s="2">
        <v>3</v>
      </c>
      <c r="E16" s="232">
        <v>0.33285714285714285</v>
      </c>
      <c r="F16" s="221">
        <v>19</v>
      </c>
      <c r="G16" s="221">
        <v>0.13</v>
      </c>
      <c r="H16" s="221">
        <v>0.47</v>
      </c>
      <c r="I16" s="221">
        <v>1.25</v>
      </c>
      <c r="J16" s="221">
        <v>1.54</v>
      </c>
      <c r="K16" s="221">
        <v>12</v>
      </c>
      <c r="L16" s="221">
        <v>6</v>
      </c>
      <c r="M16" s="221">
        <v>5</v>
      </c>
      <c r="N16" s="2">
        <v>7</v>
      </c>
    </row>
    <row r="17" spans="1:14" x14ac:dyDescent="0.3">
      <c r="A17" s="1" t="s">
        <v>30</v>
      </c>
      <c r="B17">
        <f t="shared" si="0"/>
        <v>15</v>
      </c>
      <c r="C17">
        <v>1</v>
      </c>
      <c r="D17" s="2">
        <v>3</v>
      </c>
      <c r="E17" s="232">
        <v>0.5</v>
      </c>
      <c r="F17" s="221">
        <v>18</v>
      </c>
      <c r="G17" s="221">
        <v>0.19</v>
      </c>
      <c r="H17" s="221">
        <v>0.47</v>
      </c>
      <c r="I17" s="221">
        <v>0.47</v>
      </c>
      <c r="J17" s="221">
        <v>100</v>
      </c>
      <c r="K17" s="221">
        <v>11</v>
      </c>
      <c r="L17" s="221">
        <v>2</v>
      </c>
      <c r="M17" s="221">
        <v>2</v>
      </c>
      <c r="N17" s="2">
        <v>10</v>
      </c>
    </row>
    <row r="18" spans="1:14" x14ac:dyDescent="0.3">
      <c r="A18" s="1" t="s">
        <v>30</v>
      </c>
      <c r="B18">
        <f t="shared" si="0"/>
        <v>16</v>
      </c>
      <c r="C18">
        <v>1</v>
      </c>
      <c r="D18" s="2">
        <v>3</v>
      </c>
      <c r="E18" s="232">
        <v>0.38833333333333336</v>
      </c>
      <c r="F18" s="221">
        <v>17</v>
      </c>
      <c r="G18" s="221">
        <v>0.11</v>
      </c>
      <c r="H18" s="221">
        <v>0.5</v>
      </c>
      <c r="I18" s="221">
        <v>1.41</v>
      </c>
      <c r="J18" s="221">
        <v>0.21</v>
      </c>
      <c r="K18" s="221">
        <v>9</v>
      </c>
      <c r="L18" s="221">
        <v>5</v>
      </c>
      <c r="M18" s="221">
        <v>5</v>
      </c>
      <c r="N18" s="2">
        <v>6</v>
      </c>
    </row>
    <row r="19" spans="1:14" x14ac:dyDescent="0.3">
      <c r="A19" s="1" t="s">
        <v>30</v>
      </c>
      <c r="B19">
        <f t="shared" si="0"/>
        <v>17</v>
      </c>
      <c r="C19">
        <v>1</v>
      </c>
      <c r="D19" s="2">
        <v>3</v>
      </c>
      <c r="E19" s="232">
        <v>0.38142857142857139</v>
      </c>
      <c r="F19" s="221">
        <v>18</v>
      </c>
      <c r="G19" s="221">
        <v>0.11</v>
      </c>
      <c r="H19" s="221">
        <v>0.82</v>
      </c>
      <c r="I19" s="221">
        <v>0.94</v>
      </c>
      <c r="J19" s="221">
        <v>100</v>
      </c>
      <c r="K19" s="221">
        <v>11</v>
      </c>
      <c r="L19" s="221">
        <v>3</v>
      </c>
      <c r="M19" s="221">
        <v>3</v>
      </c>
      <c r="N19" s="2">
        <v>7</v>
      </c>
    </row>
    <row r="20" spans="1:14" x14ac:dyDescent="0.3">
      <c r="A20" s="1" t="s">
        <v>49</v>
      </c>
      <c r="B20">
        <f t="shared" si="0"/>
        <v>18</v>
      </c>
      <c r="C20">
        <v>1</v>
      </c>
      <c r="D20" s="2">
        <v>3</v>
      </c>
      <c r="E20" s="232">
        <v>0.44500000000000001</v>
      </c>
      <c r="F20" s="221">
        <v>14</v>
      </c>
      <c r="G20" s="221">
        <v>0.19</v>
      </c>
      <c r="H20" s="221">
        <v>5</v>
      </c>
      <c r="I20" s="221">
        <v>3.68</v>
      </c>
      <c r="J20" s="221">
        <v>100</v>
      </c>
      <c r="K20" s="221">
        <v>8</v>
      </c>
      <c r="L20" s="221">
        <v>3</v>
      </c>
      <c r="M20" s="221">
        <v>3</v>
      </c>
      <c r="N20" s="2">
        <v>6</v>
      </c>
    </row>
    <row r="21" spans="1:14" x14ac:dyDescent="0.3">
      <c r="A21" s="1" t="s">
        <v>49</v>
      </c>
      <c r="B21">
        <f t="shared" si="0"/>
        <v>19</v>
      </c>
      <c r="C21">
        <v>1</v>
      </c>
      <c r="D21" s="2">
        <v>3</v>
      </c>
      <c r="E21" s="232">
        <v>0.44500000000000001</v>
      </c>
      <c r="F21" s="221">
        <v>15</v>
      </c>
      <c r="G21" s="221">
        <v>7.0000000000000007E-2</v>
      </c>
      <c r="H21" s="221">
        <v>4.5</v>
      </c>
      <c r="I21" s="221">
        <v>3.74</v>
      </c>
      <c r="J21" s="221">
        <v>100</v>
      </c>
      <c r="K21" s="221">
        <v>10</v>
      </c>
      <c r="L21" s="221">
        <v>4</v>
      </c>
      <c r="M21" s="221">
        <v>4</v>
      </c>
      <c r="N21" s="2">
        <v>6</v>
      </c>
    </row>
    <row r="22" spans="1:14" x14ac:dyDescent="0.3">
      <c r="A22" s="1" t="s">
        <v>49</v>
      </c>
      <c r="B22">
        <f t="shared" si="0"/>
        <v>20</v>
      </c>
      <c r="C22">
        <v>1</v>
      </c>
      <c r="D22" s="2">
        <v>3</v>
      </c>
      <c r="E22" s="232">
        <v>0.26600000000000001</v>
      </c>
      <c r="F22" s="221">
        <v>19</v>
      </c>
      <c r="G22" s="221">
        <v>0.08</v>
      </c>
      <c r="H22" s="221">
        <v>0.82</v>
      </c>
      <c r="I22" s="221">
        <v>2.62</v>
      </c>
      <c r="J22" s="221">
        <v>100</v>
      </c>
      <c r="K22" s="221">
        <v>11</v>
      </c>
      <c r="L22" s="221">
        <v>4</v>
      </c>
      <c r="M22" s="221">
        <v>5</v>
      </c>
      <c r="N22" s="2">
        <v>5</v>
      </c>
    </row>
    <row r="23" spans="1:14" x14ac:dyDescent="0.3">
      <c r="A23" s="1" t="s">
        <v>49</v>
      </c>
      <c r="B23">
        <f t="shared" si="0"/>
        <v>21</v>
      </c>
      <c r="C23">
        <v>1</v>
      </c>
      <c r="D23" s="2">
        <v>3</v>
      </c>
      <c r="E23" s="232">
        <v>0.44500000000000001</v>
      </c>
      <c r="F23" s="221">
        <v>18</v>
      </c>
      <c r="G23" s="221">
        <v>0.08</v>
      </c>
      <c r="H23" s="221">
        <v>0.47</v>
      </c>
      <c r="I23" s="221">
        <v>0.47</v>
      </c>
      <c r="J23" s="221">
        <v>100</v>
      </c>
      <c r="K23" s="221">
        <v>9</v>
      </c>
      <c r="L23" s="221">
        <v>4</v>
      </c>
      <c r="M23" s="221">
        <v>5</v>
      </c>
      <c r="N23" s="2">
        <v>6</v>
      </c>
    </row>
    <row r="24" spans="1:14" x14ac:dyDescent="0.3">
      <c r="A24" s="1" t="s">
        <v>49</v>
      </c>
      <c r="B24">
        <f t="shared" si="0"/>
        <v>22</v>
      </c>
      <c r="C24">
        <v>1</v>
      </c>
      <c r="D24" s="2">
        <v>3</v>
      </c>
      <c r="E24" s="232">
        <v>0.2</v>
      </c>
      <c r="F24" s="221">
        <v>16</v>
      </c>
      <c r="G24" s="221">
        <v>0.09</v>
      </c>
      <c r="H24" s="221">
        <v>0.82</v>
      </c>
      <c r="I24" s="221">
        <v>2.16</v>
      </c>
      <c r="J24" s="221">
        <v>0.75</v>
      </c>
      <c r="K24" s="221">
        <v>9</v>
      </c>
      <c r="L24" s="221">
        <v>4</v>
      </c>
      <c r="M24" s="221">
        <v>5</v>
      </c>
      <c r="N24" s="2">
        <v>5</v>
      </c>
    </row>
    <row r="25" spans="1:14" x14ac:dyDescent="0.3">
      <c r="A25" s="1" t="s">
        <v>49</v>
      </c>
      <c r="B25">
        <f t="shared" si="0"/>
        <v>23</v>
      </c>
      <c r="C25">
        <v>1</v>
      </c>
      <c r="D25" s="2">
        <v>3</v>
      </c>
      <c r="E25" s="232">
        <v>0.33333333333333331</v>
      </c>
      <c r="F25" s="221">
        <v>18</v>
      </c>
      <c r="G25" s="221">
        <v>0.1</v>
      </c>
      <c r="H25" s="221">
        <v>2.0499999999999998</v>
      </c>
      <c r="I25" s="221">
        <v>2.62</v>
      </c>
      <c r="J25" s="221">
        <v>100</v>
      </c>
      <c r="K25" s="221">
        <v>12</v>
      </c>
      <c r="L25" s="221">
        <v>4</v>
      </c>
      <c r="M25" s="221">
        <v>5</v>
      </c>
      <c r="N25" s="2">
        <v>6</v>
      </c>
    </row>
    <row r="26" spans="1:14" x14ac:dyDescent="0.3">
      <c r="A26" s="1" t="s">
        <v>49</v>
      </c>
      <c r="B26">
        <f t="shared" si="0"/>
        <v>24</v>
      </c>
      <c r="C26">
        <v>1</v>
      </c>
      <c r="D26" s="2">
        <v>3</v>
      </c>
      <c r="E26" s="232">
        <v>0.25</v>
      </c>
      <c r="F26" s="221">
        <v>15</v>
      </c>
      <c r="G26" s="221">
        <v>0.18</v>
      </c>
      <c r="H26" s="221">
        <v>2.62</v>
      </c>
      <c r="I26" s="221">
        <v>4.9000000000000004</v>
      </c>
      <c r="J26" s="221">
        <v>100</v>
      </c>
      <c r="K26" s="221">
        <v>7</v>
      </c>
      <c r="L26" s="221">
        <v>4</v>
      </c>
      <c r="M26" s="221">
        <v>3</v>
      </c>
      <c r="N26" s="2">
        <v>4</v>
      </c>
    </row>
    <row r="27" spans="1:14" x14ac:dyDescent="0.3">
      <c r="A27" s="1" t="s">
        <v>49</v>
      </c>
      <c r="B27">
        <f t="shared" si="0"/>
        <v>25</v>
      </c>
      <c r="C27">
        <v>1</v>
      </c>
      <c r="D27" s="2">
        <v>3</v>
      </c>
      <c r="E27" s="232">
        <v>0.11</v>
      </c>
      <c r="F27" s="221">
        <v>13</v>
      </c>
      <c r="G27" s="221">
        <v>0.32</v>
      </c>
      <c r="H27" s="221">
        <v>3.56</v>
      </c>
      <c r="I27" s="221">
        <v>3.4</v>
      </c>
      <c r="J27" s="221">
        <v>100</v>
      </c>
      <c r="K27" s="221">
        <v>7</v>
      </c>
      <c r="L27" s="221">
        <v>4</v>
      </c>
      <c r="M27" s="221">
        <v>4</v>
      </c>
      <c r="N27" s="2">
        <v>3</v>
      </c>
    </row>
    <row r="28" spans="1:14" x14ac:dyDescent="0.3">
      <c r="A28" s="1" t="s">
        <v>49</v>
      </c>
      <c r="B28">
        <f t="shared" si="0"/>
        <v>26</v>
      </c>
      <c r="C28">
        <v>1</v>
      </c>
      <c r="D28" s="2">
        <v>3</v>
      </c>
      <c r="E28" s="232">
        <v>0.25</v>
      </c>
      <c r="F28" s="221">
        <v>17</v>
      </c>
      <c r="G28" s="221">
        <v>0.37</v>
      </c>
      <c r="H28" s="221">
        <v>4.32</v>
      </c>
      <c r="I28" s="221">
        <v>4.78</v>
      </c>
      <c r="J28" s="221">
        <v>8.25</v>
      </c>
      <c r="K28" s="221">
        <v>11</v>
      </c>
      <c r="L28" s="221">
        <v>6</v>
      </c>
      <c r="M28" s="221">
        <v>5</v>
      </c>
      <c r="N28" s="2">
        <v>5</v>
      </c>
    </row>
    <row r="29" spans="1:14" x14ac:dyDescent="0.3">
      <c r="A29" s="1" t="s">
        <v>49</v>
      </c>
      <c r="B29">
        <f t="shared" si="0"/>
        <v>27</v>
      </c>
      <c r="C29">
        <v>1</v>
      </c>
      <c r="D29" s="2">
        <v>3</v>
      </c>
      <c r="E29" s="232">
        <v>0.2</v>
      </c>
      <c r="F29" s="221">
        <v>18</v>
      </c>
      <c r="G29" s="221">
        <v>0.36</v>
      </c>
      <c r="H29" s="221">
        <v>1.63</v>
      </c>
      <c r="I29" s="221">
        <v>5.5</v>
      </c>
      <c r="J29" s="221">
        <v>100</v>
      </c>
      <c r="K29" s="221">
        <v>11</v>
      </c>
      <c r="L29" s="221">
        <v>5</v>
      </c>
      <c r="M29" s="221">
        <v>5</v>
      </c>
      <c r="N29" s="2">
        <v>5</v>
      </c>
    </row>
    <row r="30" spans="1:14" x14ac:dyDescent="0.3">
      <c r="A30" s="1" t="s">
        <v>57</v>
      </c>
      <c r="B30">
        <f t="shared" si="0"/>
        <v>28</v>
      </c>
      <c r="C30">
        <v>1</v>
      </c>
      <c r="D30" s="2">
        <v>3</v>
      </c>
      <c r="E30" s="232">
        <v>0.44500000000000001</v>
      </c>
      <c r="F30" s="221">
        <v>14</v>
      </c>
      <c r="G30" s="221">
        <v>0.17</v>
      </c>
      <c r="H30" s="221">
        <v>1.25</v>
      </c>
      <c r="I30" s="221">
        <v>0.47</v>
      </c>
      <c r="J30" s="221">
        <v>100</v>
      </c>
      <c r="K30" s="221">
        <v>9</v>
      </c>
      <c r="L30" s="221">
        <v>3</v>
      </c>
      <c r="M30" s="221">
        <v>4</v>
      </c>
      <c r="N30" s="2">
        <v>6</v>
      </c>
    </row>
    <row r="31" spans="1:14" x14ac:dyDescent="0.3">
      <c r="A31" s="1" t="s">
        <v>57</v>
      </c>
      <c r="B31">
        <f t="shared" si="0"/>
        <v>29</v>
      </c>
      <c r="C31">
        <v>1</v>
      </c>
      <c r="D31" s="2">
        <v>3</v>
      </c>
      <c r="E31" s="232">
        <v>0.45874999999999999</v>
      </c>
      <c r="F31" s="221">
        <v>17</v>
      </c>
      <c r="G31" s="221">
        <v>0.15</v>
      </c>
      <c r="H31" s="221">
        <v>1.25</v>
      </c>
      <c r="I31" s="221">
        <v>1</v>
      </c>
      <c r="J31" s="221">
        <v>100</v>
      </c>
      <c r="K31" s="221">
        <v>10</v>
      </c>
      <c r="L31" s="221">
        <v>5</v>
      </c>
      <c r="M31" s="221">
        <v>5</v>
      </c>
      <c r="N31" s="2">
        <v>8</v>
      </c>
    </row>
    <row r="32" spans="1:14" x14ac:dyDescent="0.3">
      <c r="A32" s="1" t="s">
        <v>57</v>
      </c>
      <c r="B32">
        <f t="shared" si="0"/>
        <v>30</v>
      </c>
      <c r="C32">
        <v>1</v>
      </c>
      <c r="D32" s="2">
        <v>3</v>
      </c>
      <c r="E32" s="232">
        <v>0.4642857142857143</v>
      </c>
      <c r="F32" s="221">
        <v>19</v>
      </c>
      <c r="G32" s="221">
        <v>0.16</v>
      </c>
      <c r="H32" s="221">
        <v>0.82</v>
      </c>
      <c r="I32" s="221">
        <v>0.94</v>
      </c>
      <c r="J32" s="221">
        <v>100</v>
      </c>
      <c r="K32" s="221">
        <v>10</v>
      </c>
      <c r="L32" s="221">
        <v>5</v>
      </c>
      <c r="M32" s="221">
        <v>6</v>
      </c>
      <c r="N32" s="2">
        <v>7</v>
      </c>
    </row>
    <row r="33" spans="1:14" x14ac:dyDescent="0.3">
      <c r="A33" s="1" t="s">
        <v>91</v>
      </c>
      <c r="B33">
        <f t="shared" si="0"/>
        <v>31</v>
      </c>
      <c r="C33">
        <v>1</v>
      </c>
      <c r="D33" s="2">
        <v>3</v>
      </c>
      <c r="E33" s="232">
        <v>0.33333333333333331</v>
      </c>
      <c r="F33" s="221">
        <v>19</v>
      </c>
      <c r="G33" s="221">
        <v>0.13</v>
      </c>
      <c r="H33" s="221">
        <v>1.25</v>
      </c>
      <c r="I33" s="221">
        <v>0.94</v>
      </c>
      <c r="J33" s="221">
        <v>0.75</v>
      </c>
      <c r="K33" s="221">
        <v>12</v>
      </c>
      <c r="L33" s="221">
        <v>5</v>
      </c>
      <c r="M33" s="221">
        <v>4</v>
      </c>
      <c r="N33" s="2">
        <v>6</v>
      </c>
    </row>
    <row r="34" spans="1:14" x14ac:dyDescent="0.3">
      <c r="A34" s="1" t="s">
        <v>91</v>
      </c>
      <c r="B34">
        <f t="shared" si="0"/>
        <v>32</v>
      </c>
      <c r="C34">
        <v>1</v>
      </c>
      <c r="D34" s="2">
        <v>3</v>
      </c>
      <c r="E34" s="232">
        <v>0.38142857142857139</v>
      </c>
      <c r="F34" s="221">
        <v>15</v>
      </c>
      <c r="G34" s="221">
        <v>0.11</v>
      </c>
      <c r="H34" s="221">
        <v>0.82</v>
      </c>
      <c r="I34" s="221">
        <v>0.82</v>
      </c>
      <c r="J34" s="221">
        <v>3</v>
      </c>
      <c r="K34" s="221">
        <v>9</v>
      </c>
      <c r="L34" s="221">
        <v>3</v>
      </c>
      <c r="M34" s="221">
        <v>3</v>
      </c>
      <c r="N34" s="2">
        <v>7</v>
      </c>
    </row>
    <row r="35" spans="1:14" x14ac:dyDescent="0.3">
      <c r="A35" s="1" t="s">
        <v>91</v>
      </c>
      <c r="B35">
        <f t="shared" si="0"/>
        <v>33</v>
      </c>
      <c r="C35">
        <v>1</v>
      </c>
      <c r="D35" s="2">
        <v>3</v>
      </c>
      <c r="E35" s="232">
        <v>0.4757142857142857</v>
      </c>
      <c r="F35" s="221">
        <v>17</v>
      </c>
      <c r="G35" s="221">
        <v>0.11</v>
      </c>
      <c r="H35" s="221">
        <v>1.25</v>
      </c>
      <c r="I35" s="221">
        <v>0.94</v>
      </c>
      <c r="J35" s="221">
        <v>100</v>
      </c>
      <c r="K35" s="221">
        <v>11</v>
      </c>
      <c r="L35" s="221">
        <v>5</v>
      </c>
      <c r="M35" s="221">
        <v>4</v>
      </c>
      <c r="N35" s="2">
        <v>7</v>
      </c>
    </row>
    <row r="36" spans="1:14" x14ac:dyDescent="0.3">
      <c r="A36" s="1" t="s">
        <v>91</v>
      </c>
      <c r="B36">
        <f t="shared" si="0"/>
        <v>34</v>
      </c>
      <c r="C36">
        <v>1</v>
      </c>
      <c r="D36" s="2">
        <v>3</v>
      </c>
      <c r="E36" s="232">
        <v>0.4757142857142857</v>
      </c>
      <c r="F36" s="221">
        <v>16</v>
      </c>
      <c r="G36" s="221">
        <v>0.11</v>
      </c>
      <c r="H36" s="221">
        <v>0.94</v>
      </c>
      <c r="I36" s="221">
        <v>0.94</v>
      </c>
      <c r="J36" s="221">
        <v>100</v>
      </c>
      <c r="K36" s="221">
        <v>10</v>
      </c>
      <c r="L36" s="221">
        <v>4</v>
      </c>
      <c r="M36" s="221">
        <v>4</v>
      </c>
      <c r="N36" s="2">
        <v>7</v>
      </c>
    </row>
    <row r="37" spans="1:14" x14ac:dyDescent="0.3">
      <c r="A37" s="1" t="s">
        <v>91</v>
      </c>
      <c r="B37">
        <f t="shared" si="0"/>
        <v>35</v>
      </c>
      <c r="C37">
        <v>1</v>
      </c>
      <c r="D37" s="2">
        <v>3</v>
      </c>
      <c r="E37" s="232">
        <v>0.38142857142857139</v>
      </c>
      <c r="F37" s="221">
        <v>20</v>
      </c>
      <c r="G37" s="221">
        <v>0.21</v>
      </c>
      <c r="H37" s="221">
        <v>0</v>
      </c>
      <c r="I37" s="221">
        <v>2.62</v>
      </c>
      <c r="J37" s="221">
        <v>100</v>
      </c>
      <c r="K37" s="221">
        <v>11</v>
      </c>
      <c r="L37" s="221">
        <v>3</v>
      </c>
      <c r="M37" s="221">
        <v>5</v>
      </c>
      <c r="N37" s="2">
        <v>7</v>
      </c>
    </row>
    <row r="38" spans="1:14" x14ac:dyDescent="0.3">
      <c r="A38" s="1" t="s">
        <v>91</v>
      </c>
      <c r="B38">
        <f t="shared" si="0"/>
        <v>36</v>
      </c>
      <c r="C38">
        <v>1</v>
      </c>
      <c r="D38" s="2">
        <v>3</v>
      </c>
      <c r="E38" s="232">
        <v>0.38142857142857139</v>
      </c>
      <c r="F38" s="221">
        <v>15</v>
      </c>
      <c r="G38" s="221">
        <v>0.11</v>
      </c>
      <c r="H38" s="221">
        <v>0.47</v>
      </c>
      <c r="I38" s="221">
        <v>0.82</v>
      </c>
      <c r="J38" s="221">
        <v>1.5</v>
      </c>
      <c r="K38" s="221">
        <v>9</v>
      </c>
      <c r="L38" s="221">
        <v>3</v>
      </c>
      <c r="M38" s="221">
        <v>3</v>
      </c>
      <c r="N38" s="2">
        <v>7</v>
      </c>
    </row>
    <row r="39" spans="1:14" x14ac:dyDescent="0.3">
      <c r="A39" s="1" t="s">
        <v>91</v>
      </c>
      <c r="B39">
        <f t="shared" si="0"/>
        <v>37</v>
      </c>
      <c r="C39">
        <v>1</v>
      </c>
      <c r="D39" s="2">
        <v>3</v>
      </c>
      <c r="E39" s="232">
        <v>0.45874999999999999</v>
      </c>
      <c r="F39" s="221">
        <v>18</v>
      </c>
      <c r="G39" s="221">
        <v>0.15</v>
      </c>
      <c r="H39" s="221">
        <v>1.7</v>
      </c>
      <c r="I39" s="221">
        <v>0.82</v>
      </c>
      <c r="J39" s="221">
        <v>100</v>
      </c>
      <c r="K39" s="221">
        <v>13</v>
      </c>
      <c r="L39" s="221">
        <v>5</v>
      </c>
      <c r="M39" s="221">
        <v>4</v>
      </c>
      <c r="N39" s="2">
        <v>8</v>
      </c>
    </row>
    <row r="40" spans="1:14" x14ac:dyDescent="0.3">
      <c r="A40" s="1" t="s">
        <v>91</v>
      </c>
      <c r="B40">
        <f t="shared" si="0"/>
        <v>38</v>
      </c>
      <c r="C40">
        <v>1</v>
      </c>
      <c r="D40" s="2">
        <v>3</v>
      </c>
      <c r="E40" s="232">
        <v>0.4</v>
      </c>
      <c r="F40" s="221">
        <v>16</v>
      </c>
      <c r="G40" s="221">
        <v>0.18</v>
      </c>
      <c r="H40" s="221">
        <v>1.89</v>
      </c>
      <c r="I40" s="221">
        <v>0.47</v>
      </c>
      <c r="J40" s="221">
        <v>100</v>
      </c>
      <c r="K40" s="221">
        <v>9</v>
      </c>
      <c r="L40" s="221">
        <v>5</v>
      </c>
      <c r="M40" s="221">
        <v>4</v>
      </c>
      <c r="N40" s="2">
        <v>5</v>
      </c>
    </row>
    <row r="41" spans="1:14" x14ac:dyDescent="0.3">
      <c r="A41" s="1" t="s">
        <v>91</v>
      </c>
      <c r="B41">
        <f t="shared" si="0"/>
        <v>39</v>
      </c>
      <c r="C41">
        <v>1</v>
      </c>
      <c r="D41" s="2">
        <v>3</v>
      </c>
      <c r="E41" s="232">
        <v>0.44500000000000001</v>
      </c>
      <c r="F41" s="221">
        <v>16</v>
      </c>
      <c r="G41" s="221">
        <v>0.12</v>
      </c>
      <c r="H41" s="221">
        <v>0.82</v>
      </c>
      <c r="I41" s="221">
        <v>0.94</v>
      </c>
      <c r="J41" s="221">
        <v>100</v>
      </c>
      <c r="K41" s="221">
        <v>10</v>
      </c>
      <c r="L41" s="221">
        <v>5</v>
      </c>
      <c r="M41" s="221">
        <v>5</v>
      </c>
      <c r="N41" s="2">
        <v>6</v>
      </c>
    </row>
    <row r="42" spans="1:14" x14ac:dyDescent="0.3">
      <c r="A42" s="1" t="s">
        <v>67</v>
      </c>
      <c r="B42">
        <f t="shared" si="0"/>
        <v>40</v>
      </c>
      <c r="C42">
        <v>3</v>
      </c>
      <c r="D42" s="2">
        <v>3</v>
      </c>
      <c r="E42" s="232">
        <v>0.52428571428571424</v>
      </c>
      <c r="F42" s="221">
        <v>14</v>
      </c>
      <c r="G42" s="221">
        <v>0.12</v>
      </c>
      <c r="H42" s="221">
        <v>3.56</v>
      </c>
      <c r="I42" s="221">
        <v>2.94</v>
      </c>
      <c r="J42" s="221">
        <v>0</v>
      </c>
      <c r="K42" s="221">
        <v>8</v>
      </c>
      <c r="L42" s="221">
        <v>2</v>
      </c>
      <c r="M42" s="221">
        <v>3</v>
      </c>
      <c r="N42" s="2">
        <v>7</v>
      </c>
    </row>
    <row r="43" spans="1:14" x14ac:dyDescent="0.3">
      <c r="A43" s="1" t="s">
        <v>67</v>
      </c>
      <c r="B43">
        <f t="shared" si="0"/>
        <v>41</v>
      </c>
      <c r="C43">
        <v>3</v>
      </c>
      <c r="D43" s="2">
        <v>3</v>
      </c>
      <c r="E43" s="232">
        <v>0.5</v>
      </c>
      <c r="F43" s="221">
        <v>14</v>
      </c>
      <c r="G43" s="221">
        <v>0.16</v>
      </c>
      <c r="H43" s="221">
        <v>8.26</v>
      </c>
      <c r="I43" s="221">
        <v>2.87</v>
      </c>
      <c r="J43" s="221">
        <v>100</v>
      </c>
      <c r="K43" s="221">
        <v>10</v>
      </c>
      <c r="L43" s="221">
        <v>5</v>
      </c>
      <c r="M43" s="221">
        <v>3</v>
      </c>
      <c r="N43" s="2">
        <v>8</v>
      </c>
    </row>
    <row r="44" spans="1:14" x14ac:dyDescent="0.3">
      <c r="A44" s="1" t="s">
        <v>67</v>
      </c>
      <c r="B44">
        <f t="shared" si="0"/>
        <v>42</v>
      </c>
      <c r="C44">
        <v>3</v>
      </c>
      <c r="D44" s="2">
        <v>3</v>
      </c>
      <c r="E44" s="232">
        <v>0.54125000000000001</v>
      </c>
      <c r="F44" s="221">
        <v>13</v>
      </c>
      <c r="G44" s="221">
        <v>0.11</v>
      </c>
      <c r="H44" s="221">
        <v>3.56</v>
      </c>
      <c r="I44" s="221">
        <v>1</v>
      </c>
      <c r="J44" s="221">
        <v>100</v>
      </c>
      <c r="K44" s="221">
        <v>10</v>
      </c>
      <c r="L44" s="221">
        <v>3</v>
      </c>
      <c r="M44" s="221">
        <v>4</v>
      </c>
      <c r="N44" s="2">
        <v>8</v>
      </c>
    </row>
    <row r="45" spans="1:14" x14ac:dyDescent="0.3">
      <c r="A45" s="1" t="s">
        <v>67</v>
      </c>
      <c r="B45">
        <f t="shared" si="0"/>
        <v>43</v>
      </c>
      <c r="C45">
        <v>3</v>
      </c>
      <c r="D45" s="2">
        <v>3</v>
      </c>
      <c r="E45" s="232">
        <v>0.56699999999999995</v>
      </c>
      <c r="F45" s="221">
        <v>20</v>
      </c>
      <c r="G45" s="221">
        <v>0.17</v>
      </c>
      <c r="H45" s="221">
        <v>6.98</v>
      </c>
      <c r="I45" s="221">
        <v>4.1100000000000003</v>
      </c>
      <c r="J45" s="221">
        <v>100</v>
      </c>
      <c r="K45" s="221">
        <v>14</v>
      </c>
      <c r="L45" s="221">
        <v>5</v>
      </c>
      <c r="M45" s="221">
        <v>6</v>
      </c>
      <c r="N45" s="2">
        <v>10</v>
      </c>
    </row>
    <row r="46" spans="1:14" x14ac:dyDescent="0.3">
      <c r="A46" s="1" t="s">
        <v>67</v>
      </c>
      <c r="B46">
        <f t="shared" si="0"/>
        <v>44</v>
      </c>
      <c r="C46">
        <v>3</v>
      </c>
      <c r="D46" s="2">
        <v>3</v>
      </c>
      <c r="E46" s="232">
        <v>0.41625000000000001</v>
      </c>
      <c r="F46" s="221">
        <v>20</v>
      </c>
      <c r="G46" s="221">
        <v>0.2</v>
      </c>
      <c r="H46" s="221">
        <v>4.03</v>
      </c>
      <c r="I46" s="221">
        <v>4.92</v>
      </c>
      <c r="J46" s="221">
        <v>100</v>
      </c>
      <c r="K46" s="221">
        <v>12</v>
      </c>
      <c r="L46" s="221">
        <v>3</v>
      </c>
      <c r="M46" s="221">
        <v>5</v>
      </c>
      <c r="N46" s="2">
        <v>8</v>
      </c>
    </row>
    <row r="47" spans="1:14" x14ac:dyDescent="0.3">
      <c r="A47" s="1" t="s">
        <v>67</v>
      </c>
      <c r="B47">
        <f t="shared" si="0"/>
        <v>45</v>
      </c>
      <c r="C47">
        <v>3</v>
      </c>
      <c r="D47" s="2">
        <v>3</v>
      </c>
      <c r="E47" s="232">
        <v>0.38142857142857139</v>
      </c>
      <c r="F47" s="221">
        <v>17</v>
      </c>
      <c r="G47" s="221">
        <v>0.17</v>
      </c>
      <c r="H47" s="221">
        <v>3.56</v>
      </c>
      <c r="I47" s="221">
        <v>6.24</v>
      </c>
      <c r="J47" s="221">
        <v>100</v>
      </c>
      <c r="K47" s="221">
        <v>11</v>
      </c>
      <c r="L47" s="221">
        <v>3</v>
      </c>
      <c r="M47" s="221">
        <v>4</v>
      </c>
      <c r="N47" s="2">
        <v>7</v>
      </c>
    </row>
    <row r="48" spans="1:14" x14ac:dyDescent="0.3">
      <c r="A48" s="1" t="s">
        <v>67</v>
      </c>
      <c r="B48">
        <f t="shared" si="0"/>
        <v>46</v>
      </c>
      <c r="C48">
        <v>3</v>
      </c>
      <c r="D48" s="2">
        <v>3</v>
      </c>
      <c r="E48" s="232">
        <v>0.61083333333333334</v>
      </c>
      <c r="F48" s="221">
        <v>22</v>
      </c>
      <c r="G48" s="221">
        <v>0.11</v>
      </c>
      <c r="H48" s="221">
        <v>7.41</v>
      </c>
      <c r="I48" s="221">
        <v>2.0499999999999998</v>
      </c>
      <c r="J48" s="221">
        <v>100</v>
      </c>
      <c r="K48" s="221">
        <v>15</v>
      </c>
      <c r="L48" s="221">
        <v>4</v>
      </c>
      <c r="M48" s="221">
        <v>4</v>
      </c>
      <c r="N48" s="2">
        <v>12</v>
      </c>
    </row>
    <row r="49" spans="1:14" x14ac:dyDescent="0.3">
      <c r="A49" s="1" t="s">
        <v>8</v>
      </c>
      <c r="B49">
        <f t="shared" si="0"/>
        <v>47</v>
      </c>
      <c r="C49">
        <v>3</v>
      </c>
      <c r="D49" s="2">
        <v>3</v>
      </c>
      <c r="E49" s="232">
        <v>0.33250000000000002</v>
      </c>
      <c r="F49" s="221">
        <v>15</v>
      </c>
      <c r="G49" s="221">
        <v>0.17</v>
      </c>
      <c r="H49" s="221">
        <v>1</v>
      </c>
      <c r="I49" s="221">
        <v>7.79</v>
      </c>
      <c r="J49" s="221">
        <v>100</v>
      </c>
      <c r="K49" s="221">
        <v>7</v>
      </c>
      <c r="L49" s="221">
        <v>4</v>
      </c>
      <c r="M49" s="221">
        <v>4</v>
      </c>
      <c r="N49" s="2">
        <v>4</v>
      </c>
    </row>
    <row r="50" spans="1:14" x14ac:dyDescent="0.3">
      <c r="A50" s="1" t="s">
        <v>8</v>
      </c>
      <c r="B50">
        <f t="shared" si="0"/>
        <v>48</v>
      </c>
      <c r="C50">
        <v>3</v>
      </c>
      <c r="D50" s="2">
        <v>3</v>
      </c>
      <c r="E50" s="232">
        <v>0.41749999999999998</v>
      </c>
      <c r="F50" s="221">
        <v>16</v>
      </c>
      <c r="G50" s="221">
        <v>0.19</v>
      </c>
      <c r="H50" s="221">
        <v>1.63</v>
      </c>
      <c r="I50" s="221">
        <v>7.79</v>
      </c>
      <c r="J50" s="221">
        <v>100</v>
      </c>
      <c r="K50" s="221">
        <v>7</v>
      </c>
      <c r="L50" s="221">
        <v>4</v>
      </c>
      <c r="M50" s="221">
        <v>3</v>
      </c>
      <c r="N50" s="2">
        <v>4</v>
      </c>
    </row>
    <row r="51" spans="1:14" x14ac:dyDescent="0.3">
      <c r="A51" s="1" t="s">
        <v>8</v>
      </c>
      <c r="B51">
        <f t="shared" si="0"/>
        <v>49</v>
      </c>
      <c r="C51">
        <v>3</v>
      </c>
      <c r="D51" s="2">
        <v>3</v>
      </c>
      <c r="E51" s="232">
        <v>0.44500000000000001</v>
      </c>
      <c r="F51" s="221">
        <v>13</v>
      </c>
      <c r="G51" s="221">
        <v>0.19</v>
      </c>
      <c r="H51" s="221">
        <v>3.27</v>
      </c>
      <c r="I51" s="221">
        <v>4.5</v>
      </c>
      <c r="J51" s="221">
        <v>100</v>
      </c>
      <c r="K51" s="221">
        <v>7</v>
      </c>
      <c r="L51" s="221">
        <v>2</v>
      </c>
      <c r="M51" s="221">
        <v>3</v>
      </c>
      <c r="N51" s="2">
        <v>6</v>
      </c>
    </row>
    <row r="52" spans="1:14" x14ac:dyDescent="0.3">
      <c r="A52" s="1" t="s">
        <v>8</v>
      </c>
      <c r="B52">
        <f t="shared" si="0"/>
        <v>50</v>
      </c>
      <c r="C52">
        <v>3</v>
      </c>
      <c r="D52" s="2">
        <v>3</v>
      </c>
      <c r="E52" s="232">
        <v>0.33399999999999996</v>
      </c>
      <c r="F52" s="221">
        <v>18</v>
      </c>
      <c r="G52" s="221">
        <v>0.14000000000000001</v>
      </c>
      <c r="H52" s="221">
        <v>1.89</v>
      </c>
      <c r="I52" s="221">
        <v>2.36</v>
      </c>
      <c r="J52" s="221">
        <v>100</v>
      </c>
      <c r="K52" s="221">
        <v>9</v>
      </c>
      <c r="L52" s="221">
        <v>4</v>
      </c>
      <c r="M52" s="221">
        <v>4</v>
      </c>
      <c r="N52" s="2">
        <v>5</v>
      </c>
    </row>
    <row r="53" spans="1:14" x14ac:dyDescent="0.3">
      <c r="A53" s="1" t="s">
        <v>8</v>
      </c>
      <c r="B53">
        <f t="shared" si="0"/>
        <v>51</v>
      </c>
      <c r="C53">
        <v>3</v>
      </c>
      <c r="D53" s="2">
        <v>3</v>
      </c>
      <c r="E53" s="232">
        <v>0.58374999999999999</v>
      </c>
      <c r="F53" s="221">
        <v>13</v>
      </c>
      <c r="G53" s="221">
        <v>0.15</v>
      </c>
      <c r="H53" s="221">
        <v>1.89</v>
      </c>
      <c r="I53" s="221">
        <v>2.16</v>
      </c>
      <c r="J53" s="221">
        <v>100</v>
      </c>
      <c r="K53" s="221">
        <v>9</v>
      </c>
      <c r="L53" s="221">
        <v>1</v>
      </c>
      <c r="M53" s="221">
        <v>1</v>
      </c>
      <c r="N53" s="2">
        <v>8</v>
      </c>
    </row>
    <row r="54" spans="1:14" x14ac:dyDescent="0.3">
      <c r="A54" s="1" t="s">
        <v>8</v>
      </c>
      <c r="B54">
        <f t="shared" si="0"/>
        <v>52</v>
      </c>
      <c r="C54">
        <v>3</v>
      </c>
      <c r="D54" s="2">
        <v>3</v>
      </c>
      <c r="E54" s="232">
        <v>0.55555555555555558</v>
      </c>
      <c r="F54" s="221">
        <v>16</v>
      </c>
      <c r="G54" s="221">
        <v>0.2</v>
      </c>
      <c r="H54" s="221">
        <v>4.55</v>
      </c>
      <c r="I54" s="221">
        <v>3.27</v>
      </c>
      <c r="J54" s="221">
        <v>100</v>
      </c>
      <c r="K54" s="221">
        <v>10</v>
      </c>
      <c r="L54" s="221">
        <v>2</v>
      </c>
      <c r="M54" s="221">
        <v>2</v>
      </c>
      <c r="N54" s="2">
        <v>9</v>
      </c>
    </row>
    <row r="55" spans="1:14" x14ac:dyDescent="0.3">
      <c r="A55" s="1" t="s">
        <v>8</v>
      </c>
      <c r="B55">
        <f t="shared" si="0"/>
        <v>53</v>
      </c>
      <c r="C55">
        <v>3</v>
      </c>
      <c r="D55" s="2">
        <v>3</v>
      </c>
      <c r="E55" s="232">
        <v>0.57545454545454544</v>
      </c>
      <c r="F55" s="221">
        <v>16</v>
      </c>
      <c r="G55" s="221">
        <v>0.2</v>
      </c>
      <c r="H55" s="221">
        <v>2.87</v>
      </c>
      <c r="I55" s="221">
        <v>3.3</v>
      </c>
      <c r="J55" s="221">
        <v>100</v>
      </c>
      <c r="K55" s="221">
        <v>12</v>
      </c>
      <c r="L55" s="221">
        <v>2</v>
      </c>
      <c r="M55" s="221">
        <v>2</v>
      </c>
      <c r="N55" s="2">
        <v>11</v>
      </c>
    </row>
    <row r="56" spans="1:14" x14ac:dyDescent="0.3">
      <c r="A56" s="1" t="s">
        <v>8</v>
      </c>
      <c r="B56">
        <f t="shared" si="0"/>
        <v>54</v>
      </c>
      <c r="C56">
        <v>3</v>
      </c>
      <c r="D56" s="2">
        <v>3</v>
      </c>
      <c r="E56" s="232">
        <v>0.53300000000000003</v>
      </c>
      <c r="F56" s="221">
        <v>18</v>
      </c>
      <c r="G56" s="221">
        <v>0.19</v>
      </c>
      <c r="H56" s="221">
        <v>1.7</v>
      </c>
      <c r="I56" s="221">
        <v>3.3</v>
      </c>
      <c r="J56" s="221">
        <v>100</v>
      </c>
      <c r="K56" s="221">
        <v>12</v>
      </c>
      <c r="L56" s="221">
        <v>2</v>
      </c>
      <c r="M56" s="221">
        <v>2</v>
      </c>
      <c r="N56" s="2">
        <v>10</v>
      </c>
    </row>
    <row r="57" spans="1:14" x14ac:dyDescent="0.3">
      <c r="A57" s="1" t="s">
        <v>8</v>
      </c>
      <c r="B57">
        <f t="shared" si="0"/>
        <v>55</v>
      </c>
      <c r="C57">
        <v>3</v>
      </c>
      <c r="D57" s="2">
        <v>3</v>
      </c>
      <c r="E57" s="232">
        <v>0.59222222222222221</v>
      </c>
      <c r="F57" s="221">
        <v>15</v>
      </c>
      <c r="G57" s="221">
        <v>0.15</v>
      </c>
      <c r="H57" s="221">
        <v>1.7</v>
      </c>
      <c r="I57" s="221">
        <v>4.1900000000000004</v>
      </c>
      <c r="J57" s="221">
        <v>100</v>
      </c>
      <c r="K57" s="221">
        <v>10</v>
      </c>
      <c r="L57" s="221">
        <v>1</v>
      </c>
      <c r="M57" s="221">
        <v>1</v>
      </c>
      <c r="N57" s="2">
        <v>9</v>
      </c>
    </row>
    <row r="58" spans="1:14" x14ac:dyDescent="0.3">
      <c r="A58" s="1" t="s">
        <v>8</v>
      </c>
      <c r="B58">
        <f t="shared" si="0"/>
        <v>56</v>
      </c>
      <c r="C58">
        <v>3</v>
      </c>
      <c r="D58" s="2">
        <v>3</v>
      </c>
      <c r="E58" s="232">
        <v>0.33250000000000002</v>
      </c>
      <c r="F58" s="221">
        <v>11</v>
      </c>
      <c r="G58" s="221">
        <v>0.15</v>
      </c>
      <c r="H58" s="221">
        <v>4.99</v>
      </c>
      <c r="I58" s="221">
        <v>3.3</v>
      </c>
      <c r="J58" s="221">
        <v>100</v>
      </c>
      <c r="K58" s="221">
        <v>6</v>
      </c>
      <c r="L58" s="221">
        <v>2</v>
      </c>
      <c r="M58" s="221">
        <v>3</v>
      </c>
      <c r="N58" s="2">
        <v>4</v>
      </c>
    </row>
    <row r="59" spans="1:14" x14ac:dyDescent="0.3">
      <c r="A59" s="1" t="s">
        <v>8</v>
      </c>
      <c r="B59">
        <f t="shared" si="0"/>
        <v>57</v>
      </c>
      <c r="C59">
        <v>3</v>
      </c>
      <c r="D59" s="2">
        <v>3</v>
      </c>
      <c r="E59" s="232">
        <v>0.55500000000000005</v>
      </c>
      <c r="F59" s="221">
        <v>11</v>
      </c>
      <c r="G59" s="221">
        <v>0.19</v>
      </c>
      <c r="H59" s="221">
        <v>3.4</v>
      </c>
      <c r="I59" s="221">
        <v>0</v>
      </c>
      <c r="J59" s="221">
        <v>100</v>
      </c>
      <c r="K59" s="221">
        <v>8</v>
      </c>
      <c r="L59" s="221">
        <v>2</v>
      </c>
      <c r="M59" s="221">
        <v>2</v>
      </c>
      <c r="N59" s="2">
        <v>6</v>
      </c>
    </row>
    <row r="60" spans="1:14" x14ac:dyDescent="0.3">
      <c r="A60" s="1" t="s">
        <v>8</v>
      </c>
      <c r="B60">
        <f t="shared" si="0"/>
        <v>58</v>
      </c>
      <c r="C60">
        <v>3</v>
      </c>
      <c r="D60" s="2">
        <v>3</v>
      </c>
      <c r="E60" s="232">
        <v>0.5</v>
      </c>
      <c r="F60" s="221">
        <v>14</v>
      </c>
      <c r="G60" s="221">
        <v>0.21</v>
      </c>
      <c r="H60" s="221">
        <v>3.74</v>
      </c>
      <c r="I60" s="221">
        <v>1.41</v>
      </c>
      <c r="J60" s="221">
        <v>100</v>
      </c>
      <c r="K60" s="221">
        <v>8</v>
      </c>
      <c r="L60" s="221">
        <v>2</v>
      </c>
      <c r="M60" s="221">
        <v>2</v>
      </c>
      <c r="N60" s="2">
        <v>6</v>
      </c>
    </row>
    <row r="61" spans="1:14" x14ac:dyDescent="0.3">
      <c r="A61" s="1" t="s">
        <v>8</v>
      </c>
      <c r="B61">
        <f t="shared" si="0"/>
        <v>59</v>
      </c>
      <c r="C61">
        <v>3</v>
      </c>
      <c r="D61" s="2">
        <v>3</v>
      </c>
      <c r="E61" s="232">
        <v>0.53400000000000003</v>
      </c>
      <c r="F61" s="221">
        <v>13</v>
      </c>
      <c r="G61" s="221">
        <v>0.23</v>
      </c>
      <c r="H61" s="221">
        <v>2.0499999999999998</v>
      </c>
      <c r="I61" s="221">
        <v>1.25</v>
      </c>
      <c r="J61" s="221">
        <v>100</v>
      </c>
      <c r="K61" s="221">
        <v>7</v>
      </c>
      <c r="L61" s="221">
        <v>3</v>
      </c>
      <c r="M61" s="221">
        <v>2</v>
      </c>
      <c r="N61" s="2">
        <v>5</v>
      </c>
    </row>
    <row r="62" spans="1:14" x14ac:dyDescent="0.3">
      <c r="A62" s="1" t="s">
        <v>8</v>
      </c>
      <c r="B62">
        <f t="shared" si="0"/>
        <v>60</v>
      </c>
      <c r="C62">
        <v>3</v>
      </c>
      <c r="D62" s="2">
        <v>3</v>
      </c>
      <c r="E62" s="232">
        <v>0.5</v>
      </c>
      <c r="F62" s="221">
        <v>14</v>
      </c>
      <c r="G62" s="221">
        <v>0.19</v>
      </c>
      <c r="H62" s="221">
        <v>2.16</v>
      </c>
      <c r="I62" s="221">
        <v>1.25</v>
      </c>
      <c r="J62" s="221">
        <v>100</v>
      </c>
      <c r="K62" s="221">
        <v>8</v>
      </c>
      <c r="L62" s="221">
        <v>2</v>
      </c>
      <c r="M62" s="221">
        <v>3</v>
      </c>
      <c r="N62" s="2">
        <v>6</v>
      </c>
    </row>
    <row r="63" spans="1:14" x14ac:dyDescent="0.3">
      <c r="A63" s="1" t="s">
        <v>8</v>
      </c>
      <c r="B63">
        <f t="shared" si="0"/>
        <v>61</v>
      </c>
      <c r="C63">
        <v>3</v>
      </c>
      <c r="D63" s="2">
        <v>3</v>
      </c>
      <c r="E63" s="232">
        <v>0.44500000000000001</v>
      </c>
      <c r="F63" s="221">
        <v>15</v>
      </c>
      <c r="G63" s="221">
        <v>0.14000000000000001</v>
      </c>
      <c r="H63" s="221">
        <v>1.7</v>
      </c>
      <c r="I63" s="221">
        <v>1.5</v>
      </c>
      <c r="J63" s="221">
        <v>100</v>
      </c>
      <c r="K63" s="221">
        <v>9</v>
      </c>
      <c r="L63" s="221">
        <v>3</v>
      </c>
      <c r="M63" s="221">
        <v>3</v>
      </c>
      <c r="N63" s="2">
        <v>6</v>
      </c>
    </row>
    <row r="64" spans="1:14" x14ac:dyDescent="0.3">
      <c r="A64" s="1" t="s">
        <v>23</v>
      </c>
      <c r="B64">
        <f t="shared" si="0"/>
        <v>62</v>
      </c>
      <c r="C64">
        <v>3</v>
      </c>
      <c r="D64" s="2">
        <v>3</v>
      </c>
      <c r="E64" s="232">
        <v>0.5</v>
      </c>
      <c r="F64" s="221">
        <v>13</v>
      </c>
      <c r="G64" s="221">
        <v>0.14000000000000001</v>
      </c>
      <c r="H64" s="221">
        <v>1.5</v>
      </c>
      <c r="I64" s="221">
        <v>9.4600000000000009</v>
      </c>
      <c r="J64" s="221">
        <v>100</v>
      </c>
      <c r="K64" s="221">
        <v>10</v>
      </c>
      <c r="L64" s="221">
        <v>3</v>
      </c>
      <c r="M64" s="221">
        <v>3</v>
      </c>
      <c r="N64" s="2">
        <v>8</v>
      </c>
    </row>
    <row r="65" spans="1:14" x14ac:dyDescent="0.3">
      <c r="A65" s="1" t="s">
        <v>23</v>
      </c>
      <c r="B65">
        <f t="shared" si="0"/>
        <v>63</v>
      </c>
      <c r="C65">
        <v>3</v>
      </c>
      <c r="D65" s="2">
        <v>3</v>
      </c>
      <c r="E65" s="232">
        <v>0.44750000000000001</v>
      </c>
      <c r="F65" s="221">
        <v>18</v>
      </c>
      <c r="G65" s="221">
        <v>0.15</v>
      </c>
      <c r="H65" s="221">
        <v>2.4500000000000002</v>
      </c>
      <c r="I65" s="221">
        <v>1.63</v>
      </c>
      <c r="J65" s="221">
        <v>100</v>
      </c>
      <c r="K65" s="221">
        <v>11</v>
      </c>
      <c r="L65" s="221">
        <v>4</v>
      </c>
      <c r="M65" s="221">
        <v>6</v>
      </c>
      <c r="N65" s="2">
        <v>8</v>
      </c>
    </row>
    <row r="66" spans="1:14" x14ac:dyDescent="0.3">
      <c r="A66" s="1" t="s">
        <v>23</v>
      </c>
      <c r="B66">
        <f t="shared" si="0"/>
        <v>64</v>
      </c>
      <c r="C66">
        <v>3</v>
      </c>
      <c r="D66" s="2">
        <v>3</v>
      </c>
      <c r="E66" s="232">
        <v>0.42857142857142855</v>
      </c>
      <c r="F66" s="221">
        <v>15</v>
      </c>
      <c r="G66" s="221">
        <v>0.11</v>
      </c>
      <c r="H66" s="221">
        <v>1.41</v>
      </c>
      <c r="I66" s="221">
        <v>6.18</v>
      </c>
      <c r="J66" s="221">
        <v>100</v>
      </c>
      <c r="K66" s="221">
        <v>9</v>
      </c>
      <c r="L66" s="221">
        <v>4</v>
      </c>
      <c r="M66" s="221">
        <v>4</v>
      </c>
      <c r="N66" s="2">
        <v>7</v>
      </c>
    </row>
    <row r="67" spans="1:14" x14ac:dyDescent="0.3">
      <c r="A67" s="1" t="s">
        <v>23</v>
      </c>
      <c r="B67">
        <f t="shared" si="0"/>
        <v>65</v>
      </c>
      <c r="C67">
        <v>3</v>
      </c>
      <c r="D67" s="2">
        <v>3</v>
      </c>
      <c r="E67" s="232">
        <v>0.52428571428571424</v>
      </c>
      <c r="F67" s="221">
        <v>16</v>
      </c>
      <c r="G67" s="221">
        <v>0.08</v>
      </c>
      <c r="H67" s="221">
        <v>1.89</v>
      </c>
      <c r="I67" s="221">
        <v>4.92</v>
      </c>
      <c r="J67" s="221">
        <v>100</v>
      </c>
      <c r="K67" s="221">
        <v>9</v>
      </c>
      <c r="L67" s="221">
        <v>2</v>
      </c>
      <c r="M67" s="221">
        <v>3</v>
      </c>
      <c r="N67" s="2">
        <v>7</v>
      </c>
    </row>
    <row r="68" spans="1:14" x14ac:dyDescent="0.3">
      <c r="A68" s="1" t="s">
        <v>23</v>
      </c>
      <c r="B68">
        <f t="shared" ref="B68:B131" si="1">B67+1</f>
        <v>66</v>
      </c>
      <c r="C68">
        <v>3</v>
      </c>
      <c r="D68" s="2">
        <v>3</v>
      </c>
      <c r="E68" s="232">
        <v>0.58374999999999999</v>
      </c>
      <c r="F68" s="221">
        <v>14</v>
      </c>
      <c r="G68" s="221">
        <v>0.12</v>
      </c>
      <c r="H68" s="221">
        <v>9.1</v>
      </c>
      <c r="I68" s="221">
        <v>6.98</v>
      </c>
      <c r="J68" s="221">
        <v>100</v>
      </c>
      <c r="K68" s="221">
        <v>10</v>
      </c>
      <c r="L68" s="221">
        <v>3</v>
      </c>
      <c r="M68" s="221">
        <v>3</v>
      </c>
      <c r="N68" s="2">
        <v>8</v>
      </c>
    </row>
    <row r="69" spans="1:14" x14ac:dyDescent="0.3">
      <c r="A69" s="1" t="s">
        <v>23</v>
      </c>
      <c r="B69">
        <f t="shared" si="1"/>
        <v>67</v>
      </c>
      <c r="C69">
        <v>3</v>
      </c>
      <c r="D69" s="2">
        <v>3</v>
      </c>
      <c r="E69" s="232">
        <v>0.44444444444444442</v>
      </c>
      <c r="F69" s="221">
        <v>18</v>
      </c>
      <c r="G69" s="221">
        <v>0.13</v>
      </c>
      <c r="H69" s="221">
        <v>9.4600000000000009</v>
      </c>
      <c r="I69" s="221">
        <v>4.32</v>
      </c>
      <c r="J69" s="221">
        <v>100</v>
      </c>
      <c r="K69" s="221">
        <v>14</v>
      </c>
      <c r="L69" s="221">
        <v>4</v>
      </c>
      <c r="M69" s="221">
        <v>4</v>
      </c>
      <c r="N69" s="2">
        <v>9</v>
      </c>
    </row>
    <row r="70" spans="1:14" x14ac:dyDescent="0.3">
      <c r="A70" s="1" t="s">
        <v>23</v>
      </c>
      <c r="B70">
        <f t="shared" si="1"/>
        <v>68</v>
      </c>
      <c r="C70">
        <v>3</v>
      </c>
      <c r="D70" s="2">
        <v>3</v>
      </c>
      <c r="E70" s="232">
        <v>0.4811111111111111</v>
      </c>
      <c r="F70" s="221">
        <v>18</v>
      </c>
      <c r="G70" s="221">
        <v>0.1</v>
      </c>
      <c r="H70" s="221">
        <v>8.73</v>
      </c>
      <c r="I70" s="221">
        <v>4</v>
      </c>
      <c r="J70" s="221">
        <v>100</v>
      </c>
      <c r="K70" s="221">
        <v>12</v>
      </c>
      <c r="L70" s="221">
        <v>4</v>
      </c>
      <c r="M70" s="221">
        <v>5</v>
      </c>
      <c r="N70" s="2">
        <v>9</v>
      </c>
    </row>
    <row r="71" spans="1:14" x14ac:dyDescent="0.3">
      <c r="A71" s="1" t="s">
        <v>41</v>
      </c>
      <c r="B71">
        <f t="shared" si="1"/>
        <v>69</v>
      </c>
      <c r="C71">
        <v>3</v>
      </c>
      <c r="D71" s="2">
        <v>3</v>
      </c>
      <c r="E71" s="232">
        <v>0.33333333333333331</v>
      </c>
      <c r="F71" s="221">
        <v>15</v>
      </c>
      <c r="G71" s="221">
        <v>0.12</v>
      </c>
      <c r="H71" s="221">
        <v>3.09</v>
      </c>
      <c r="I71" s="221">
        <v>0.47</v>
      </c>
      <c r="J71" s="221">
        <v>2.25</v>
      </c>
      <c r="K71" s="221">
        <v>9</v>
      </c>
      <c r="L71" s="221">
        <v>3</v>
      </c>
      <c r="M71" s="221">
        <v>3</v>
      </c>
      <c r="N71" s="2">
        <v>6</v>
      </c>
    </row>
    <row r="72" spans="1:14" x14ac:dyDescent="0.3">
      <c r="A72" s="1" t="s">
        <v>41</v>
      </c>
      <c r="B72">
        <f t="shared" si="1"/>
        <v>70</v>
      </c>
      <c r="C72">
        <v>3</v>
      </c>
      <c r="D72" s="2">
        <v>3</v>
      </c>
      <c r="E72" s="232">
        <v>0.42857142857142855</v>
      </c>
      <c r="F72" s="221">
        <v>20</v>
      </c>
      <c r="G72" s="221">
        <v>0.1</v>
      </c>
      <c r="H72" s="221">
        <v>5.25</v>
      </c>
      <c r="I72" s="221">
        <v>0.94</v>
      </c>
      <c r="J72" s="221">
        <v>6.51</v>
      </c>
      <c r="K72" s="221">
        <v>11</v>
      </c>
      <c r="L72" s="221">
        <v>5</v>
      </c>
      <c r="M72" s="221">
        <v>5</v>
      </c>
      <c r="N72" s="2">
        <v>7</v>
      </c>
    </row>
    <row r="73" spans="1:14" x14ac:dyDescent="0.3">
      <c r="A73" s="1" t="s">
        <v>41</v>
      </c>
      <c r="B73">
        <f t="shared" si="1"/>
        <v>71</v>
      </c>
      <c r="C73">
        <v>3</v>
      </c>
      <c r="D73" s="2">
        <v>3</v>
      </c>
      <c r="E73" s="232">
        <v>0.5</v>
      </c>
      <c r="F73" s="221">
        <v>16</v>
      </c>
      <c r="G73" s="221">
        <v>0.08</v>
      </c>
      <c r="H73" s="221">
        <v>2.16</v>
      </c>
      <c r="I73" s="221">
        <v>0.5</v>
      </c>
      <c r="J73" s="221">
        <v>100</v>
      </c>
      <c r="K73" s="221">
        <v>9</v>
      </c>
      <c r="L73" s="221">
        <v>2</v>
      </c>
      <c r="M73" s="221">
        <v>2</v>
      </c>
      <c r="N73" s="2">
        <v>8</v>
      </c>
    </row>
    <row r="74" spans="1:14" x14ac:dyDescent="0.3">
      <c r="A74" s="1" t="s">
        <v>41</v>
      </c>
      <c r="B74">
        <f t="shared" si="1"/>
        <v>72</v>
      </c>
      <c r="C74">
        <v>3</v>
      </c>
      <c r="D74" s="2">
        <v>3</v>
      </c>
      <c r="E74" s="232">
        <v>0.38833333333333336</v>
      </c>
      <c r="F74" s="221">
        <v>19</v>
      </c>
      <c r="G74" s="221">
        <v>0.12</v>
      </c>
      <c r="H74" s="221">
        <v>4.9000000000000004</v>
      </c>
      <c r="I74" s="221">
        <v>0.82</v>
      </c>
      <c r="J74" s="221">
        <v>1.38</v>
      </c>
      <c r="K74" s="221">
        <v>10</v>
      </c>
      <c r="L74" s="221">
        <v>4</v>
      </c>
      <c r="M74" s="221">
        <v>3</v>
      </c>
      <c r="N74" s="2">
        <v>6</v>
      </c>
    </row>
    <row r="75" spans="1:14" x14ac:dyDescent="0.3">
      <c r="A75" s="1" t="s">
        <v>41</v>
      </c>
      <c r="B75">
        <f t="shared" si="1"/>
        <v>73</v>
      </c>
      <c r="C75">
        <v>3</v>
      </c>
      <c r="D75" s="2">
        <v>3</v>
      </c>
      <c r="E75" s="232">
        <v>0.23857142857142857</v>
      </c>
      <c r="F75" s="221">
        <v>16</v>
      </c>
      <c r="G75" s="221">
        <v>0.09</v>
      </c>
      <c r="H75" s="221">
        <v>1.25</v>
      </c>
      <c r="I75" s="221">
        <v>0</v>
      </c>
      <c r="J75" s="221">
        <v>1.23</v>
      </c>
      <c r="K75" s="221">
        <v>12</v>
      </c>
      <c r="L75" s="221">
        <v>5</v>
      </c>
      <c r="M75" s="221">
        <v>5</v>
      </c>
      <c r="N75" s="2">
        <v>7</v>
      </c>
    </row>
    <row r="76" spans="1:14" x14ac:dyDescent="0.3">
      <c r="A76" s="1" t="s">
        <v>41</v>
      </c>
      <c r="B76">
        <f t="shared" si="1"/>
        <v>74</v>
      </c>
      <c r="C76">
        <v>3</v>
      </c>
      <c r="D76" s="2">
        <v>3</v>
      </c>
      <c r="E76" s="232">
        <v>0.4811111111111111</v>
      </c>
      <c r="F76" s="221">
        <v>21</v>
      </c>
      <c r="G76" s="221">
        <v>0.09</v>
      </c>
      <c r="H76" s="221">
        <v>2.4900000000000002</v>
      </c>
      <c r="I76" s="221">
        <v>0</v>
      </c>
      <c r="J76" s="221">
        <v>100</v>
      </c>
      <c r="K76" s="221">
        <v>12</v>
      </c>
      <c r="L76" s="221">
        <v>4</v>
      </c>
      <c r="M76" s="221">
        <v>5</v>
      </c>
      <c r="N76" s="2">
        <v>9</v>
      </c>
    </row>
    <row r="77" spans="1:14" x14ac:dyDescent="0.3">
      <c r="A77" s="1" t="s">
        <v>41</v>
      </c>
      <c r="B77">
        <f t="shared" si="1"/>
        <v>75</v>
      </c>
      <c r="C77">
        <v>3</v>
      </c>
      <c r="D77" s="2">
        <v>3</v>
      </c>
      <c r="E77" s="232">
        <v>0.45874999999999999</v>
      </c>
      <c r="F77" s="221">
        <v>17</v>
      </c>
      <c r="G77" s="221">
        <v>0.08</v>
      </c>
      <c r="H77" s="221">
        <v>0.82</v>
      </c>
      <c r="I77" s="221">
        <v>0.47</v>
      </c>
      <c r="J77" s="221">
        <v>100</v>
      </c>
      <c r="K77" s="221">
        <v>10</v>
      </c>
      <c r="L77" s="221">
        <v>4</v>
      </c>
      <c r="M77" s="221">
        <v>3</v>
      </c>
      <c r="N77" s="2">
        <v>8</v>
      </c>
    </row>
    <row r="78" spans="1:14" x14ac:dyDescent="0.3">
      <c r="A78" s="1" t="s">
        <v>41</v>
      </c>
      <c r="B78">
        <f t="shared" si="1"/>
        <v>76</v>
      </c>
      <c r="C78">
        <v>3</v>
      </c>
      <c r="D78" s="2">
        <v>3</v>
      </c>
      <c r="E78" s="232">
        <v>0.55583333333333329</v>
      </c>
      <c r="F78" s="221">
        <v>19</v>
      </c>
      <c r="G78" s="221">
        <v>0.1</v>
      </c>
      <c r="H78" s="221">
        <v>2.62</v>
      </c>
      <c r="I78" s="221">
        <v>0.47</v>
      </c>
      <c r="J78" s="221">
        <v>4.43</v>
      </c>
      <c r="K78" s="221">
        <v>12</v>
      </c>
      <c r="L78" s="221">
        <v>5</v>
      </c>
      <c r="M78" s="221">
        <v>5</v>
      </c>
      <c r="N78" s="2">
        <v>12</v>
      </c>
    </row>
    <row r="79" spans="1:14" x14ac:dyDescent="0.3">
      <c r="A79" s="1" t="s">
        <v>41</v>
      </c>
      <c r="B79">
        <f t="shared" si="1"/>
        <v>77</v>
      </c>
      <c r="C79">
        <v>3</v>
      </c>
      <c r="D79" s="2">
        <v>3</v>
      </c>
      <c r="E79" s="232">
        <v>0.4811111111111111</v>
      </c>
      <c r="F79" s="221">
        <v>17</v>
      </c>
      <c r="G79" s="221">
        <v>0.08</v>
      </c>
      <c r="H79" s="221">
        <v>2.16</v>
      </c>
      <c r="I79" s="221">
        <v>0.47</v>
      </c>
      <c r="J79" s="221">
        <v>100</v>
      </c>
      <c r="K79" s="221">
        <v>11</v>
      </c>
      <c r="L79" s="221">
        <v>4</v>
      </c>
      <c r="M79" s="221">
        <v>5</v>
      </c>
      <c r="N79" s="2">
        <v>9</v>
      </c>
    </row>
    <row r="80" spans="1:14" x14ac:dyDescent="0.3">
      <c r="A80" s="1" t="s">
        <v>41</v>
      </c>
      <c r="B80">
        <f t="shared" si="1"/>
        <v>78</v>
      </c>
      <c r="C80">
        <v>3</v>
      </c>
      <c r="D80" s="2">
        <v>3</v>
      </c>
      <c r="E80" s="232">
        <v>0.57545454545454544</v>
      </c>
      <c r="F80" s="221">
        <v>16</v>
      </c>
      <c r="G80" s="221">
        <v>0.12</v>
      </c>
      <c r="H80" s="221">
        <v>2.4500000000000002</v>
      </c>
      <c r="I80" s="221">
        <v>0.94</v>
      </c>
      <c r="J80" s="221">
        <v>100</v>
      </c>
      <c r="K80" s="221">
        <v>13</v>
      </c>
      <c r="L80" s="221">
        <v>4</v>
      </c>
      <c r="M80" s="221">
        <v>4</v>
      </c>
      <c r="N80" s="2">
        <v>11</v>
      </c>
    </row>
    <row r="81" spans="1:14" x14ac:dyDescent="0.3">
      <c r="A81" s="1" t="s">
        <v>41</v>
      </c>
      <c r="B81">
        <f t="shared" si="1"/>
        <v>79</v>
      </c>
      <c r="C81">
        <v>3</v>
      </c>
      <c r="D81" s="2">
        <v>3</v>
      </c>
      <c r="E81" s="232">
        <v>0.56699999999999995</v>
      </c>
      <c r="F81" s="221">
        <v>17</v>
      </c>
      <c r="G81" s="221">
        <v>0.11</v>
      </c>
      <c r="H81" s="221">
        <v>4</v>
      </c>
      <c r="I81" s="221">
        <v>2.87</v>
      </c>
      <c r="J81" s="221">
        <v>100</v>
      </c>
      <c r="K81" s="221">
        <v>11</v>
      </c>
      <c r="L81" s="221">
        <v>4</v>
      </c>
      <c r="M81" s="221">
        <v>3</v>
      </c>
      <c r="N81" s="2">
        <v>10</v>
      </c>
    </row>
    <row r="82" spans="1:14" x14ac:dyDescent="0.3">
      <c r="A82" s="1" t="s">
        <v>41</v>
      </c>
      <c r="B82">
        <f t="shared" si="1"/>
        <v>80</v>
      </c>
      <c r="C82">
        <v>3</v>
      </c>
      <c r="D82" s="2">
        <v>3</v>
      </c>
      <c r="E82" s="232">
        <v>0.56699999999999995</v>
      </c>
      <c r="F82" s="221">
        <v>17</v>
      </c>
      <c r="G82" s="221">
        <v>0.12</v>
      </c>
      <c r="H82" s="221">
        <v>3.3</v>
      </c>
      <c r="I82" s="221">
        <v>1.63</v>
      </c>
      <c r="J82" s="221">
        <v>100</v>
      </c>
      <c r="K82" s="221">
        <v>11</v>
      </c>
      <c r="L82" s="221">
        <v>3</v>
      </c>
      <c r="M82" s="221">
        <v>3</v>
      </c>
      <c r="N82" s="2">
        <v>10</v>
      </c>
    </row>
    <row r="83" spans="1:14" x14ac:dyDescent="0.3">
      <c r="A83" s="1" t="s">
        <v>39</v>
      </c>
      <c r="B83">
        <f t="shared" si="1"/>
        <v>81</v>
      </c>
      <c r="C83">
        <v>1</v>
      </c>
      <c r="D83" s="2">
        <v>2</v>
      </c>
      <c r="E83" s="232">
        <v>0.2857142857142857</v>
      </c>
      <c r="F83" s="221">
        <v>20</v>
      </c>
      <c r="G83" s="221">
        <v>0.23</v>
      </c>
      <c r="H83" s="221">
        <v>4</v>
      </c>
      <c r="I83" s="221">
        <v>2.0499999999999998</v>
      </c>
      <c r="J83" s="221">
        <v>100</v>
      </c>
      <c r="K83" s="221">
        <v>15</v>
      </c>
      <c r="L83" s="221">
        <v>8</v>
      </c>
      <c r="M83" s="221">
        <v>8</v>
      </c>
      <c r="N83" s="2">
        <v>7</v>
      </c>
    </row>
    <row r="84" spans="1:14" x14ac:dyDescent="0.3">
      <c r="A84" s="1" t="s">
        <v>39</v>
      </c>
      <c r="B84">
        <f t="shared" si="1"/>
        <v>82</v>
      </c>
      <c r="C84">
        <v>1</v>
      </c>
      <c r="D84" s="2">
        <v>2</v>
      </c>
      <c r="E84" s="232">
        <v>0.46699999999999997</v>
      </c>
      <c r="F84" s="221">
        <v>22</v>
      </c>
      <c r="G84" s="221">
        <v>0.21</v>
      </c>
      <c r="H84" s="221">
        <v>8.65</v>
      </c>
      <c r="I84" s="221">
        <v>4.32</v>
      </c>
      <c r="J84" s="221">
        <v>100</v>
      </c>
      <c r="K84" s="221">
        <v>17</v>
      </c>
      <c r="L84" s="221">
        <v>8</v>
      </c>
      <c r="M84" s="221">
        <v>8</v>
      </c>
      <c r="N84" s="2">
        <v>10</v>
      </c>
    </row>
    <row r="85" spans="1:14" x14ac:dyDescent="0.3">
      <c r="A85" s="1" t="s">
        <v>39</v>
      </c>
      <c r="B85">
        <f t="shared" si="1"/>
        <v>83</v>
      </c>
      <c r="C85">
        <v>1</v>
      </c>
      <c r="D85" s="2">
        <v>2</v>
      </c>
      <c r="E85" s="232">
        <v>0.38142857142857139</v>
      </c>
      <c r="F85" s="221">
        <v>22</v>
      </c>
      <c r="G85" s="221">
        <v>0.19</v>
      </c>
      <c r="H85" s="221">
        <v>8.9600000000000009</v>
      </c>
      <c r="I85" s="221">
        <v>4.1100000000000003</v>
      </c>
      <c r="J85" s="221">
        <v>100</v>
      </c>
      <c r="K85" s="221">
        <v>13</v>
      </c>
      <c r="L85" s="221">
        <v>5</v>
      </c>
      <c r="M85" s="221">
        <v>6</v>
      </c>
      <c r="N85" s="2">
        <v>7</v>
      </c>
    </row>
    <row r="86" spans="1:14" x14ac:dyDescent="0.3">
      <c r="A86" s="1" t="s">
        <v>19</v>
      </c>
      <c r="B86">
        <f t="shared" si="1"/>
        <v>84</v>
      </c>
      <c r="C86">
        <v>1</v>
      </c>
      <c r="D86" s="2">
        <v>2</v>
      </c>
      <c r="E86" s="232">
        <v>0.38142857142857139</v>
      </c>
      <c r="F86" s="221">
        <v>17</v>
      </c>
      <c r="G86" s="221">
        <v>0.2</v>
      </c>
      <c r="H86" s="221">
        <v>1.63</v>
      </c>
      <c r="I86" s="221">
        <v>5.79</v>
      </c>
      <c r="J86" s="221">
        <v>100</v>
      </c>
      <c r="K86" s="221">
        <v>11</v>
      </c>
      <c r="L86" s="221">
        <v>4</v>
      </c>
      <c r="M86" s="221">
        <v>4</v>
      </c>
      <c r="N86" s="2">
        <v>7</v>
      </c>
    </row>
    <row r="87" spans="1:14" x14ac:dyDescent="0.3">
      <c r="A87" s="1" t="s">
        <v>19</v>
      </c>
      <c r="B87">
        <f t="shared" si="1"/>
        <v>85</v>
      </c>
      <c r="C87">
        <v>1</v>
      </c>
      <c r="D87" s="2">
        <v>2</v>
      </c>
      <c r="E87" s="232">
        <v>0.433</v>
      </c>
      <c r="F87" s="221">
        <v>20</v>
      </c>
      <c r="G87" s="221">
        <v>0.19</v>
      </c>
      <c r="H87" s="221">
        <v>2.94</v>
      </c>
      <c r="I87" s="221">
        <v>4.78</v>
      </c>
      <c r="J87" s="221">
        <v>0</v>
      </c>
      <c r="K87" s="221">
        <v>14</v>
      </c>
      <c r="L87" s="221">
        <v>3</v>
      </c>
      <c r="M87" s="221">
        <v>3</v>
      </c>
      <c r="N87" s="2">
        <v>10</v>
      </c>
    </row>
    <row r="88" spans="1:14" x14ac:dyDescent="0.3">
      <c r="A88" s="1" t="s">
        <v>19</v>
      </c>
      <c r="B88">
        <f t="shared" si="1"/>
        <v>86</v>
      </c>
      <c r="C88">
        <v>1</v>
      </c>
      <c r="D88" s="2">
        <v>2</v>
      </c>
      <c r="E88" s="232">
        <v>0.45454545454545453</v>
      </c>
      <c r="F88" s="221">
        <v>22</v>
      </c>
      <c r="G88" s="221">
        <v>0.25</v>
      </c>
      <c r="H88" s="221">
        <v>2.4900000000000002</v>
      </c>
      <c r="I88" s="221">
        <v>5.73</v>
      </c>
      <c r="J88" s="221">
        <v>100</v>
      </c>
      <c r="K88" s="221">
        <v>16</v>
      </c>
      <c r="L88" s="221">
        <v>4</v>
      </c>
      <c r="M88" s="221">
        <v>4</v>
      </c>
      <c r="N88" s="2">
        <v>11</v>
      </c>
    </row>
    <row r="89" spans="1:14" x14ac:dyDescent="0.3">
      <c r="A89" s="1" t="s">
        <v>19</v>
      </c>
      <c r="B89">
        <f t="shared" si="1"/>
        <v>87</v>
      </c>
      <c r="C89">
        <v>1</v>
      </c>
      <c r="D89" s="2">
        <v>2</v>
      </c>
      <c r="E89" s="232">
        <v>0.5130769230769231</v>
      </c>
      <c r="F89" s="221">
        <v>21</v>
      </c>
      <c r="G89" s="221">
        <v>0.19</v>
      </c>
      <c r="H89" s="221">
        <v>2.5</v>
      </c>
      <c r="I89" s="221">
        <v>4.5</v>
      </c>
      <c r="J89" s="221">
        <v>100</v>
      </c>
      <c r="K89" s="221">
        <v>15</v>
      </c>
      <c r="L89" s="221">
        <v>4</v>
      </c>
      <c r="M89" s="221">
        <v>3</v>
      </c>
      <c r="N89" s="2">
        <v>13</v>
      </c>
    </row>
    <row r="90" spans="1:14" x14ac:dyDescent="0.3">
      <c r="A90" s="1" t="s">
        <v>37</v>
      </c>
      <c r="B90">
        <f t="shared" si="1"/>
        <v>88</v>
      </c>
      <c r="C90">
        <v>1</v>
      </c>
      <c r="D90" s="2">
        <v>2</v>
      </c>
      <c r="E90" s="232">
        <v>0.44444444444444442</v>
      </c>
      <c r="F90" s="221">
        <v>21</v>
      </c>
      <c r="G90" s="221">
        <v>0.28000000000000003</v>
      </c>
      <c r="H90" s="221">
        <v>1.89</v>
      </c>
      <c r="I90" s="221">
        <v>1.25</v>
      </c>
      <c r="J90" s="221">
        <v>0.5</v>
      </c>
      <c r="K90" s="221">
        <v>12</v>
      </c>
      <c r="L90" s="221">
        <v>4</v>
      </c>
      <c r="M90" s="221">
        <v>5</v>
      </c>
      <c r="N90" s="2">
        <v>9</v>
      </c>
    </row>
    <row r="91" spans="1:14" x14ac:dyDescent="0.3">
      <c r="A91" s="1" t="s">
        <v>37</v>
      </c>
      <c r="B91">
        <f t="shared" si="1"/>
        <v>89</v>
      </c>
      <c r="C91">
        <v>1</v>
      </c>
      <c r="D91" s="2">
        <v>2</v>
      </c>
      <c r="E91" s="232">
        <v>0.40777777777777779</v>
      </c>
      <c r="F91" s="221">
        <v>23</v>
      </c>
      <c r="G91" s="221">
        <v>0.28000000000000003</v>
      </c>
      <c r="H91" s="221">
        <v>2.16</v>
      </c>
      <c r="I91" s="221">
        <v>1</v>
      </c>
      <c r="J91" s="221">
        <v>100</v>
      </c>
      <c r="K91" s="221">
        <v>12</v>
      </c>
      <c r="L91" s="221">
        <v>4</v>
      </c>
      <c r="M91" s="221">
        <v>4</v>
      </c>
      <c r="N91" s="2">
        <v>9</v>
      </c>
    </row>
    <row r="92" spans="1:14" x14ac:dyDescent="0.3">
      <c r="A92" s="1" t="s">
        <v>37</v>
      </c>
      <c r="B92">
        <f t="shared" si="1"/>
        <v>90</v>
      </c>
      <c r="C92">
        <v>1</v>
      </c>
      <c r="D92" s="2">
        <v>2</v>
      </c>
      <c r="E92" s="232">
        <v>0.41666666666666669</v>
      </c>
      <c r="F92" s="221">
        <v>25</v>
      </c>
      <c r="G92" s="221">
        <v>0.28000000000000003</v>
      </c>
      <c r="H92" s="221">
        <v>0</v>
      </c>
      <c r="I92" s="221">
        <v>1.25</v>
      </c>
      <c r="J92" s="221">
        <v>100</v>
      </c>
      <c r="K92" s="221">
        <v>15</v>
      </c>
      <c r="L92" s="221">
        <v>3</v>
      </c>
      <c r="M92" s="221">
        <v>4</v>
      </c>
      <c r="N92" s="2">
        <v>12</v>
      </c>
    </row>
    <row r="93" spans="1:14" x14ac:dyDescent="0.3">
      <c r="A93" s="1" t="s">
        <v>36</v>
      </c>
      <c r="B93">
        <f t="shared" si="1"/>
        <v>91</v>
      </c>
      <c r="C93">
        <v>1</v>
      </c>
      <c r="D93" s="2">
        <v>2</v>
      </c>
      <c r="E93" s="232">
        <v>0.4811111111111111</v>
      </c>
      <c r="F93" s="221">
        <v>19</v>
      </c>
      <c r="G93" s="221">
        <v>0.19</v>
      </c>
      <c r="H93" s="221">
        <v>4.55</v>
      </c>
      <c r="I93" s="221">
        <v>1.25</v>
      </c>
      <c r="J93" s="221">
        <v>100</v>
      </c>
      <c r="K93" s="221">
        <v>11</v>
      </c>
      <c r="L93" s="221">
        <v>3</v>
      </c>
      <c r="M93" s="221">
        <v>3</v>
      </c>
      <c r="N93" s="2">
        <v>9</v>
      </c>
    </row>
    <row r="94" spans="1:14" x14ac:dyDescent="0.3">
      <c r="A94" s="1" t="s">
        <v>36</v>
      </c>
      <c r="B94">
        <f t="shared" si="1"/>
        <v>92</v>
      </c>
      <c r="C94">
        <v>1</v>
      </c>
      <c r="D94" s="2">
        <v>2</v>
      </c>
      <c r="E94" s="232">
        <v>0.48454545454545456</v>
      </c>
      <c r="F94" s="221">
        <v>20</v>
      </c>
      <c r="G94" s="221">
        <v>0.2</v>
      </c>
      <c r="H94" s="221">
        <v>4.6399999999999997</v>
      </c>
      <c r="I94" s="221">
        <v>2.62</v>
      </c>
      <c r="J94" s="221">
        <v>100</v>
      </c>
      <c r="K94" s="221">
        <v>12</v>
      </c>
      <c r="L94" s="221">
        <v>2</v>
      </c>
      <c r="M94" s="221">
        <v>2</v>
      </c>
      <c r="N94" s="2">
        <v>11</v>
      </c>
    </row>
    <row r="95" spans="1:14" x14ac:dyDescent="0.3">
      <c r="A95" s="1" t="s">
        <v>36</v>
      </c>
      <c r="B95">
        <f t="shared" si="1"/>
        <v>93</v>
      </c>
      <c r="C95">
        <v>1</v>
      </c>
      <c r="D95" s="2">
        <v>2</v>
      </c>
      <c r="E95" s="232">
        <v>0.54545454545454541</v>
      </c>
      <c r="F95" s="221">
        <v>21</v>
      </c>
      <c r="G95" s="221">
        <v>0.17</v>
      </c>
      <c r="H95" s="221">
        <v>2</v>
      </c>
      <c r="I95" s="221">
        <v>2.16</v>
      </c>
      <c r="J95" s="221">
        <v>100</v>
      </c>
      <c r="K95" s="221">
        <v>13</v>
      </c>
      <c r="L95" s="221">
        <v>4</v>
      </c>
      <c r="M95" s="221">
        <v>3</v>
      </c>
      <c r="N95" s="2">
        <v>11</v>
      </c>
    </row>
    <row r="96" spans="1:14" x14ac:dyDescent="0.3">
      <c r="A96" s="1" t="s">
        <v>36</v>
      </c>
      <c r="B96">
        <f t="shared" si="1"/>
        <v>94</v>
      </c>
      <c r="C96">
        <v>1</v>
      </c>
      <c r="D96" s="2">
        <v>2</v>
      </c>
      <c r="E96" s="232">
        <v>0.53300000000000003</v>
      </c>
      <c r="F96" s="221">
        <v>17</v>
      </c>
      <c r="G96" s="221">
        <v>0.19</v>
      </c>
      <c r="H96" s="221">
        <v>5.19</v>
      </c>
      <c r="I96" s="221">
        <v>0.82</v>
      </c>
      <c r="J96" s="221">
        <v>100</v>
      </c>
      <c r="K96" s="221">
        <v>12</v>
      </c>
      <c r="L96" s="221">
        <v>3</v>
      </c>
      <c r="M96" s="221">
        <v>4</v>
      </c>
      <c r="N96" s="2">
        <v>10</v>
      </c>
    </row>
    <row r="97" spans="1:14" x14ac:dyDescent="0.3">
      <c r="A97" s="1" t="s">
        <v>36</v>
      </c>
      <c r="B97">
        <f t="shared" si="1"/>
        <v>95</v>
      </c>
      <c r="C97">
        <v>1</v>
      </c>
      <c r="D97" s="2">
        <v>2</v>
      </c>
      <c r="E97" s="232">
        <v>0.57545454545454544</v>
      </c>
      <c r="F97" s="221">
        <v>16</v>
      </c>
      <c r="G97" s="221">
        <v>0.2</v>
      </c>
      <c r="H97" s="221">
        <v>4.55</v>
      </c>
      <c r="I97" s="221">
        <v>2</v>
      </c>
      <c r="J97" s="221">
        <v>100</v>
      </c>
      <c r="K97" s="221">
        <v>12</v>
      </c>
      <c r="L97" s="221">
        <v>2</v>
      </c>
      <c r="M97" s="221">
        <v>2</v>
      </c>
      <c r="N97" s="2">
        <v>11</v>
      </c>
    </row>
    <row r="98" spans="1:14" x14ac:dyDescent="0.3">
      <c r="A98" s="1" t="s">
        <v>36</v>
      </c>
      <c r="B98">
        <f t="shared" si="1"/>
        <v>96</v>
      </c>
      <c r="C98">
        <v>1</v>
      </c>
      <c r="D98" s="2">
        <v>2</v>
      </c>
      <c r="E98" s="232">
        <v>0.53300000000000003</v>
      </c>
      <c r="F98" s="221">
        <v>16</v>
      </c>
      <c r="G98" s="221">
        <v>0.22</v>
      </c>
      <c r="H98" s="221">
        <v>4.1900000000000004</v>
      </c>
      <c r="I98" s="221">
        <v>2.16</v>
      </c>
      <c r="J98" s="221">
        <v>100</v>
      </c>
      <c r="K98" s="221">
        <v>11</v>
      </c>
      <c r="L98" s="221">
        <v>2</v>
      </c>
      <c r="M98" s="221">
        <v>2</v>
      </c>
      <c r="N98" s="2">
        <v>10</v>
      </c>
    </row>
    <row r="99" spans="1:14" x14ac:dyDescent="0.3">
      <c r="A99" s="1" t="s">
        <v>16</v>
      </c>
      <c r="B99">
        <f t="shared" si="1"/>
        <v>97</v>
      </c>
      <c r="C99">
        <v>0</v>
      </c>
      <c r="D99" s="2">
        <v>1</v>
      </c>
      <c r="E99" s="232">
        <v>0.56699999999999995</v>
      </c>
      <c r="F99" s="221">
        <v>16</v>
      </c>
      <c r="G99" s="221">
        <v>0.17</v>
      </c>
      <c r="H99" s="221">
        <v>1.25</v>
      </c>
      <c r="I99" s="221">
        <v>0.82</v>
      </c>
      <c r="J99" s="221">
        <v>100</v>
      </c>
      <c r="K99" s="221">
        <v>11</v>
      </c>
      <c r="L99" s="221">
        <v>2</v>
      </c>
      <c r="M99" s="221">
        <v>2</v>
      </c>
      <c r="N99" s="2">
        <v>10</v>
      </c>
    </row>
    <row r="100" spans="1:14" x14ac:dyDescent="0.3">
      <c r="A100" s="1" t="s">
        <v>16</v>
      </c>
      <c r="B100">
        <f t="shared" si="1"/>
        <v>98</v>
      </c>
      <c r="C100">
        <v>0</v>
      </c>
      <c r="D100" s="2">
        <v>1</v>
      </c>
      <c r="E100" s="232">
        <v>0.54125000000000001</v>
      </c>
      <c r="F100" s="221">
        <v>12</v>
      </c>
      <c r="G100" s="221">
        <v>0.15</v>
      </c>
      <c r="H100" s="221">
        <v>0.94</v>
      </c>
      <c r="I100" s="221">
        <v>0.5</v>
      </c>
      <c r="J100" s="221">
        <v>100</v>
      </c>
      <c r="K100" s="221">
        <v>9</v>
      </c>
      <c r="L100" s="221">
        <v>2</v>
      </c>
      <c r="M100" s="221">
        <v>2</v>
      </c>
      <c r="N100" s="2">
        <v>8</v>
      </c>
    </row>
    <row r="101" spans="1:14" x14ac:dyDescent="0.3">
      <c r="A101" s="1" t="s">
        <v>16</v>
      </c>
      <c r="B101">
        <f t="shared" si="1"/>
        <v>99</v>
      </c>
      <c r="C101">
        <v>0</v>
      </c>
      <c r="D101" s="2">
        <v>1</v>
      </c>
      <c r="E101" s="232">
        <v>0.60636363636363633</v>
      </c>
      <c r="F101" s="221">
        <v>16</v>
      </c>
      <c r="G101" s="221">
        <v>0.14000000000000001</v>
      </c>
      <c r="H101" s="221">
        <v>1</v>
      </c>
      <c r="I101" s="221">
        <v>1.7</v>
      </c>
      <c r="J101" s="221">
        <v>100</v>
      </c>
      <c r="K101" s="221">
        <v>11</v>
      </c>
      <c r="L101" s="221">
        <v>1</v>
      </c>
      <c r="M101" s="221">
        <v>1</v>
      </c>
      <c r="N101" s="2">
        <v>11</v>
      </c>
    </row>
    <row r="102" spans="1:14" x14ac:dyDescent="0.3">
      <c r="A102" s="1" t="s">
        <v>16</v>
      </c>
      <c r="B102">
        <f t="shared" si="1"/>
        <v>100</v>
      </c>
      <c r="C102">
        <v>0</v>
      </c>
      <c r="D102" s="2">
        <v>1</v>
      </c>
      <c r="E102" s="232">
        <v>0.6</v>
      </c>
      <c r="F102" s="221">
        <v>15</v>
      </c>
      <c r="G102" s="221">
        <v>0.17</v>
      </c>
      <c r="H102" s="221">
        <v>1.25</v>
      </c>
      <c r="I102" s="221">
        <v>0.47</v>
      </c>
      <c r="J102" s="221">
        <v>100</v>
      </c>
      <c r="K102" s="221">
        <v>10</v>
      </c>
      <c r="L102" s="221">
        <v>1</v>
      </c>
      <c r="M102" s="221">
        <v>1</v>
      </c>
      <c r="N102" s="2">
        <v>10</v>
      </c>
    </row>
    <row r="103" spans="1:14" x14ac:dyDescent="0.3">
      <c r="A103" s="1" t="s">
        <v>60</v>
      </c>
      <c r="B103">
        <f t="shared" si="1"/>
        <v>101</v>
      </c>
      <c r="C103">
        <v>1</v>
      </c>
      <c r="D103" s="2">
        <v>1</v>
      </c>
      <c r="E103" s="232">
        <v>0.53846153846153844</v>
      </c>
      <c r="F103" s="221">
        <v>25</v>
      </c>
      <c r="G103" s="221">
        <v>0.1</v>
      </c>
      <c r="H103" s="221">
        <v>3.56</v>
      </c>
      <c r="I103" s="221">
        <v>0</v>
      </c>
      <c r="J103" s="221">
        <v>8.9</v>
      </c>
      <c r="K103" s="221">
        <v>15</v>
      </c>
      <c r="L103" s="221">
        <v>5</v>
      </c>
      <c r="M103" s="221">
        <v>4</v>
      </c>
      <c r="N103" s="2">
        <v>13</v>
      </c>
    </row>
    <row r="104" spans="1:14" x14ac:dyDescent="0.3">
      <c r="A104" s="1" t="s">
        <v>60</v>
      </c>
      <c r="B104">
        <f t="shared" si="1"/>
        <v>102</v>
      </c>
      <c r="C104">
        <v>1</v>
      </c>
      <c r="D104" s="2">
        <v>1</v>
      </c>
      <c r="E104" s="232">
        <v>0.57545454545454544</v>
      </c>
      <c r="F104" s="221">
        <v>19</v>
      </c>
      <c r="G104" s="221">
        <v>0.12</v>
      </c>
      <c r="H104" s="221">
        <v>1.25</v>
      </c>
      <c r="I104" s="221">
        <v>2.4500000000000002</v>
      </c>
      <c r="J104" s="221">
        <v>100</v>
      </c>
      <c r="K104" s="221">
        <v>13</v>
      </c>
      <c r="L104" s="221">
        <v>2</v>
      </c>
      <c r="M104" s="221">
        <v>3</v>
      </c>
      <c r="N104" s="2">
        <v>11</v>
      </c>
    </row>
    <row r="105" spans="1:14" x14ac:dyDescent="0.3">
      <c r="A105" s="1" t="s">
        <v>60</v>
      </c>
      <c r="B105">
        <f t="shared" si="1"/>
        <v>103</v>
      </c>
      <c r="C105">
        <v>1</v>
      </c>
      <c r="D105" s="2">
        <v>1</v>
      </c>
      <c r="E105" s="232">
        <v>0.58333333333333337</v>
      </c>
      <c r="F105" s="221">
        <v>21</v>
      </c>
      <c r="G105" s="221">
        <v>0.1</v>
      </c>
      <c r="H105" s="221">
        <v>2.94</v>
      </c>
      <c r="I105" s="221">
        <v>1.41</v>
      </c>
      <c r="J105" s="221">
        <v>100</v>
      </c>
      <c r="K105" s="221">
        <v>13</v>
      </c>
      <c r="L105" s="221">
        <v>4</v>
      </c>
      <c r="M105" s="221">
        <v>3</v>
      </c>
      <c r="N105" s="2">
        <v>12</v>
      </c>
    </row>
    <row r="106" spans="1:14" x14ac:dyDescent="0.3">
      <c r="A106" s="1" t="s">
        <v>60</v>
      </c>
      <c r="B106">
        <f t="shared" si="1"/>
        <v>104</v>
      </c>
      <c r="C106">
        <v>1</v>
      </c>
      <c r="D106" s="2">
        <v>1</v>
      </c>
      <c r="E106" s="232">
        <v>0.5</v>
      </c>
      <c r="F106" s="221">
        <v>24</v>
      </c>
      <c r="G106" s="221">
        <v>0.11</v>
      </c>
      <c r="H106" s="221">
        <v>5.0999999999999996</v>
      </c>
      <c r="I106" s="221">
        <v>2.62</v>
      </c>
      <c r="J106" s="221">
        <v>100</v>
      </c>
      <c r="K106" s="221">
        <v>16</v>
      </c>
      <c r="L106" s="221">
        <v>5</v>
      </c>
      <c r="M106" s="221">
        <v>4</v>
      </c>
      <c r="N106" s="2">
        <v>12</v>
      </c>
    </row>
    <row r="107" spans="1:14" x14ac:dyDescent="0.3">
      <c r="A107" s="1" t="s">
        <v>60</v>
      </c>
      <c r="B107">
        <f t="shared" si="1"/>
        <v>105</v>
      </c>
      <c r="C107">
        <v>1</v>
      </c>
      <c r="D107" s="2">
        <v>1</v>
      </c>
      <c r="E107" s="232">
        <v>0.45874999999999999</v>
      </c>
      <c r="F107" s="221">
        <v>16</v>
      </c>
      <c r="G107" s="221">
        <v>0.09</v>
      </c>
      <c r="H107" s="221">
        <v>4.55</v>
      </c>
      <c r="I107" s="221">
        <v>2.5</v>
      </c>
      <c r="J107" s="221">
        <v>0</v>
      </c>
      <c r="K107" s="221">
        <v>11</v>
      </c>
      <c r="L107" s="221">
        <v>4</v>
      </c>
      <c r="M107" s="221">
        <v>4</v>
      </c>
      <c r="N107" s="2">
        <v>8</v>
      </c>
    </row>
    <row r="108" spans="1:14" x14ac:dyDescent="0.3">
      <c r="A108" s="1" t="s">
        <v>60</v>
      </c>
      <c r="B108">
        <f t="shared" si="1"/>
        <v>106</v>
      </c>
      <c r="C108">
        <v>1</v>
      </c>
      <c r="D108" s="2">
        <v>1</v>
      </c>
      <c r="E108" s="232">
        <v>0.54125000000000001</v>
      </c>
      <c r="F108" s="221">
        <v>17</v>
      </c>
      <c r="G108" s="221">
        <v>0.11</v>
      </c>
      <c r="H108" s="221">
        <v>11.95</v>
      </c>
      <c r="I108" s="221">
        <v>7.13</v>
      </c>
      <c r="J108" s="221">
        <v>100</v>
      </c>
      <c r="K108" s="221">
        <v>11</v>
      </c>
      <c r="L108" s="221">
        <v>3</v>
      </c>
      <c r="M108" s="221">
        <v>5</v>
      </c>
      <c r="N108" s="2">
        <v>8</v>
      </c>
    </row>
    <row r="109" spans="1:14" x14ac:dyDescent="0.3">
      <c r="A109" s="1" t="s">
        <v>60</v>
      </c>
      <c r="B109">
        <f t="shared" si="1"/>
        <v>107</v>
      </c>
      <c r="C109">
        <v>1</v>
      </c>
      <c r="D109" s="2">
        <v>1</v>
      </c>
      <c r="E109" s="232">
        <v>0.51888888888888884</v>
      </c>
      <c r="F109" s="221">
        <v>21</v>
      </c>
      <c r="G109" s="221">
        <v>0.11</v>
      </c>
      <c r="H109" s="221">
        <v>7.48</v>
      </c>
      <c r="I109" s="221">
        <v>5.91</v>
      </c>
      <c r="J109" s="221">
        <v>100</v>
      </c>
      <c r="K109" s="221">
        <v>13</v>
      </c>
      <c r="L109" s="221">
        <v>3</v>
      </c>
      <c r="M109" s="221">
        <v>4</v>
      </c>
      <c r="N109" s="2">
        <v>9</v>
      </c>
    </row>
    <row r="110" spans="1:14" x14ac:dyDescent="0.3">
      <c r="A110" s="1" t="s">
        <v>60</v>
      </c>
      <c r="B110">
        <f t="shared" si="1"/>
        <v>108</v>
      </c>
      <c r="C110">
        <v>1</v>
      </c>
      <c r="D110" s="2">
        <v>1</v>
      </c>
      <c r="E110" s="232">
        <v>0.6</v>
      </c>
      <c r="F110" s="221">
        <v>24</v>
      </c>
      <c r="G110" s="221">
        <v>0.09</v>
      </c>
      <c r="H110" s="221">
        <v>5.25</v>
      </c>
      <c r="I110" s="221">
        <v>1.7</v>
      </c>
      <c r="J110" s="221">
        <v>100</v>
      </c>
      <c r="K110" s="221">
        <v>17</v>
      </c>
      <c r="L110" s="221">
        <v>6</v>
      </c>
      <c r="M110" s="221">
        <v>4</v>
      </c>
      <c r="N110" s="2">
        <v>15</v>
      </c>
    </row>
    <row r="111" spans="1:14" x14ac:dyDescent="0.3">
      <c r="A111" s="1" t="s">
        <v>60</v>
      </c>
      <c r="B111">
        <f t="shared" si="1"/>
        <v>109</v>
      </c>
      <c r="C111">
        <v>1</v>
      </c>
      <c r="D111" s="2">
        <v>1</v>
      </c>
      <c r="E111" s="232">
        <v>0.62764705882352945</v>
      </c>
      <c r="F111" s="221">
        <v>26</v>
      </c>
      <c r="G111" s="221">
        <v>0.09</v>
      </c>
      <c r="H111" s="221">
        <v>1.25</v>
      </c>
      <c r="I111" s="221">
        <v>0.47</v>
      </c>
      <c r="J111" s="221">
        <v>100</v>
      </c>
      <c r="K111" s="221">
        <v>18</v>
      </c>
      <c r="L111" s="221">
        <v>4</v>
      </c>
      <c r="M111" s="221">
        <v>4</v>
      </c>
      <c r="N111" s="2">
        <v>17</v>
      </c>
    </row>
    <row r="112" spans="1:14" x14ac:dyDescent="0.3">
      <c r="A112" s="1" t="s">
        <v>58</v>
      </c>
      <c r="B112">
        <f t="shared" si="1"/>
        <v>110</v>
      </c>
      <c r="C112">
        <v>1</v>
      </c>
      <c r="D112" s="2">
        <v>4</v>
      </c>
      <c r="E112" s="232">
        <v>0.55555555555555558</v>
      </c>
      <c r="F112" s="221">
        <v>19</v>
      </c>
      <c r="G112" s="221">
        <v>0.15</v>
      </c>
      <c r="H112" s="221">
        <v>0</v>
      </c>
      <c r="I112" s="221">
        <v>1.63</v>
      </c>
      <c r="J112" s="221">
        <v>100</v>
      </c>
      <c r="K112" s="221">
        <v>11</v>
      </c>
      <c r="L112" s="221">
        <v>3</v>
      </c>
      <c r="M112" s="221">
        <v>4</v>
      </c>
      <c r="N112" s="2">
        <v>9</v>
      </c>
    </row>
    <row r="113" spans="1:14" x14ac:dyDescent="0.3">
      <c r="A113" s="1" t="s">
        <v>58</v>
      </c>
      <c r="B113">
        <f t="shared" si="1"/>
        <v>111</v>
      </c>
      <c r="C113">
        <v>1</v>
      </c>
      <c r="D113" s="2">
        <v>4</v>
      </c>
      <c r="E113" s="232">
        <v>0.5</v>
      </c>
      <c r="F113" s="221">
        <v>15</v>
      </c>
      <c r="G113" s="221">
        <v>0.09</v>
      </c>
      <c r="H113" s="221">
        <v>0.5</v>
      </c>
      <c r="I113" s="221">
        <v>10.14</v>
      </c>
      <c r="J113" s="221">
        <v>8.65</v>
      </c>
      <c r="K113" s="221">
        <v>9</v>
      </c>
      <c r="L113" s="221">
        <v>3</v>
      </c>
      <c r="M113" s="221">
        <v>4</v>
      </c>
      <c r="N113" s="2">
        <v>8</v>
      </c>
    </row>
    <row r="114" spans="1:14" x14ac:dyDescent="0.3">
      <c r="A114" s="1" t="s">
        <v>58</v>
      </c>
      <c r="B114">
        <f t="shared" si="1"/>
        <v>112</v>
      </c>
      <c r="C114">
        <v>1</v>
      </c>
      <c r="D114" s="2">
        <v>4</v>
      </c>
      <c r="E114" s="232">
        <v>0.55555555555555558</v>
      </c>
      <c r="F114" s="221">
        <v>17</v>
      </c>
      <c r="G114" s="221">
        <v>0.13</v>
      </c>
      <c r="H114" s="221">
        <v>0.47</v>
      </c>
      <c r="I114" s="221">
        <v>1.25</v>
      </c>
      <c r="J114" s="221">
        <v>100</v>
      </c>
      <c r="K114" s="221">
        <v>11</v>
      </c>
      <c r="L114" s="221">
        <v>2</v>
      </c>
      <c r="M114" s="221">
        <v>2</v>
      </c>
      <c r="N114" s="2">
        <v>9</v>
      </c>
    </row>
    <row r="115" spans="1:14" x14ac:dyDescent="0.3">
      <c r="A115" s="1" t="s">
        <v>58</v>
      </c>
      <c r="B115">
        <f t="shared" si="1"/>
        <v>113</v>
      </c>
      <c r="C115">
        <v>1</v>
      </c>
      <c r="D115" s="2">
        <v>4</v>
      </c>
      <c r="E115" s="232">
        <v>0.5154545454545455</v>
      </c>
      <c r="F115" s="221">
        <v>20</v>
      </c>
      <c r="G115" s="221">
        <v>0.21</v>
      </c>
      <c r="H115" s="221">
        <v>1.63</v>
      </c>
      <c r="I115" s="221">
        <v>1</v>
      </c>
      <c r="J115" s="221">
        <v>100</v>
      </c>
      <c r="K115" s="221">
        <v>12</v>
      </c>
      <c r="L115" s="221">
        <v>4</v>
      </c>
      <c r="M115" s="221">
        <v>4</v>
      </c>
      <c r="N115" s="2">
        <v>11</v>
      </c>
    </row>
    <row r="116" spans="1:14" x14ac:dyDescent="0.3">
      <c r="A116" s="1" t="s">
        <v>58</v>
      </c>
      <c r="B116">
        <f t="shared" si="1"/>
        <v>114</v>
      </c>
      <c r="C116">
        <v>1</v>
      </c>
      <c r="D116" s="2">
        <v>4</v>
      </c>
      <c r="E116" s="232">
        <v>0.58333333333333337</v>
      </c>
      <c r="F116" s="221">
        <v>22</v>
      </c>
      <c r="G116" s="221">
        <v>0.17</v>
      </c>
      <c r="H116" s="221">
        <v>0.94</v>
      </c>
      <c r="I116" s="221">
        <v>1.63</v>
      </c>
      <c r="J116" s="221">
        <v>100</v>
      </c>
      <c r="K116" s="221">
        <v>16</v>
      </c>
      <c r="L116" s="221">
        <v>7</v>
      </c>
      <c r="M116" s="221">
        <v>4</v>
      </c>
      <c r="N116" s="2">
        <v>12</v>
      </c>
    </row>
    <row r="117" spans="1:14" x14ac:dyDescent="0.3">
      <c r="A117" s="1" t="s">
        <v>11</v>
      </c>
      <c r="B117">
        <f t="shared" si="1"/>
        <v>115</v>
      </c>
      <c r="C117">
        <v>1</v>
      </c>
      <c r="D117" s="2">
        <v>4</v>
      </c>
      <c r="E117" s="232">
        <v>0.45874999999999999</v>
      </c>
      <c r="F117" s="221">
        <v>17</v>
      </c>
      <c r="G117" s="221">
        <v>0.12</v>
      </c>
      <c r="H117" s="221">
        <v>1.25</v>
      </c>
      <c r="I117" s="221">
        <v>2</v>
      </c>
      <c r="J117" s="221">
        <v>100</v>
      </c>
      <c r="K117" s="221">
        <v>11</v>
      </c>
      <c r="L117" s="221">
        <v>3</v>
      </c>
      <c r="M117" s="221">
        <v>4</v>
      </c>
      <c r="N117" s="2">
        <v>8</v>
      </c>
    </row>
    <row r="118" spans="1:14" x14ac:dyDescent="0.3">
      <c r="A118" s="1" t="s">
        <v>11</v>
      </c>
      <c r="B118">
        <f t="shared" si="1"/>
        <v>116</v>
      </c>
      <c r="C118">
        <v>1</v>
      </c>
      <c r="D118" s="2">
        <v>4</v>
      </c>
      <c r="E118" s="232">
        <v>0.60636363636363633</v>
      </c>
      <c r="F118" s="221">
        <v>18</v>
      </c>
      <c r="G118" s="221">
        <v>0.09</v>
      </c>
      <c r="H118" s="221">
        <v>1.25</v>
      </c>
      <c r="I118" s="221">
        <v>1.7</v>
      </c>
      <c r="J118" s="221">
        <v>100</v>
      </c>
      <c r="K118" s="221">
        <v>12</v>
      </c>
      <c r="L118" s="221">
        <v>2</v>
      </c>
      <c r="M118" s="221">
        <v>2</v>
      </c>
      <c r="N118" s="2">
        <v>11</v>
      </c>
    </row>
    <row r="119" spans="1:14" x14ac:dyDescent="0.3">
      <c r="A119" s="1" t="s">
        <v>11</v>
      </c>
      <c r="B119">
        <f t="shared" si="1"/>
        <v>117</v>
      </c>
      <c r="C119">
        <v>1</v>
      </c>
      <c r="D119" s="2">
        <v>4</v>
      </c>
      <c r="E119" s="232">
        <v>0.5</v>
      </c>
      <c r="F119" s="221">
        <v>23</v>
      </c>
      <c r="G119" s="221">
        <v>0.11</v>
      </c>
      <c r="H119" s="221">
        <v>0</v>
      </c>
      <c r="I119" s="221">
        <v>0.94</v>
      </c>
      <c r="J119" s="221">
        <v>14.5</v>
      </c>
      <c r="K119" s="221">
        <v>15</v>
      </c>
      <c r="L119" s="221">
        <v>5</v>
      </c>
      <c r="M119" s="221">
        <v>4</v>
      </c>
      <c r="N119" s="2">
        <v>12</v>
      </c>
    </row>
    <row r="120" spans="1:14" x14ac:dyDescent="0.3">
      <c r="A120" s="1" t="s">
        <v>11</v>
      </c>
      <c r="B120">
        <f t="shared" si="1"/>
        <v>118</v>
      </c>
      <c r="C120">
        <v>1</v>
      </c>
      <c r="D120" s="2">
        <v>4</v>
      </c>
      <c r="E120" s="232">
        <v>0.45454545454545453</v>
      </c>
      <c r="F120" s="221">
        <v>23</v>
      </c>
      <c r="G120" s="221">
        <v>0.1</v>
      </c>
      <c r="H120" s="221">
        <v>0.47</v>
      </c>
      <c r="I120" s="221">
        <v>1.25</v>
      </c>
      <c r="J120" s="221">
        <v>16.78</v>
      </c>
      <c r="K120" s="221">
        <v>14</v>
      </c>
      <c r="L120" s="221">
        <v>4</v>
      </c>
      <c r="M120" s="221">
        <v>5</v>
      </c>
      <c r="N120" s="2">
        <v>11</v>
      </c>
    </row>
    <row r="121" spans="1:14" x14ac:dyDescent="0.3">
      <c r="A121" s="1" t="s">
        <v>11</v>
      </c>
      <c r="B121">
        <f t="shared" si="1"/>
        <v>119</v>
      </c>
      <c r="C121">
        <v>1</v>
      </c>
      <c r="D121" s="2">
        <v>4</v>
      </c>
      <c r="E121" s="232">
        <v>0.57545454545454544</v>
      </c>
      <c r="F121" s="221">
        <v>19</v>
      </c>
      <c r="G121" s="221">
        <v>0.11</v>
      </c>
      <c r="H121" s="221">
        <v>0.47</v>
      </c>
      <c r="I121" s="221">
        <v>1.63</v>
      </c>
      <c r="J121" s="221">
        <v>100</v>
      </c>
      <c r="K121" s="221">
        <v>12</v>
      </c>
      <c r="L121" s="221">
        <v>3</v>
      </c>
      <c r="M121" s="221">
        <v>3</v>
      </c>
      <c r="N121" s="2">
        <v>11</v>
      </c>
    </row>
    <row r="122" spans="1:14" x14ac:dyDescent="0.3">
      <c r="A122" s="1" t="s">
        <v>11</v>
      </c>
      <c r="B122">
        <f t="shared" si="1"/>
        <v>120</v>
      </c>
      <c r="C122">
        <v>1</v>
      </c>
      <c r="D122" s="2">
        <v>4</v>
      </c>
      <c r="E122" s="232">
        <v>0.57545454545454544</v>
      </c>
      <c r="F122" s="221">
        <v>18</v>
      </c>
      <c r="G122" s="221">
        <v>0.1</v>
      </c>
      <c r="H122" s="221">
        <v>0.47</v>
      </c>
      <c r="I122" s="221">
        <v>2.4500000000000002</v>
      </c>
      <c r="J122" s="221">
        <v>100</v>
      </c>
      <c r="K122" s="221">
        <v>12</v>
      </c>
      <c r="L122" s="221">
        <v>2</v>
      </c>
      <c r="M122" s="221">
        <v>2</v>
      </c>
      <c r="N122" s="2">
        <v>11</v>
      </c>
    </row>
    <row r="123" spans="1:14" x14ac:dyDescent="0.3">
      <c r="A123" s="1" t="s">
        <v>83</v>
      </c>
      <c r="B123">
        <f t="shared" si="1"/>
        <v>121</v>
      </c>
      <c r="C123">
        <v>2</v>
      </c>
      <c r="D123" s="2">
        <v>2</v>
      </c>
      <c r="E123" s="232">
        <v>0.38833333333333336</v>
      </c>
      <c r="F123" s="221">
        <v>13</v>
      </c>
      <c r="G123" s="221">
        <v>0.2</v>
      </c>
      <c r="H123" s="221">
        <v>0.82</v>
      </c>
      <c r="I123" s="221">
        <v>1.41</v>
      </c>
      <c r="J123" s="221">
        <v>100</v>
      </c>
      <c r="K123" s="221">
        <v>8</v>
      </c>
      <c r="L123" s="221">
        <v>3</v>
      </c>
      <c r="M123" s="221">
        <v>3</v>
      </c>
      <c r="N123" s="2">
        <v>6</v>
      </c>
    </row>
    <row r="124" spans="1:14" x14ac:dyDescent="0.3">
      <c r="A124" s="1" t="s">
        <v>83</v>
      </c>
      <c r="B124">
        <f t="shared" si="1"/>
        <v>122</v>
      </c>
      <c r="C124">
        <v>2</v>
      </c>
      <c r="D124" s="2">
        <v>2</v>
      </c>
      <c r="E124" s="232">
        <v>0.54545454545454541</v>
      </c>
      <c r="F124" s="221">
        <v>18</v>
      </c>
      <c r="G124" s="221">
        <v>0.17</v>
      </c>
      <c r="H124" s="221">
        <v>1.7</v>
      </c>
      <c r="I124" s="221">
        <v>2.87</v>
      </c>
      <c r="J124" s="221">
        <v>100</v>
      </c>
      <c r="K124" s="221">
        <v>13</v>
      </c>
      <c r="L124" s="221">
        <v>2</v>
      </c>
      <c r="M124" s="221">
        <v>2</v>
      </c>
      <c r="N124" s="2">
        <v>11</v>
      </c>
    </row>
    <row r="125" spans="1:14" x14ac:dyDescent="0.3">
      <c r="A125" s="1" t="s">
        <v>83</v>
      </c>
      <c r="B125">
        <f t="shared" si="1"/>
        <v>123</v>
      </c>
      <c r="C125">
        <v>2</v>
      </c>
      <c r="D125" s="2">
        <v>2</v>
      </c>
      <c r="E125" s="232">
        <v>0.44500000000000001</v>
      </c>
      <c r="F125" s="221">
        <v>20</v>
      </c>
      <c r="G125" s="221">
        <v>0.23</v>
      </c>
      <c r="H125" s="221">
        <v>23.34</v>
      </c>
      <c r="I125" s="221">
        <v>5.0999999999999996</v>
      </c>
      <c r="J125" s="221">
        <v>100</v>
      </c>
      <c r="K125" s="221">
        <v>11</v>
      </c>
      <c r="L125" s="221">
        <v>6</v>
      </c>
      <c r="M125" s="221">
        <v>5</v>
      </c>
      <c r="N125" s="2">
        <v>6</v>
      </c>
    </row>
    <row r="126" spans="1:14" x14ac:dyDescent="0.3">
      <c r="A126" s="1" t="s">
        <v>83</v>
      </c>
      <c r="B126">
        <f t="shared" si="1"/>
        <v>124</v>
      </c>
      <c r="C126">
        <v>2</v>
      </c>
      <c r="D126" s="2">
        <v>2</v>
      </c>
      <c r="E126" s="232">
        <v>0.59</v>
      </c>
      <c r="F126" s="221">
        <v>21</v>
      </c>
      <c r="G126" s="221">
        <v>0.14000000000000001</v>
      </c>
      <c r="H126" s="221">
        <v>3.68</v>
      </c>
      <c r="I126" s="221">
        <v>1</v>
      </c>
      <c r="J126" s="221">
        <v>100</v>
      </c>
      <c r="K126" s="221">
        <v>15</v>
      </c>
      <c r="L126" s="221">
        <v>4</v>
      </c>
      <c r="M126" s="221">
        <v>3</v>
      </c>
      <c r="N126" s="2">
        <v>13</v>
      </c>
    </row>
    <row r="127" spans="1:14" x14ac:dyDescent="0.3">
      <c r="A127" s="1" t="s">
        <v>83</v>
      </c>
      <c r="B127">
        <f t="shared" si="1"/>
        <v>125</v>
      </c>
      <c r="C127">
        <v>2</v>
      </c>
      <c r="D127" s="2">
        <v>2</v>
      </c>
      <c r="E127" s="232">
        <v>0.622</v>
      </c>
      <c r="F127" s="221">
        <v>22</v>
      </c>
      <c r="G127" s="221">
        <v>0.16</v>
      </c>
      <c r="H127" s="221">
        <v>3.27</v>
      </c>
      <c r="I127" s="221">
        <v>2.4900000000000002</v>
      </c>
      <c r="J127" s="221">
        <v>100</v>
      </c>
      <c r="K127" s="221">
        <v>17</v>
      </c>
      <c r="L127" s="221">
        <v>3</v>
      </c>
      <c r="M127" s="221">
        <v>2</v>
      </c>
      <c r="N127" s="2">
        <v>15</v>
      </c>
    </row>
    <row r="128" spans="1:14" x14ac:dyDescent="0.3">
      <c r="A128" s="1" t="s">
        <v>85</v>
      </c>
      <c r="B128">
        <f t="shared" si="1"/>
        <v>126</v>
      </c>
      <c r="C128">
        <v>3</v>
      </c>
      <c r="D128" s="2">
        <v>2</v>
      </c>
      <c r="E128" s="232">
        <v>0.57545454545454544</v>
      </c>
      <c r="F128" s="221">
        <v>20</v>
      </c>
      <c r="G128" s="221">
        <v>0.09</v>
      </c>
      <c r="H128" s="221">
        <v>4.78</v>
      </c>
      <c r="I128" s="221">
        <v>1.63</v>
      </c>
      <c r="J128" s="221">
        <v>100</v>
      </c>
      <c r="K128" s="221">
        <v>13</v>
      </c>
      <c r="L128" s="221">
        <v>4</v>
      </c>
      <c r="M128" s="221">
        <v>4</v>
      </c>
      <c r="N128" s="2">
        <v>11</v>
      </c>
    </row>
    <row r="129" spans="1:14" x14ac:dyDescent="0.3">
      <c r="A129" s="1" t="s">
        <v>85</v>
      </c>
      <c r="B129">
        <f t="shared" si="1"/>
        <v>127</v>
      </c>
      <c r="C129">
        <v>3</v>
      </c>
      <c r="D129" s="2">
        <v>2</v>
      </c>
      <c r="E129" s="232">
        <v>0.61538461538461542</v>
      </c>
      <c r="F129" s="221">
        <v>19</v>
      </c>
      <c r="G129" s="221">
        <v>0.1</v>
      </c>
      <c r="H129" s="221">
        <v>9.5299999999999994</v>
      </c>
      <c r="I129" s="221">
        <v>1.25</v>
      </c>
      <c r="J129" s="221">
        <v>100</v>
      </c>
      <c r="K129" s="221">
        <v>14</v>
      </c>
      <c r="L129" s="221">
        <v>4</v>
      </c>
      <c r="M129" s="221">
        <v>3</v>
      </c>
      <c r="N129" s="2">
        <v>13</v>
      </c>
    </row>
    <row r="130" spans="1:14" x14ac:dyDescent="0.3">
      <c r="A130" s="1" t="s">
        <v>85</v>
      </c>
      <c r="B130">
        <f t="shared" si="1"/>
        <v>128</v>
      </c>
      <c r="C130">
        <v>3</v>
      </c>
      <c r="D130" s="2">
        <v>2</v>
      </c>
      <c r="E130" s="232">
        <v>0.61538461538461542</v>
      </c>
      <c r="F130" s="221">
        <v>20</v>
      </c>
      <c r="G130" s="221">
        <v>0.1</v>
      </c>
      <c r="H130" s="221">
        <v>6.65</v>
      </c>
      <c r="I130" s="221">
        <v>2.4900000000000002</v>
      </c>
      <c r="J130" s="221">
        <v>100</v>
      </c>
      <c r="K130" s="221">
        <v>13</v>
      </c>
      <c r="L130" s="221">
        <v>6</v>
      </c>
      <c r="M130" s="221">
        <v>4</v>
      </c>
      <c r="N130" s="2">
        <v>13</v>
      </c>
    </row>
    <row r="131" spans="1:14" x14ac:dyDescent="0.3">
      <c r="A131" s="1" t="s">
        <v>85</v>
      </c>
      <c r="B131">
        <f t="shared" si="1"/>
        <v>129</v>
      </c>
      <c r="C131">
        <v>3</v>
      </c>
      <c r="D131" s="2">
        <v>2</v>
      </c>
      <c r="E131" s="232">
        <v>0.60636363636363633</v>
      </c>
      <c r="F131" s="221">
        <v>15</v>
      </c>
      <c r="G131" s="221">
        <v>0.1</v>
      </c>
      <c r="H131" s="221">
        <v>1.5</v>
      </c>
      <c r="I131" s="221">
        <v>2.0499999999999998</v>
      </c>
      <c r="J131" s="221">
        <v>100</v>
      </c>
      <c r="K131" s="221">
        <v>12</v>
      </c>
      <c r="L131" s="221">
        <v>2</v>
      </c>
      <c r="M131" s="221">
        <v>2</v>
      </c>
      <c r="N131" s="2">
        <v>11</v>
      </c>
    </row>
    <row r="132" spans="1:14" x14ac:dyDescent="0.3">
      <c r="A132" s="1" t="s">
        <v>85</v>
      </c>
      <c r="B132">
        <f t="shared" ref="B132:B195" si="2">B131+1</f>
        <v>130</v>
      </c>
      <c r="C132">
        <v>3</v>
      </c>
      <c r="D132" s="2">
        <v>2</v>
      </c>
      <c r="E132" s="232">
        <v>0.61538461538461542</v>
      </c>
      <c r="F132" s="221">
        <v>22</v>
      </c>
      <c r="G132" s="221">
        <v>0.09</v>
      </c>
      <c r="H132" s="221">
        <v>4.6399999999999997</v>
      </c>
      <c r="I132" s="221">
        <v>2.94</v>
      </c>
      <c r="J132" s="221">
        <v>100</v>
      </c>
      <c r="K132" s="221">
        <v>16</v>
      </c>
      <c r="L132" s="221">
        <v>4</v>
      </c>
      <c r="M132" s="221">
        <v>5</v>
      </c>
      <c r="N132" s="2">
        <v>13</v>
      </c>
    </row>
    <row r="133" spans="1:14" x14ac:dyDescent="0.3">
      <c r="A133" s="1" t="s">
        <v>85</v>
      </c>
      <c r="B133">
        <f t="shared" si="2"/>
        <v>131</v>
      </c>
      <c r="C133">
        <v>3</v>
      </c>
      <c r="D133" s="2">
        <v>2</v>
      </c>
      <c r="E133" s="232">
        <v>0.57799999999999996</v>
      </c>
      <c r="F133" s="221">
        <v>25</v>
      </c>
      <c r="G133" s="221">
        <v>0.1</v>
      </c>
      <c r="H133" s="221">
        <v>6.55</v>
      </c>
      <c r="I133" s="221">
        <v>2.16</v>
      </c>
      <c r="J133" s="221">
        <v>100</v>
      </c>
      <c r="K133" s="221">
        <v>18</v>
      </c>
      <c r="L133" s="221">
        <v>5</v>
      </c>
      <c r="M133" s="221">
        <v>5</v>
      </c>
      <c r="N133" s="2">
        <v>15</v>
      </c>
    </row>
    <row r="134" spans="1:14" x14ac:dyDescent="0.3">
      <c r="A134" s="1" t="s">
        <v>85</v>
      </c>
      <c r="B134">
        <f t="shared" si="2"/>
        <v>132</v>
      </c>
      <c r="C134">
        <v>3</v>
      </c>
      <c r="D134" s="2">
        <v>2</v>
      </c>
      <c r="E134" s="232">
        <v>0.625</v>
      </c>
      <c r="F134" s="221">
        <v>23</v>
      </c>
      <c r="G134" s="221">
        <v>0.09</v>
      </c>
      <c r="H134" s="221">
        <v>9.42</v>
      </c>
      <c r="I134" s="221">
        <v>1.7</v>
      </c>
      <c r="J134" s="221">
        <v>100</v>
      </c>
      <c r="K134" s="221">
        <v>16</v>
      </c>
      <c r="L134" s="221">
        <v>2</v>
      </c>
      <c r="M134" s="221">
        <v>2</v>
      </c>
      <c r="N134" s="2">
        <v>16</v>
      </c>
    </row>
    <row r="135" spans="1:14" x14ac:dyDescent="0.3">
      <c r="A135" s="1" t="s">
        <v>27</v>
      </c>
      <c r="B135">
        <f t="shared" si="2"/>
        <v>133</v>
      </c>
      <c r="C135">
        <v>1</v>
      </c>
      <c r="D135" s="2">
        <v>1</v>
      </c>
      <c r="E135" s="232">
        <v>0.57545454545454544</v>
      </c>
      <c r="F135" s="221">
        <v>16</v>
      </c>
      <c r="G135" s="221">
        <v>0.04</v>
      </c>
      <c r="H135" s="221">
        <v>0.47</v>
      </c>
      <c r="I135" s="221">
        <v>3</v>
      </c>
      <c r="J135" s="221">
        <v>100</v>
      </c>
      <c r="K135" s="221">
        <v>12</v>
      </c>
      <c r="L135" s="221">
        <v>3</v>
      </c>
      <c r="M135" s="221">
        <v>2</v>
      </c>
      <c r="N135" s="2">
        <v>11</v>
      </c>
    </row>
    <row r="136" spans="1:14" x14ac:dyDescent="0.3">
      <c r="A136" s="1" t="s">
        <v>27</v>
      </c>
      <c r="B136">
        <f t="shared" si="2"/>
        <v>134</v>
      </c>
      <c r="C136">
        <v>1</v>
      </c>
      <c r="D136" s="2">
        <v>1</v>
      </c>
      <c r="E136" s="232">
        <v>0.54545454545454541</v>
      </c>
      <c r="F136" s="221">
        <v>20</v>
      </c>
      <c r="G136" s="221">
        <v>0.06</v>
      </c>
      <c r="H136" s="221">
        <v>0.82</v>
      </c>
      <c r="I136" s="221">
        <v>2.83</v>
      </c>
      <c r="J136" s="221">
        <v>100</v>
      </c>
      <c r="K136" s="221">
        <v>13</v>
      </c>
      <c r="L136" s="221">
        <v>3</v>
      </c>
      <c r="M136" s="221">
        <v>4</v>
      </c>
      <c r="N136" s="2">
        <v>11</v>
      </c>
    </row>
    <row r="137" spans="1:14" x14ac:dyDescent="0.3">
      <c r="A137" s="1" t="s">
        <v>27</v>
      </c>
      <c r="B137">
        <f t="shared" si="2"/>
        <v>135</v>
      </c>
      <c r="C137">
        <v>1</v>
      </c>
      <c r="D137" s="2">
        <v>1</v>
      </c>
      <c r="E137" s="232">
        <v>0.45874999999999999</v>
      </c>
      <c r="F137" s="221">
        <v>17</v>
      </c>
      <c r="G137" s="221">
        <v>7.0000000000000007E-2</v>
      </c>
      <c r="H137" s="221">
        <v>1.25</v>
      </c>
      <c r="I137" s="221">
        <v>1.89</v>
      </c>
      <c r="J137" s="221">
        <v>100</v>
      </c>
      <c r="K137" s="221">
        <v>11</v>
      </c>
      <c r="L137" s="221">
        <v>2</v>
      </c>
      <c r="M137" s="221">
        <v>3</v>
      </c>
      <c r="N137" s="2">
        <v>8</v>
      </c>
    </row>
    <row r="138" spans="1:14" x14ac:dyDescent="0.3">
      <c r="A138" s="1" t="s">
        <v>14</v>
      </c>
      <c r="B138">
        <f t="shared" si="2"/>
        <v>136</v>
      </c>
      <c r="C138">
        <v>0</v>
      </c>
      <c r="D138" s="2">
        <v>1</v>
      </c>
      <c r="E138" s="232">
        <v>0.4757142857142857</v>
      </c>
      <c r="F138" s="221">
        <v>16</v>
      </c>
      <c r="G138" s="221">
        <v>0.12</v>
      </c>
      <c r="H138" s="221">
        <v>0.82</v>
      </c>
      <c r="I138" s="221">
        <v>1</v>
      </c>
      <c r="J138" s="221">
        <v>0.1</v>
      </c>
      <c r="K138" s="221">
        <v>9</v>
      </c>
      <c r="L138" s="221">
        <v>4</v>
      </c>
      <c r="M138" s="221">
        <v>5</v>
      </c>
      <c r="N138" s="2">
        <v>7</v>
      </c>
    </row>
    <row r="139" spans="1:14" x14ac:dyDescent="0.3">
      <c r="A139" s="1" t="s">
        <v>14</v>
      </c>
      <c r="B139">
        <f t="shared" si="2"/>
        <v>137</v>
      </c>
      <c r="C139">
        <v>0</v>
      </c>
      <c r="D139" s="2">
        <v>1</v>
      </c>
      <c r="E139" s="232">
        <v>0.5</v>
      </c>
      <c r="F139" s="221">
        <v>13</v>
      </c>
      <c r="G139" s="221">
        <v>0.1</v>
      </c>
      <c r="H139" s="221">
        <v>2.5</v>
      </c>
      <c r="I139" s="221">
        <v>1.25</v>
      </c>
      <c r="J139" s="221">
        <v>100</v>
      </c>
      <c r="K139" s="221">
        <v>10</v>
      </c>
      <c r="L139" s="221">
        <v>2</v>
      </c>
      <c r="M139" s="221">
        <v>2</v>
      </c>
      <c r="N139" s="2">
        <v>8</v>
      </c>
    </row>
    <row r="140" spans="1:14" x14ac:dyDescent="0.3">
      <c r="A140" s="1" t="s">
        <v>14</v>
      </c>
      <c r="B140">
        <f t="shared" si="2"/>
        <v>138</v>
      </c>
      <c r="C140">
        <v>0</v>
      </c>
      <c r="D140" s="2">
        <v>1</v>
      </c>
      <c r="E140" s="232">
        <v>0.55555555555555558</v>
      </c>
      <c r="F140" s="221">
        <v>18</v>
      </c>
      <c r="G140" s="221">
        <v>0.1</v>
      </c>
      <c r="H140" s="221">
        <v>2.0499999999999998</v>
      </c>
      <c r="I140" s="221">
        <v>1.63</v>
      </c>
      <c r="J140" s="221">
        <v>100</v>
      </c>
      <c r="K140" s="221">
        <v>11</v>
      </c>
      <c r="L140" s="221">
        <v>3</v>
      </c>
      <c r="M140" s="221">
        <v>3</v>
      </c>
      <c r="N140" s="2">
        <v>9</v>
      </c>
    </row>
    <row r="141" spans="1:14" x14ac:dyDescent="0.3">
      <c r="A141" s="1" t="s">
        <v>14</v>
      </c>
      <c r="B141">
        <f t="shared" si="2"/>
        <v>139</v>
      </c>
      <c r="C141">
        <v>0</v>
      </c>
      <c r="D141" s="2">
        <v>1</v>
      </c>
      <c r="E141" s="232">
        <v>0.55555555555555558</v>
      </c>
      <c r="F141" s="221">
        <v>17</v>
      </c>
      <c r="G141" s="221">
        <v>0.11</v>
      </c>
      <c r="H141" s="221">
        <v>1.25</v>
      </c>
      <c r="I141" s="221">
        <v>1.63</v>
      </c>
      <c r="J141" s="221">
        <v>100</v>
      </c>
      <c r="K141" s="221">
        <v>10</v>
      </c>
      <c r="L141" s="221">
        <v>3</v>
      </c>
      <c r="M141" s="221">
        <v>3</v>
      </c>
      <c r="N141" s="2">
        <v>9</v>
      </c>
    </row>
    <row r="142" spans="1:14" x14ac:dyDescent="0.3">
      <c r="A142" s="1" t="s">
        <v>14</v>
      </c>
      <c r="B142">
        <f t="shared" si="2"/>
        <v>140</v>
      </c>
      <c r="C142">
        <v>0</v>
      </c>
      <c r="D142" s="2">
        <v>1</v>
      </c>
      <c r="E142" s="232">
        <v>0.51888888888888884</v>
      </c>
      <c r="F142" s="221">
        <v>15</v>
      </c>
      <c r="G142" s="221">
        <v>0.11</v>
      </c>
      <c r="H142" s="221">
        <v>2.0499999999999998</v>
      </c>
      <c r="I142" s="221">
        <v>1.63</v>
      </c>
      <c r="J142" s="221">
        <v>100</v>
      </c>
      <c r="K142" s="221">
        <v>10</v>
      </c>
      <c r="L142" s="221">
        <v>2</v>
      </c>
      <c r="M142" s="221">
        <v>3</v>
      </c>
      <c r="N142" s="2">
        <v>9</v>
      </c>
    </row>
    <row r="143" spans="1:14" x14ac:dyDescent="0.3">
      <c r="A143" s="1" t="s">
        <v>15</v>
      </c>
      <c r="B143">
        <f t="shared" si="2"/>
        <v>141</v>
      </c>
      <c r="C143">
        <v>2</v>
      </c>
      <c r="D143" s="2">
        <v>1</v>
      </c>
      <c r="E143" s="232">
        <v>0.46699999999999997</v>
      </c>
      <c r="F143" s="221">
        <v>22</v>
      </c>
      <c r="G143" s="221">
        <v>0.15</v>
      </c>
      <c r="H143" s="221">
        <v>2</v>
      </c>
      <c r="I143" s="221">
        <v>0.82</v>
      </c>
      <c r="J143" s="221">
        <v>100</v>
      </c>
      <c r="K143" s="221">
        <v>13</v>
      </c>
      <c r="L143" s="221">
        <v>4</v>
      </c>
      <c r="M143" s="221">
        <v>5</v>
      </c>
      <c r="N143" s="2">
        <v>10</v>
      </c>
    </row>
    <row r="144" spans="1:14" x14ac:dyDescent="0.3">
      <c r="A144" s="1" t="s">
        <v>15</v>
      </c>
      <c r="B144">
        <f t="shared" si="2"/>
        <v>142</v>
      </c>
      <c r="C144">
        <v>2</v>
      </c>
      <c r="D144" s="2">
        <v>1</v>
      </c>
      <c r="E144" s="232">
        <v>0.37</v>
      </c>
      <c r="F144" s="221">
        <v>21</v>
      </c>
      <c r="G144" s="221">
        <v>0.15</v>
      </c>
      <c r="H144" s="221">
        <v>1.89</v>
      </c>
      <c r="I144" s="221">
        <v>1.25</v>
      </c>
      <c r="J144" s="221">
        <v>0.25</v>
      </c>
      <c r="K144" s="221">
        <v>13</v>
      </c>
      <c r="L144" s="221">
        <v>4</v>
      </c>
      <c r="M144" s="221">
        <v>4</v>
      </c>
      <c r="N144" s="2">
        <v>9</v>
      </c>
    </row>
    <row r="145" spans="1:14" x14ac:dyDescent="0.3">
      <c r="A145" s="1" t="s">
        <v>15</v>
      </c>
      <c r="B145">
        <f t="shared" si="2"/>
        <v>143</v>
      </c>
      <c r="C145">
        <v>2</v>
      </c>
      <c r="D145" s="2">
        <v>1</v>
      </c>
      <c r="E145" s="232">
        <v>0.53846153846153844</v>
      </c>
      <c r="F145" s="221">
        <v>24</v>
      </c>
      <c r="G145" s="221">
        <v>0.17</v>
      </c>
      <c r="H145" s="221">
        <v>0.94</v>
      </c>
      <c r="I145" s="221">
        <v>1.25</v>
      </c>
      <c r="J145" s="221">
        <v>100</v>
      </c>
      <c r="K145" s="221">
        <v>15</v>
      </c>
      <c r="L145" s="221">
        <v>3</v>
      </c>
      <c r="M145" s="221">
        <v>3</v>
      </c>
      <c r="N145" s="2">
        <v>13</v>
      </c>
    </row>
    <row r="146" spans="1:14" x14ac:dyDescent="0.3">
      <c r="A146" s="1" t="s">
        <v>59</v>
      </c>
      <c r="B146">
        <f t="shared" si="2"/>
        <v>144</v>
      </c>
      <c r="C146">
        <v>2</v>
      </c>
      <c r="D146" s="2">
        <v>1</v>
      </c>
      <c r="E146" s="232">
        <v>0.53300000000000003</v>
      </c>
      <c r="F146" s="221">
        <v>18</v>
      </c>
      <c r="G146" s="221">
        <v>0.15</v>
      </c>
      <c r="H146" s="221">
        <v>2.87</v>
      </c>
      <c r="I146" s="221">
        <v>0</v>
      </c>
      <c r="J146" s="221">
        <v>100</v>
      </c>
      <c r="K146" s="221">
        <v>13</v>
      </c>
      <c r="L146" s="221">
        <v>2</v>
      </c>
      <c r="M146" s="221">
        <v>3</v>
      </c>
      <c r="N146" s="2">
        <v>10</v>
      </c>
    </row>
    <row r="147" spans="1:14" x14ac:dyDescent="0.3">
      <c r="A147" s="1" t="s">
        <v>59</v>
      </c>
      <c r="B147">
        <f t="shared" si="2"/>
        <v>145</v>
      </c>
      <c r="C147">
        <v>2</v>
      </c>
      <c r="D147" s="2">
        <v>1</v>
      </c>
      <c r="E147" s="232">
        <v>0.52749999999999997</v>
      </c>
      <c r="F147" s="221">
        <v>20</v>
      </c>
      <c r="G147" s="221">
        <v>0.09</v>
      </c>
      <c r="H147" s="221">
        <v>3.09</v>
      </c>
      <c r="I147" s="221">
        <v>1.41</v>
      </c>
      <c r="J147" s="221">
        <v>1.25</v>
      </c>
      <c r="K147" s="221">
        <v>14</v>
      </c>
      <c r="L147" s="221">
        <v>3</v>
      </c>
      <c r="M147" s="221">
        <v>3</v>
      </c>
      <c r="N147" s="2">
        <v>12</v>
      </c>
    </row>
    <row r="148" spans="1:14" x14ac:dyDescent="0.3">
      <c r="A148" s="1" t="s">
        <v>59</v>
      </c>
      <c r="B148">
        <f t="shared" si="2"/>
        <v>146</v>
      </c>
      <c r="C148">
        <v>2</v>
      </c>
      <c r="D148" s="2">
        <v>1</v>
      </c>
      <c r="E148" s="232">
        <v>0.583125</v>
      </c>
      <c r="F148" s="221">
        <v>26</v>
      </c>
      <c r="G148" s="221">
        <v>0.09</v>
      </c>
      <c r="H148" s="221">
        <v>0.5</v>
      </c>
      <c r="I148" s="221">
        <v>1.25</v>
      </c>
      <c r="J148" s="221">
        <v>100</v>
      </c>
      <c r="K148" s="221">
        <v>17</v>
      </c>
      <c r="L148" s="221">
        <v>3</v>
      </c>
      <c r="M148" s="221">
        <v>2</v>
      </c>
      <c r="N148" s="2">
        <v>16</v>
      </c>
    </row>
    <row r="149" spans="1:14" x14ac:dyDescent="0.3">
      <c r="A149" s="1" t="s">
        <v>50</v>
      </c>
      <c r="B149">
        <f t="shared" si="2"/>
        <v>147</v>
      </c>
      <c r="C149">
        <v>1</v>
      </c>
      <c r="D149" s="2">
        <v>2</v>
      </c>
      <c r="E149" s="232">
        <v>0.55555555555555558</v>
      </c>
      <c r="F149" s="221">
        <v>17</v>
      </c>
      <c r="G149" s="221">
        <v>0.17</v>
      </c>
      <c r="H149" s="221">
        <v>2.62</v>
      </c>
      <c r="I149" s="221">
        <v>3</v>
      </c>
      <c r="J149" s="221">
        <v>100</v>
      </c>
      <c r="K149" s="221">
        <v>11</v>
      </c>
      <c r="L149" s="221">
        <v>3</v>
      </c>
      <c r="M149" s="221">
        <v>3</v>
      </c>
      <c r="N149" s="2">
        <v>9</v>
      </c>
    </row>
    <row r="150" spans="1:14" x14ac:dyDescent="0.3">
      <c r="A150" s="1" t="s">
        <v>50</v>
      </c>
      <c r="B150">
        <f t="shared" si="2"/>
        <v>148</v>
      </c>
      <c r="C150">
        <v>1</v>
      </c>
      <c r="D150" s="2">
        <v>2</v>
      </c>
      <c r="E150" s="232">
        <v>0.2</v>
      </c>
      <c r="F150" s="221">
        <v>15</v>
      </c>
      <c r="G150" s="221">
        <v>0.2</v>
      </c>
      <c r="H150" s="221">
        <v>3.09</v>
      </c>
      <c r="I150" s="221">
        <v>2.83</v>
      </c>
      <c r="J150" s="221">
        <v>2.25</v>
      </c>
      <c r="K150" s="221">
        <v>8</v>
      </c>
      <c r="L150" s="221">
        <v>3</v>
      </c>
      <c r="M150" s="221">
        <v>3</v>
      </c>
      <c r="N150" s="2">
        <v>5</v>
      </c>
    </row>
    <row r="151" spans="1:14" x14ac:dyDescent="0.3">
      <c r="A151" s="1" t="s">
        <v>50</v>
      </c>
      <c r="B151">
        <f t="shared" si="2"/>
        <v>149</v>
      </c>
      <c r="C151">
        <v>1</v>
      </c>
      <c r="D151" s="2">
        <v>2</v>
      </c>
      <c r="E151" s="232">
        <v>0.33399999999999996</v>
      </c>
      <c r="F151" s="221">
        <v>14</v>
      </c>
      <c r="G151" s="221">
        <v>0.21</v>
      </c>
      <c r="H151" s="221">
        <v>3.56</v>
      </c>
      <c r="I151" s="221">
        <v>4.24</v>
      </c>
      <c r="J151" s="221">
        <v>100</v>
      </c>
      <c r="K151" s="221">
        <v>7</v>
      </c>
      <c r="L151" s="221">
        <v>3</v>
      </c>
      <c r="M151" s="221">
        <v>3</v>
      </c>
      <c r="N151" s="2">
        <v>5</v>
      </c>
    </row>
    <row r="152" spans="1:14" x14ac:dyDescent="0.3">
      <c r="A152" s="1" t="s">
        <v>50</v>
      </c>
      <c r="B152">
        <f t="shared" si="2"/>
        <v>150</v>
      </c>
      <c r="C152">
        <v>1</v>
      </c>
      <c r="D152" s="2">
        <v>2</v>
      </c>
      <c r="E152" s="232">
        <v>0.25</v>
      </c>
      <c r="F152" s="221">
        <v>12</v>
      </c>
      <c r="G152" s="221">
        <v>0.18</v>
      </c>
      <c r="H152" s="221">
        <v>3.3</v>
      </c>
      <c r="I152" s="221">
        <v>9.4600000000000009</v>
      </c>
      <c r="J152" s="221">
        <v>5.75</v>
      </c>
      <c r="K152" s="221">
        <v>7</v>
      </c>
      <c r="L152" s="221">
        <v>3</v>
      </c>
      <c r="M152" s="221">
        <v>2</v>
      </c>
      <c r="N152" s="2">
        <v>4</v>
      </c>
    </row>
    <row r="153" spans="1:14" x14ac:dyDescent="0.3">
      <c r="A153" s="1" t="s">
        <v>50</v>
      </c>
      <c r="B153">
        <f t="shared" si="2"/>
        <v>151</v>
      </c>
      <c r="C153">
        <v>1</v>
      </c>
      <c r="D153" s="2">
        <v>2</v>
      </c>
      <c r="E153" s="232">
        <v>0.11</v>
      </c>
      <c r="F153" s="221">
        <v>9</v>
      </c>
      <c r="G153" s="221">
        <v>0.16</v>
      </c>
      <c r="H153" s="221">
        <v>36.18</v>
      </c>
      <c r="I153" s="221">
        <v>50.76</v>
      </c>
      <c r="J153" s="221">
        <v>1</v>
      </c>
      <c r="K153" s="221">
        <v>6</v>
      </c>
      <c r="L153" s="221">
        <v>3</v>
      </c>
      <c r="M153" s="221">
        <v>3</v>
      </c>
      <c r="N153" s="2">
        <v>3</v>
      </c>
    </row>
    <row r="154" spans="1:14" x14ac:dyDescent="0.3">
      <c r="A154" s="1" t="s">
        <v>21</v>
      </c>
      <c r="B154">
        <f t="shared" si="2"/>
        <v>152</v>
      </c>
      <c r="C154">
        <v>1</v>
      </c>
      <c r="D154" s="2">
        <v>2</v>
      </c>
      <c r="E154" s="232">
        <v>0.22166666666666668</v>
      </c>
      <c r="F154" s="221">
        <v>18</v>
      </c>
      <c r="G154" s="221">
        <v>0.16</v>
      </c>
      <c r="H154" s="221">
        <v>1.41</v>
      </c>
      <c r="I154" s="221">
        <v>2.4500000000000002</v>
      </c>
      <c r="J154" s="221">
        <v>5.5</v>
      </c>
      <c r="K154" s="221">
        <v>11</v>
      </c>
      <c r="L154" s="221">
        <v>6</v>
      </c>
      <c r="M154" s="221">
        <v>5</v>
      </c>
      <c r="N154" s="2">
        <v>6</v>
      </c>
    </row>
    <row r="155" spans="1:14" x14ac:dyDescent="0.3">
      <c r="A155" s="1" t="s">
        <v>21</v>
      </c>
      <c r="B155">
        <f t="shared" si="2"/>
        <v>153</v>
      </c>
      <c r="C155">
        <v>1</v>
      </c>
      <c r="D155" s="2">
        <v>2</v>
      </c>
      <c r="E155" s="232">
        <v>0.41625000000000001</v>
      </c>
      <c r="F155" s="221">
        <v>23</v>
      </c>
      <c r="G155" s="221">
        <v>0.16</v>
      </c>
      <c r="H155" s="221">
        <v>1.41</v>
      </c>
      <c r="I155" s="221">
        <v>2.4500000000000002</v>
      </c>
      <c r="J155" s="221">
        <v>4</v>
      </c>
      <c r="K155" s="221">
        <v>12</v>
      </c>
      <c r="L155" s="221">
        <v>7</v>
      </c>
      <c r="M155" s="221">
        <v>6</v>
      </c>
      <c r="N155" s="2">
        <v>8</v>
      </c>
    </row>
    <row r="156" spans="1:14" x14ac:dyDescent="0.3">
      <c r="A156" s="1" t="s">
        <v>21</v>
      </c>
      <c r="B156">
        <f t="shared" si="2"/>
        <v>154</v>
      </c>
      <c r="C156">
        <v>1</v>
      </c>
      <c r="D156" s="2">
        <v>2</v>
      </c>
      <c r="E156" s="232">
        <v>0.4757142857142857</v>
      </c>
      <c r="F156" s="221">
        <v>16</v>
      </c>
      <c r="G156" s="221">
        <v>0.15</v>
      </c>
      <c r="H156" s="221">
        <v>0</v>
      </c>
      <c r="I156" s="221">
        <v>1.7</v>
      </c>
      <c r="J156" s="221">
        <v>0</v>
      </c>
      <c r="K156" s="221">
        <v>8</v>
      </c>
      <c r="L156" s="221">
        <v>3</v>
      </c>
      <c r="M156" s="221">
        <v>4</v>
      </c>
      <c r="N156" s="2">
        <v>7</v>
      </c>
    </row>
    <row r="157" spans="1:14" x14ac:dyDescent="0.3">
      <c r="A157" s="1" t="s">
        <v>21</v>
      </c>
      <c r="B157">
        <f t="shared" si="2"/>
        <v>155</v>
      </c>
      <c r="C157">
        <v>1</v>
      </c>
      <c r="D157" s="2">
        <v>2</v>
      </c>
      <c r="E157" s="232">
        <v>0.41625000000000001</v>
      </c>
      <c r="F157" s="221">
        <v>21</v>
      </c>
      <c r="G157" s="221">
        <v>0.16</v>
      </c>
      <c r="H157" s="221">
        <v>2.0499999999999998</v>
      </c>
      <c r="I157" s="221">
        <v>1.5</v>
      </c>
      <c r="J157" s="221">
        <v>0</v>
      </c>
      <c r="K157" s="221">
        <v>12</v>
      </c>
      <c r="L157" s="221">
        <v>6</v>
      </c>
      <c r="M157" s="221">
        <v>6</v>
      </c>
      <c r="N157" s="2">
        <v>8</v>
      </c>
    </row>
    <row r="158" spans="1:14" x14ac:dyDescent="0.3">
      <c r="A158" s="1" t="s">
        <v>53</v>
      </c>
      <c r="B158">
        <f t="shared" si="2"/>
        <v>156</v>
      </c>
      <c r="C158">
        <v>2</v>
      </c>
      <c r="D158" s="2">
        <v>1</v>
      </c>
      <c r="E158" s="232">
        <v>8.2500000000000004E-2</v>
      </c>
      <c r="F158" s="221">
        <v>16</v>
      </c>
      <c r="G158" s="221">
        <v>0.16</v>
      </c>
      <c r="H158" s="221">
        <v>0.94</v>
      </c>
      <c r="I158" s="221">
        <v>0.47</v>
      </c>
      <c r="J158" s="221">
        <v>3.44</v>
      </c>
      <c r="K158" s="221">
        <v>8</v>
      </c>
      <c r="L158" s="221">
        <v>3</v>
      </c>
      <c r="M158" s="221">
        <v>3</v>
      </c>
      <c r="N158" s="2">
        <v>4</v>
      </c>
    </row>
    <row r="159" spans="1:14" x14ac:dyDescent="0.3">
      <c r="A159" s="1" t="s">
        <v>53</v>
      </c>
      <c r="B159">
        <f t="shared" si="2"/>
        <v>157</v>
      </c>
      <c r="C159">
        <v>2</v>
      </c>
      <c r="D159" s="2">
        <v>1</v>
      </c>
      <c r="E159" s="232">
        <v>8.2500000000000004E-2</v>
      </c>
      <c r="F159" s="221">
        <v>15</v>
      </c>
      <c r="G159" s="221">
        <v>0.19</v>
      </c>
      <c r="H159" s="221">
        <v>0.47</v>
      </c>
      <c r="I159" s="221">
        <v>0.47</v>
      </c>
      <c r="J159" s="221">
        <v>0.5</v>
      </c>
      <c r="K159" s="221">
        <v>6</v>
      </c>
      <c r="L159" s="221">
        <v>3</v>
      </c>
      <c r="M159" s="221">
        <v>3</v>
      </c>
      <c r="N159" s="2">
        <v>4</v>
      </c>
    </row>
    <row r="160" spans="1:14" x14ac:dyDescent="0.3">
      <c r="A160" s="1" t="s">
        <v>53</v>
      </c>
      <c r="B160">
        <f t="shared" si="2"/>
        <v>158</v>
      </c>
      <c r="C160">
        <v>2</v>
      </c>
      <c r="D160" s="2">
        <v>1</v>
      </c>
      <c r="E160" s="232">
        <v>0.26600000000000001</v>
      </c>
      <c r="F160" s="221">
        <v>13</v>
      </c>
      <c r="G160" s="221">
        <v>0.15</v>
      </c>
      <c r="H160" s="221">
        <v>0.94</v>
      </c>
      <c r="I160" s="221">
        <v>0.47</v>
      </c>
      <c r="J160" s="221">
        <v>0.25</v>
      </c>
      <c r="K160" s="221">
        <v>7</v>
      </c>
      <c r="L160" s="221">
        <v>3</v>
      </c>
      <c r="M160" s="221">
        <v>3</v>
      </c>
      <c r="N160" s="2">
        <v>5</v>
      </c>
    </row>
    <row r="161" spans="1:14" x14ac:dyDescent="0.3">
      <c r="A161" s="1" t="s">
        <v>53</v>
      </c>
      <c r="B161">
        <f t="shared" si="2"/>
        <v>159</v>
      </c>
      <c r="C161">
        <v>2</v>
      </c>
      <c r="D161" s="2">
        <v>1</v>
      </c>
      <c r="E161" s="232">
        <v>0.25</v>
      </c>
      <c r="F161" s="221">
        <v>13</v>
      </c>
      <c r="G161" s="221">
        <v>0.18</v>
      </c>
      <c r="H161" s="221">
        <v>0.94</v>
      </c>
      <c r="I161" s="221">
        <v>0.47</v>
      </c>
      <c r="J161" s="221">
        <v>0</v>
      </c>
      <c r="K161" s="221">
        <v>7</v>
      </c>
      <c r="L161" s="221">
        <v>3</v>
      </c>
      <c r="M161" s="221">
        <v>3</v>
      </c>
      <c r="N161" s="2">
        <v>4</v>
      </c>
    </row>
    <row r="162" spans="1:14" x14ac:dyDescent="0.3">
      <c r="A162" s="1" t="s">
        <v>53</v>
      </c>
      <c r="B162">
        <f t="shared" si="2"/>
        <v>160</v>
      </c>
      <c r="C162">
        <v>2</v>
      </c>
      <c r="D162" s="2">
        <v>1</v>
      </c>
      <c r="E162" s="232">
        <v>0.52428571428571424</v>
      </c>
      <c r="F162" s="221">
        <v>15</v>
      </c>
      <c r="G162" s="221">
        <v>0.11</v>
      </c>
      <c r="H162" s="221">
        <v>2.4900000000000002</v>
      </c>
      <c r="I162" s="221">
        <v>2.5</v>
      </c>
      <c r="J162" s="221">
        <v>100</v>
      </c>
      <c r="K162" s="221">
        <v>9</v>
      </c>
      <c r="L162" s="221">
        <v>4</v>
      </c>
      <c r="M162" s="221">
        <v>4</v>
      </c>
      <c r="N162" s="2">
        <v>7</v>
      </c>
    </row>
    <row r="163" spans="1:14" x14ac:dyDescent="0.3">
      <c r="A163" s="1" t="s">
        <v>53</v>
      </c>
      <c r="B163">
        <f t="shared" si="2"/>
        <v>161</v>
      </c>
      <c r="C163">
        <v>2</v>
      </c>
      <c r="D163" s="2">
        <v>1</v>
      </c>
      <c r="E163" s="232">
        <v>0.38142857142857139</v>
      </c>
      <c r="F163" s="221">
        <v>17</v>
      </c>
      <c r="G163" s="221">
        <v>0.1</v>
      </c>
      <c r="H163" s="221">
        <v>1.89</v>
      </c>
      <c r="I163" s="221">
        <v>1.7</v>
      </c>
      <c r="J163" s="221">
        <v>100</v>
      </c>
      <c r="K163" s="221">
        <v>9</v>
      </c>
      <c r="L163" s="221">
        <v>2</v>
      </c>
      <c r="M163" s="221">
        <v>2</v>
      </c>
      <c r="N163" s="2">
        <v>7</v>
      </c>
    </row>
    <row r="164" spans="1:14" x14ac:dyDescent="0.3">
      <c r="A164" s="1" t="s">
        <v>53</v>
      </c>
      <c r="B164">
        <f t="shared" si="2"/>
        <v>162</v>
      </c>
      <c r="C164">
        <v>2</v>
      </c>
      <c r="D164" s="2">
        <v>1</v>
      </c>
      <c r="E164" s="232">
        <v>0.52428571428571424</v>
      </c>
      <c r="F164" s="221">
        <v>15</v>
      </c>
      <c r="G164" s="221">
        <v>0.12</v>
      </c>
      <c r="H164" s="221">
        <v>1.63</v>
      </c>
      <c r="I164" s="221">
        <v>2.36</v>
      </c>
      <c r="J164" s="221">
        <v>100</v>
      </c>
      <c r="K164" s="221">
        <v>9</v>
      </c>
      <c r="L164" s="221">
        <v>3</v>
      </c>
      <c r="M164" s="221">
        <v>3</v>
      </c>
      <c r="N164" s="2">
        <v>7</v>
      </c>
    </row>
    <row r="165" spans="1:14" x14ac:dyDescent="0.3">
      <c r="A165" s="1" t="s">
        <v>53</v>
      </c>
      <c r="B165">
        <f t="shared" si="2"/>
        <v>163</v>
      </c>
      <c r="C165">
        <v>2</v>
      </c>
      <c r="D165" s="2">
        <v>1</v>
      </c>
      <c r="E165" s="232">
        <v>0.4</v>
      </c>
      <c r="F165" s="221">
        <v>13</v>
      </c>
      <c r="G165" s="221">
        <v>0.18</v>
      </c>
      <c r="H165" s="221">
        <v>0.47</v>
      </c>
      <c r="I165" s="221">
        <v>0</v>
      </c>
      <c r="J165" s="221">
        <v>4.67</v>
      </c>
      <c r="K165" s="221">
        <v>7</v>
      </c>
      <c r="L165" s="221">
        <v>3</v>
      </c>
      <c r="M165" s="221">
        <v>4</v>
      </c>
      <c r="N165" s="2">
        <v>5</v>
      </c>
    </row>
    <row r="166" spans="1:14" x14ac:dyDescent="0.3">
      <c r="A166" s="1" t="s">
        <v>53</v>
      </c>
      <c r="B166">
        <f t="shared" si="2"/>
        <v>164</v>
      </c>
      <c r="C166">
        <v>2</v>
      </c>
      <c r="D166" s="2">
        <v>1</v>
      </c>
      <c r="E166" s="232">
        <v>0.33374999999999999</v>
      </c>
      <c r="F166" s="221">
        <v>18</v>
      </c>
      <c r="G166" s="221">
        <v>0.12</v>
      </c>
      <c r="H166" s="221">
        <v>0.94</v>
      </c>
      <c r="I166" s="221">
        <v>0.47</v>
      </c>
      <c r="J166" s="221">
        <v>1.5</v>
      </c>
      <c r="K166" s="221">
        <v>11</v>
      </c>
      <c r="L166" s="221">
        <v>3</v>
      </c>
      <c r="M166" s="221">
        <v>4</v>
      </c>
      <c r="N166" s="2">
        <v>8</v>
      </c>
    </row>
    <row r="167" spans="1:14" x14ac:dyDescent="0.3">
      <c r="A167" s="1" t="s">
        <v>53</v>
      </c>
      <c r="B167">
        <f t="shared" si="2"/>
        <v>165</v>
      </c>
      <c r="C167">
        <v>2</v>
      </c>
      <c r="D167" s="2">
        <v>1</v>
      </c>
      <c r="E167" s="232">
        <v>0.38833333333333336</v>
      </c>
      <c r="F167" s="221">
        <v>14</v>
      </c>
      <c r="G167" s="221">
        <v>0.17</v>
      </c>
      <c r="H167" s="221">
        <v>0.94</v>
      </c>
      <c r="I167" s="221">
        <v>0.47</v>
      </c>
      <c r="J167" s="221">
        <v>100</v>
      </c>
      <c r="K167" s="221">
        <v>8</v>
      </c>
      <c r="L167" s="221">
        <v>3</v>
      </c>
      <c r="M167" s="221">
        <v>4</v>
      </c>
      <c r="N167" s="2">
        <v>6</v>
      </c>
    </row>
    <row r="168" spans="1:14" x14ac:dyDescent="0.3">
      <c r="A168" s="1" t="s">
        <v>18</v>
      </c>
      <c r="B168">
        <f t="shared" si="2"/>
        <v>166</v>
      </c>
      <c r="C168">
        <v>3</v>
      </c>
      <c r="D168" s="2">
        <v>1</v>
      </c>
      <c r="E168" s="232">
        <v>0.5714285714285714</v>
      </c>
      <c r="F168" s="221">
        <v>10</v>
      </c>
      <c r="G168" s="221">
        <v>0.08</v>
      </c>
      <c r="H168" s="221">
        <v>4.1100000000000003</v>
      </c>
      <c r="I168" s="221">
        <v>4.03</v>
      </c>
      <c r="J168" s="221">
        <v>100</v>
      </c>
      <c r="K168" s="221">
        <v>7</v>
      </c>
      <c r="L168" s="221">
        <v>1</v>
      </c>
      <c r="M168" s="221">
        <v>1</v>
      </c>
      <c r="N168" s="2">
        <v>7</v>
      </c>
    </row>
    <row r="169" spans="1:14" x14ac:dyDescent="0.3">
      <c r="A169" s="1" t="s">
        <v>18</v>
      </c>
      <c r="B169">
        <f t="shared" si="2"/>
        <v>167</v>
      </c>
      <c r="C169">
        <v>3</v>
      </c>
      <c r="D169" s="2">
        <v>1</v>
      </c>
      <c r="E169" s="232">
        <v>0.48454545454545456</v>
      </c>
      <c r="F169" s="221">
        <v>19</v>
      </c>
      <c r="G169" s="221">
        <v>0.18</v>
      </c>
      <c r="H169" s="221">
        <v>0.82</v>
      </c>
      <c r="I169" s="221">
        <v>2.16</v>
      </c>
      <c r="J169" s="221">
        <v>16.5</v>
      </c>
      <c r="K169" s="221">
        <v>13</v>
      </c>
      <c r="L169" s="221">
        <v>4</v>
      </c>
      <c r="M169" s="221">
        <v>3</v>
      </c>
      <c r="N169" s="2">
        <v>11</v>
      </c>
    </row>
    <row r="170" spans="1:14" x14ac:dyDescent="0.3">
      <c r="A170" s="1" t="s">
        <v>18</v>
      </c>
      <c r="B170">
        <f t="shared" si="2"/>
        <v>168</v>
      </c>
      <c r="C170">
        <v>3</v>
      </c>
      <c r="D170" s="2">
        <v>1</v>
      </c>
      <c r="E170" s="232">
        <v>0.55583333333333329</v>
      </c>
      <c r="F170" s="221">
        <v>19</v>
      </c>
      <c r="G170" s="221">
        <v>0.09</v>
      </c>
      <c r="H170" s="221">
        <v>4.03</v>
      </c>
      <c r="I170" s="221">
        <v>2.4900000000000002</v>
      </c>
      <c r="J170" s="221">
        <v>100</v>
      </c>
      <c r="K170" s="221">
        <v>13</v>
      </c>
      <c r="L170" s="221">
        <v>3</v>
      </c>
      <c r="M170" s="221">
        <v>2</v>
      </c>
      <c r="N170" s="2">
        <v>12</v>
      </c>
    </row>
    <row r="171" spans="1:14" x14ac:dyDescent="0.3">
      <c r="A171" s="1" t="s">
        <v>18</v>
      </c>
      <c r="B171">
        <f t="shared" si="2"/>
        <v>169</v>
      </c>
      <c r="C171">
        <v>3</v>
      </c>
      <c r="D171" s="2">
        <v>1</v>
      </c>
      <c r="E171" s="232">
        <v>0.58333333333333337</v>
      </c>
      <c r="F171" s="221">
        <v>18</v>
      </c>
      <c r="G171" s="221">
        <v>0.18</v>
      </c>
      <c r="H171" s="221">
        <v>2.0499999999999998</v>
      </c>
      <c r="I171" s="221">
        <v>6.24</v>
      </c>
      <c r="J171" s="221">
        <v>100</v>
      </c>
      <c r="K171" s="221">
        <v>14</v>
      </c>
      <c r="L171" s="221">
        <v>3</v>
      </c>
      <c r="M171" s="221">
        <v>2</v>
      </c>
      <c r="N171" s="2">
        <v>12</v>
      </c>
    </row>
    <row r="172" spans="1:14" x14ac:dyDescent="0.3">
      <c r="A172" s="1" t="s">
        <v>18</v>
      </c>
      <c r="B172">
        <f t="shared" si="2"/>
        <v>170</v>
      </c>
      <c r="C172">
        <v>3</v>
      </c>
      <c r="D172" s="2">
        <v>1</v>
      </c>
      <c r="E172" s="232">
        <v>0.53846153846153844</v>
      </c>
      <c r="F172" s="221">
        <v>21</v>
      </c>
      <c r="G172" s="221">
        <v>0.11</v>
      </c>
      <c r="H172" s="221">
        <v>4</v>
      </c>
      <c r="I172" s="221">
        <v>4.32</v>
      </c>
      <c r="J172" s="221">
        <v>11.5</v>
      </c>
      <c r="K172" s="221">
        <v>14</v>
      </c>
      <c r="L172" s="221">
        <v>3</v>
      </c>
      <c r="M172" s="221">
        <v>3</v>
      </c>
      <c r="N172" s="2">
        <v>13</v>
      </c>
    </row>
    <row r="173" spans="1:14" x14ac:dyDescent="0.3">
      <c r="A173" s="1" t="s">
        <v>18</v>
      </c>
      <c r="B173">
        <f t="shared" si="2"/>
        <v>171</v>
      </c>
      <c r="C173">
        <v>3</v>
      </c>
      <c r="D173" s="2">
        <v>1</v>
      </c>
      <c r="E173" s="232">
        <v>0.59222222222222221</v>
      </c>
      <c r="F173" s="221">
        <v>13</v>
      </c>
      <c r="G173" s="221">
        <v>0.13</v>
      </c>
      <c r="H173" s="221">
        <v>4.78</v>
      </c>
      <c r="I173" s="221">
        <v>0.47</v>
      </c>
      <c r="J173" s="221">
        <v>100</v>
      </c>
      <c r="K173" s="221">
        <v>9</v>
      </c>
      <c r="L173" s="221">
        <v>1</v>
      </c>
      <c r="M173" s="221">
        <v>1</v>
      </c>
      <c r="N173" s="2">
        <v>9</v>
      </c>
    </row>
    <row r="174" spans="1:14" x14ac:dyDescent="0.3">
      <c r="A174" s="1" t="s">
        <v>18</v>
      </c>
      <c r="B174">
        <f t="shared" si="2"/>
        <v>172</v>
      </c>
      <c r="C174">
        <v>3</v>
      </c>
      <c r="D174" s="2">
        <v>1</v>
      </c>
      <c r="E174" s="232">
        <v>0.6</v>
      </c>
      <c r="F174" s="221">
        <v>13</v>
      </c>
      <c r="G174" s="221">
        <v>0.13</v>
      </c>
      <c r="H174" s="221">
        <v>6.16</v>
      </c>
      <c r="I174" s="221">
        <v>4</v>
      </c>
      <c r="J174" s="221">
        <v>100</v>
      </c>
      <c r="K174" s="221">
        <v>10</v>
      </c>
      <c r="L174" s="221">
        <v>1</v>
      </c>
      <c r="M174" s="221">
        <v>1</v>
      </c>
      <c r="N174" s="2">
        <v>10</v>
      </c>
    </row>
    <row r="175" spans="1:14" x14ac:dyDescent="0.3">
      <c r="A175" s="1" t="s">
        <v>18</v>
      </c>
      <c r="B175">
        <f t="shared" si="2"/>
        <v>173</v>
      </c>
      <c r="C175">
        <v>3</v>
      </c>
      <c r="D175" s="2">
        <v>1</v>
      </c>
      <c r="E175" s="232">
        <v>0.59222222222222221</v>
      </c>
      <c r="F175" s="221">
        <v>13</v>
      </c>
      <c r="G175" s="221">
        <v>0.1</v>
      </c>
      <c r="H175" s="221">
        <v>3.68</v>
      </c>
      <c r="I175" s="221">
        <v>0.47</v>
      </c>
      <c r="J175" s="221">
        <v>100</v>
      </c>
      <c r="K175" s="221">
        <v>9</v>
      </c>
      <c r="L175" s="221">
        <v>1</v>
      </c>
      <c r="M175" s="221">
        <v>1</v>
      </c>
      <c r="N175" s="2">
        <v>9</v>
      </c>
    </row>
    <row r="176" spans="1:14" x14ac:dyDescent="0.3">
      <c r="A176" s="1" t="s">
        <v>18</v>
      </c>
      <c r="B176">
        <f t="shared" si="2"/>
        <v>174</v>
      </c>
      <c r="C176">
        <v>3</v>
      </c>
      <c r="D176" s="2">
        <v>1</v>
      </c>
      <c r="E176" s="232">
        <v>0.56699999999999995</v>
      </c>
      <c r="F176" s="221">
        <v>14</v>
      </c>
      <c r="G176" s="221">
        <v>0.11</v>
      </c>
      <c r="H176" s="221">
        <v>7.41</v>
      </c>
      <c r="I176" s="221">
        <v>0.94</v>
      </c>
      <c r="J176" s="221">
        <v>100</v>
      </c>
      <c r="K176" s="221">
        <v>10</v>
      </c>
      <c r="L176" s="221">
        <v>2</v>
      </c>
      <c r="M176" s="221">
        <v>2</v>
      </c>
      <c r="N176" s="2">
        <v>10</v>
      </c>
    </row>
    <row r="177" spans="1:14" x14ac:dyDescent="0.3">
      <c r="A177" s="1" t="s">
        <v>18</v>
      </c>
      <c r="B177">
        <f t="shared" si="2"/>
        <v>175</v>
      </c>
      <c r="C177">
        <v>3</v>
      </c>
      <c r="D177" s="2">
        <v>1</v>
      </c>
      <c r="E177" s="232">
        <v>0.59</v>
      </c>
      <c r="F177" s="221">
        <v>18</v>
      </c>
      <c r="G177" s="221">
        <v>0.11</v>
      </c>
      <c r="H177" s="221">
        <v>9.8800000000000008</v>
      </c>
      <c r="I177" s="221">
        <v>5.25</v>
      </c>
      <c r="J177" s="221">
        <v>100</v>
      </c>
      <c r="K177" s="221">
        <v>13</v>
      </c>
      <c r="L177" s="221">
        <v>2</v>
      </c>
      <c r="M177" s="221">
        <v>2</v>
      </c>
      <c r="N177" s="2">
        <v>13</v>
      </c>
    </row>
    <row r="178" spans="1:14" x14ac:dyDescent="0.3">
      <c r="A178" s="1" t="s">
        <v>64</v>
      </c>
      <c r="B178">
        <f t="shared" si="2"/>
        <v>176</v>
      </c>
      <c r="C178">
        <v>1</v>
      </c>
      <c r="D178" s="2">
        <v>2</v>
      </c>
      <c r="E178" s="232">
        <v>0.23857142857142857</v>
      </c>
      <c r="F178" s="221">
        <v>20</v>
      </c>
      <c r="G178" s="221">
        <v>0.22</v>
      </c>
      <c r="H178" s="221">
        <v>1.7</v>
      </c>
      <c r="I178" s="221">
        <v>1</v>
      </c>
      <c r="J178" s="221">
        <v>100</v>
      </c>
      <c r="K178" s="221">
        <v>12</v>
      </c>
      <c r="L178" s="221">
        <v>5</v>
      </c>
      <c r="M178" s="221">
        <v>6</v>
      </c>
      <c r="N178" s="2">
        <v>7</v>
      </c>
    </row>
    <row r="179" spans="1:14" x14ac:dyDescent="0.3">
      <c r="A179" s="1" t="s">
        <v>64</v>
      </c>
      <c r="B179">
        <f t="shared" si="2"/>
        <v>177</v>
      </c>
      <c r="C179">
        <v>1</v>
      </c>
      <c r="D179" s="2">
        <v>2</v>
      </c>
      <c r="E179" s="232">
        <v>0.2857142857142857</v>
      </c>
      <c r="F179" s="221">
        <v>18</v>
      </c>
      <c r="G179" s="221">
        <v>0.25</v>
      </c>
      <c r="H179" s="221">
        <v>5.44</v>
      </c>
      <c r="I179" s="221">
        <v>0.94</v>
      </c>
      <c r="J179" s="221">
        <v>3.42</v>
      </c>
      <c r="K179" s="221">
        <v>12</v>
      </c>
      <c r="L179" s="221">
        <v>5</v>
      </c>
      <c r="M179" s="221">
        <v>3</v>
      </c>
      <c r="N179" s="2">
        <v>7</v>
      </c>
    </row>
    <row r="180" spans="1:14" x14ac:dyDescent="0.3">
      <c r="A180" s="1" t="s">
        <v>64</v>
      </c>
      <c r="B180">
        <f t="shared" si="2"/>
        <v>178</v>
      </c>
      <c r="C180">
        <v>1</v>
      </c>
      <c r="D180" s="2">
        <v>2</v>
      </c>
      <c r="E180" s="232">
        <v>8.2500000000000004E-2</v>
      </c>
      <c r="F180" s="221">
        <v>14</v>
      </c>
      <c r="G180" s="221">
        <v>0.28999999999999998</v>
      </c>
      <c r="H180" s="221">
        <v>4.99</v>
      </c>
      <c r="I180" s="221">
        <v>8.49</v>
      </c>
      <c r="J180" s="221">
        <v>20.81</v>
      </c>
      <c r="K180" s="221">
        <v>9</v>
      </c>
      <c r="L180" s="221">
        <v>4</v>
      </c>
      <c r="M180" s="221">
        <v>5</v>
      </c>
      <c r="N180" s="2">
        <v>4</v>
      </c>
    </row>
    <row r="181" spans="1:14" x14ac:dyDescent="0.3">
      <c r="A181" s="1" t="s">
        <v>38</v>
      </c>
      <c r="B181">
        <f t="shared" si="2"/>
        <v>179</v>
      </c>
      <c r="C181">
        <v>0</v>
      </c>
      <c r="D181" s="2">
        <v>4</v>
      </c>
      <c r="E181" s="232">
        <v>0.42857142857142855</v>
      </c>
      <c r="F181" s="221">
        <v>15</v>
      </c>
      <c r="G181" s="221">
        <v>0.18</v>
      </c>
      <c r="H181" s="221">
        <v>0.47</v>
      </c>
      <c r="I181" s="221">
        <v>0.94</v>
      </c>
      <c r="J181" s="221">
        <v>0.5</v>
      </c>
      <c r="K181" s="221">
        <v>10</v>
      </c>
      <c r="L181" s="221">
        <v>3</v>
      </c>
      <c r="M181" s="221">
        <v>3</v>
      </c>
      <c r="N181" s="2">
        <v>7</v>
      </c>
    </row>
    <row r="182" spans="1:14" x14ac:dyDescent="0.3">
      <c r="A182" s="1" t="s">
        <v>38</v>
      </c>
      <c r="B182">
        <f t="shared" si="2"/>
        <v>180</v>
      </c>
      <c r="C182">
        <v>0</v>
      </c>
      <c r="D182" s="2">
        <v>4</v>
      </c>
      <c r="E182" s="232">
        <v>0.33333333333333331</v>
      </c>
      <c r="F182" s="221">
        <v>16</v>
      </c>
      <c r="G182" s="221">
        <v>0.19</v>
      </c>
      <c r="H182" s="221">
        <v>0.82</v>
      </c>
      <c r="I182" s="221">
        <v>1.25</v>
      </c>
      <c r="J182" s="221">
        <v>1</v>
      </c>
      <c r="K182" s="221">
        <v>7</v>
      </c>
      <c r="L182" s="221">
        <v>3</v>
      </c>
      <c r="M182" s="221">
        <v>3</v>
      </c>
      <c r="N182" s="2">
        <v>6</v>
      </c>
    </row>
    <row r="183" spans="1:14" x14ac:dyDescent="0.3">
      <c r="A183" s="1" t="s">
        <v>38</v>
      </c>
      <c r="B183">
        <f t="shared" si="2"/>
        <v>181</v>
      </c>
      <c r="C183">
        <v>0</v>
      </c>
      <c r="D183" s="2">
        <v>4</v>
      </c>
      <c r="E183" s="232">
        <v>0.27833333333333332</v>
      </c>
      <c r="F183" s="221">
        <v>15</v>
      </c>
      <c r="G183" s="221">
        <v>0.19</v>
      </c>
      <c r="H183" s="221">
        <v>0.94</v>
      </c>
      <c r="I183" s="221">
        <v>1.5</v>
      </c>
      <c r="J183" s="221">
        <v>3.25</v>
      </c>
      <c r="K183" s="221">
        <v>9</v>
      </c>
      <c r="L183" s="221">
        <v>4</v>
      </c>
      <c r="M183" s="221">
        <v>4</v>
      </c>
      <c r="N183" s="2">
        <v>6</v>
      </c>
    </row>
    <row r="184" spans="1:14" x14ac:dyDescent="0.3">
      <c r="A184" s="1" t="s">
        <v>38</v>
      </c>
      <c r="B184">
        <f t="shared" si="2"/>
        <v>182</v>
      </c>
      <c r="C184">
        <v>0</v>
      </c>
      <c r="D184" s="2">
        <v>4</v>
      </c>
      <c r="E184" s="232">
        <v>0.44444444444444442</v>
      </c>
      <c r="F184" s="221">
        <v>17</v>
      </c>
      <c r="G184" s="221">
        <v>0.19</v>
      </c>
      <c r="H184" s="221">
        <v>0.47</v>
      </c>
      <c r="I184" s="221">
        <v>0.82</v>
      </c>
      <c r="J184" s="221">
        <v>0.75</v>
      </c>
      <c r="K184" s="221">
        <v>10</v>
      </c>
      <c r="L184" s="221">
        <v>3</v>
      </c>
      <c r="M184" s="221">
        <v>3</v>
      </c>
      <c r="N184" s="2">
        <v>9</v>
      </c>
    </row>
    <row r="185" spans="1:14" x14ac:dyDescent="0.3">
      <c r="A185" s="1" t="s">
        <v>38</v>
      </c>
      <c r="B185">
        <f t="shared" si="2"/>
        <v>183</v>
      </c>
      <c r="C185">
        <v>0</v>
      </c>
      <c r="D185" s="2">
        <v>4</v>
      </c>
      <c r="E185" s="232">
        <v>0.4</v>
      </c>
      <c r="F185" s="221">
        <v>15</v>
      </c>
      <c r="G185" s="221">
        <v>0.15</v>
      </c>
      <c r="H185" s="221">
        <v>0.94</v>
      </c>
      <c r="I185" s="221">
        <v>0.94</v>
      </c>
      <c r="J185" s="221">
        <v>1.73</v>
      </c>
      <c r="K185" s="221">
        <v>7</v>
      </c>
      <c r="L185" s="221">
        <v>3</v>
      </c>
      <c r="M185" s="221">
        <v>5</v>
      </c>
      <c r="N185" s="2">
        <v>5</v>
      </c>
    </row>
    <row r="186" spans="1:14" x14ac:dyDescent="0.3">
      <c r="A186" s="1" t="s">
        <v>38</v>
      </c>
      <c r="B186">
        <f t="shared" si="2"/>
        <v>184</v>
      </c>
      <c r="C186">
        <v>0</v>
      </c>
      <c r="D186" s="2">
        <v>4</v>
      </c>
      <c r="E186" s="232">
        <v>0.57545454545454544</v>
      </c>
      <c r="F186" s="221">
        <v>18</v>
      </c>
      <c r="G186" s="221">
        <v>0.19</v>
      </c>
      <c r="H186" s="221">
        <v>0.47</v>
      </c>
      <c r="I186" s="221">
        <v>0.47</v>
      </c>
      <c r="J186" s="221">
        <v>100</v>
      </c>
      <c r="K186" s="221">
        <v>13</v>
      </c>
      <c r="L186" s="221">
        <v>2</v>
      </c>
      <c r="M186" s="221">
        <v>2</v>
      </c>
      <c r="N186" s="2">
        <v>11</v>
      </c>
    </row>
    <row r="187" spans="1:14" x14ac:dyDescent="0.3">
      <c r="A187" s="1" t="s">
        <v>31</v>
      </c>
      <c r="B187">
        <f t="shared" si="2"/>
        <v>185</v>
      </c>
      <c r="C187">
        <v>0</v>
      </c>
      <c r="D187" s="2">
        <v>4</v>
      </c>
      <c r="E187" s="232">
        <v>0.38833333333333336</v>
      </c>
      <c r="F187" s="221">
        <v>13</v>
      </c>
      <c r="G187" s="221">
        <v>0.18</v>
      </c>
      <c r="H187" s="221">
        <v>0.82</v>
      </c>
      <c r="I187" s="221">
        <v>0.94</v>
      </c>
      <c r="J187" s="221">
        <v>4</v>
      </c>
      <c r="K187" s="221">
        <v>8</v>
      </c>
      <c r="L187" s="221">
        <v>3</v>
      </c>
      <c r="M187" s="221">
        <v>3</v>
      </c>
      <c r="N187" s="2">
        <v>6</v>
      </c>
    </row>
    <row r="188" spans="1:14" x14ac:dyDescent="0.3">
      <c r="A188" s="1" t="s">
        <v>31</v>
      </c>
      <c r="B188">
        <f t="shared" si="2"/>
        <v>186</v>
      </c>
      <c r="C188">
        <v>0</v>
      </c>
      <c r="D188" s="2">
        <v>4</v>
      </c>
      <c r="E188" s="232">
        <v>0.5</v>
      </c>
      <c r="F188" s="221">
        <v>15</v>
      </c>
      <c r="G188" s="221">
        <v>0.11</v>
      </c>
      <c r="H188" s="221">
        <v>0.94</v>
      </c>
      <c r="I188" s="221">
        <v>0</v>
      </c>
      <c r="J188" s="221">
        <v>100</v>
      </c>
      <c r="K188" s="221">
        <v>10</v>
      </c>
      <c r="L188" s="221">
        <v>2</v>
      </c>
      <c r="M188" s="221">
        <v>2</v>
      </c>
      <c r="N188" s="2">
        <v>8</v>
      </c>
    </row>
    <row r="189" spans="1:14" x14ac:dyDescent="0.3">
      <c r="A189" s="1" t="s">
        <v>31</v>
      </c>
      <c r="B189">
        <f t="shared" si="2"/>
        <v>187</v>
      </c>
      <c r="C189">
        <v>0</v>
      </c>
      <c r="D189" s="2">
        <v>4</v>
      </c>
      <c r="E189" s="232">
        <v>0.5</v>
      </c>
      <c r="F189" s="221">
        <v>15</v>
      </c>
      <c r="G189" s="221">
        <v>0.14000000000000001</v>
      </c>
      <c r="H189" s="221">
        <v>0.94</v>
      </c>
      <c r="I189" s="221">
        <v>0</v>
      </c>
      <c r="J189" s="221">
        <v>100</v>
      </c>
      <c r="K189" s="221">
        <v>10</v>
      </c>
      <c r="L189" s="221">
        <v>2</v>
      </c>
      <c r="M189" s="221">
        <v>2</v>
      </c>
      <c r="N189" s="2">
        <v>8</v>
      </c>
    </row>
    <row r="190" spans="1:14" x14ac:dyDescent="0.3">
      <c r="A190" s="1" t="s">
        <v>31</v>
      </c>
      <c r="B190">
        <f t="shared" si="2"/>
        <v>188</v>
      </c>
      <c r="C190">
        <v>0</v>
      </c>
      <c r="D190" s="2">
        <v>4</v>
      </c>
      <c r="E190" s="232">
        <v>0.56699999999999995</v>
      </c>
      <c r="F190" s="221">
        <v>15</v>
      </c>
      <c r="G190" s="221">
        <v>0.09</v>
      </c>
      <c r="H190" s="221">
        <v>1</v>
      </c>
      <c r="I190" s="221">
        <v>1.7</v>
      </c>
      <c r="J190" s="221">
        <v>100</v>
      </c>
      <c r="K190" s="221">
        <v>11</v>
      </c>
      <c r="L190" s="221">
        <v>2</v>
      </c>
      <c r="M190" s="221">
        <v>2</v>
      </c>
      <c r="N190" s="2">
        <v>10</v>
      </c>
    </row>
    <row r="191" spans="1:14" x14ac:dyDescent="0.3">
      <c r="A191" s="1" t="s">
        <v>31</v>
      </c>
      <c r="B191">
        <f t="shared" si="2"/>
        <v>189</v>
      </c>
      <c r="C191">
        <v>0</v>
      </c>
      <c r="D191" s="2">
        <v>4</v>
      </c>
      <c r="E191" s="232">
        <v>0.60636363636363633</v>
      </c>
      <c r="F191" s="221">
        <v>18</v>
      </c>
      <c r="G191" s="221">
        <v>0.13</v>
      </c>
      <c r="H191" s="221">
        <v>1.63</v>
      </c>
      <c r="I191" s="221">
        <v>1.63</v>
      </c>
      <c r="J191" s="221">
        <v>100</v>
      </c>
      <c r="K191" s="221">
        <v>12</v>
      </c>
      <c r="L191" s="221">
        <v>2</v>
      </c>
      <c r="M191" s="221">
        <v>2</v>
      </c>
      <c r="N191" s="2">
        <v>11</v>
      </c>
    </row>
    <row r="192" spans="1:14" x14ac:dyDescent="0.3">
      <c r="A192" s="1" t="s">
        <v>31</v>
      </c>
      <c r="B192">
        <f t="shared" si="2"/>
        <v>190</v>
      </c>
      <c r="C192">
        <v>0</v>
      </c>
      <c r="D192" s="2">
        <v>4</v>
      </c>
      <c r="E192" s="232">
        <v>0.41625000000000001</v>
      </c>
      <c r="F192" s="221">
        <v>18</v>
      </c>
      <c r="G192" s="221">
        <v>0.14000000000000001</v>
      </c>
      <c r="H192" s="221">
        <v>0.47</v>
      </c>
      <c r="I192" s="221">
        <v>0.82</v>
      </c>
      <c r="J192" s="221">
        <v>100</v>
      </c>
      <c r="K192" s="221">
        <v>9</v>
      </c>
      <c r="L192" s="221">
        <v>3</v>
      </c>
      <c r="M192" s="221">
        <v>4</v>
      </c>
      <c r="N192" s="2">
        <v>8</v>
      </c>
    </row>
    <row r="193" spans="1:14" x14ac:dyDescent="0.3">
      <c r="A193" s="1" t="s">
        <v>31</v>
      </c>
      <c r="B193">
        <f t="shared" si="2"/>
        <v>191</v>
      </c>
      <c r="C193">
        <v>0</v>
      </c>
      <c r="D193" s="2">
        <v>4</v>
      </c>
      <c r="E193" s="232">
        <v>0.45874999999999999</v>
      </c>
      <c r="F193" s="221">
        <v>15</v>
      </c>
      <c r="G193" s="221">
        <v>0.12</v>
      </c>
      <c r="H193" s="221">
        <v>0.94</v>
      </c>
      <c r="I193" s="221">
        <v>1.25</v>
      </c>
      <c r="J193" s="221">
        <v>100</v>
      </c>
      <c r="K193" s="221">
        <v>10</v>
      </c>
      <c r="L193" s="221">
        <v>4</v>
      </c>
      <c r="M193" s="221">
        <v>4</v>
      </c>
      <c r="N193" s="2">
        <v>8</v>
      </c>
    </row>
    <row r="194" spans="1:14" x14ac:dyDescent="0.3">
      <c r="A194" s="1" t="s">
        <v>33</v>
      </c>
      <c r="B194">
        <f t="shared" si="2"/>
        <v>192</v>
      </c>
      <c r="C194">
        <v>1</v>
      </c>
      <c r="D194" s="2">
        <v>2</v>
      </c>
      <c r="E194" s="232">
        <v>0.5</v>
      </c>
      <c r="F194" s="221">
        <v>15</v>
      </c>
      <c r="G194" s="221">
        <v>0.19</v>
      </c>
      <c r="H194" s="221">
        <v>0.82</v>
      </c>
      <c r="I194" s="221">
        <v>1.25</v>
      </c>
      <c r="J194" s="221">
        <v>0</v>
      </c>
      <c r="K194" s="221">
        <v>8</v>
      </c>
      <c r="L194" s="221">
        <v>4</v>
      </c>
      <c r="M194" s="221">
        <v>3</v>
      </c>
      <c r="N194" s="2">
        <v>6</v>
      </c>
    </row>
    <row r="195" spans="1:14" x14ac:dyDescent="0.3">
      <c r="A195" s="1" t="s">
        <v>33</v>
      </c>
      <c r="B195">
        <f t="shared" si="2"/>
        <v>193</v>
      </c>
      <c r="C195">
        <v>1</v>
      </c>
      <c r="D195" s="2">
        <v>2</v>
      </c>
      <c r="E195" s="232">
        <v>0.46600000000000003</v>
      </c>
      <c r="F195" s="221">
        <v>16</v>
      </c>
      <c r="G195" s="221">
        <v>0.19</v>
      </c>
      <c r="H195" s="221">
        <v>0.94</v>
      </c>
      <c r="I195" s="221">
        <v>0.47</v>
      </c>
      <c r="J195" s="221">
        <v>0</v>
      </c>
      <c r="K195" s="221">
        <v>8</v>
      </c>
      <c r="L195" s="221">
        <v>3</v>
      </c>
      <c r="M195" s="221">
        <v>4</v>
      </c>
      <c r="N195" s="2">
        <v>5</v>
      </c>
    </row>
    <row r="196" spans="1:14" x14ac:dyDescent="0.3">
      <c r="A196" s="1" t="s">
        <v>33</v>
      </c>
      <c r="B196">
        <f t="shared" ref="B196:B259" si="3">B195+1</f>
        <v>194</v>
      </c>
      <c r="C196">
        <v>1</v>
      </c>
      <c r="D196" s="2">
        <v>2</v>
      </c>
      <c r="E196" s="232">
        <v>0.22166666666666668</v>
      </c>
      <c r="F196" s="221">
        <v>19</v>
      </c>
      <c r="G196" s="221">
        <v>0.2</v>
      </c>
      <c r="H196" s="221">
        <v>0.94</v>
      </c>
      <c r="I196" s="221">
        <v>0.5</v>
      </c>
      <c r="J196" s="221">
        <v>7.57</v>
      </c>
      <c r="K196" s="221">
        <v>11</v>
      </c>
      <c r="L196" s="221">
        <v>6</v>
      </c>
      <c r="M196" s="221">
        <v>5</v>
      </c>
      <c r="N196" s="2">
        <v>6</v>
      </c>
    </row>
    <row r="197" spans="1:14" x14ac:dyDescent="0.3">
      <c r="A197" s="1" t="s">
        <v>33</v>
      </c>
      <c r="B197">
        <f t="shared" si="3"/>
        <v>195</v>
      </c>
      <c r="C197">
        <v>1</v>
      </c>
      <c r="D197" s="2">
        <v>2</v>
      </c>
      <c r="E197" s="232">
        <v>0.27833333333333332</v>
      </c>
      <c r="F197" s="221">
        <v>17</v>
      </c>
      <c r="G197" s="221">
        <v>0.2</v>
      </c>
      <c r="H197" s="221">
        <v>0.94</v>
      </c>
      <c r="I197" s="221">
        <v>0.82</v>
      </c>
      <c r="J197" s="221">
        <v>1</v>
      </c>
      <c r="K197" s="221">
        <v>10</v>
      </c>
      <c r="L197" s="221">
        <v>4</v>
      </c>
      <c r="M197" s="221">
        <v>3</v>
      </c>
      <c r="N197" s="2">
        <v>6</v>
      </c>
    </row>
    <row r="198" spans="1:14" x14ac:dyDescent="0.3">
      <c r="A198" s="1" t="s">
        <v>33</v>
      </c>
      <c r="B198">
        <f t="shared" si="3"/>
        <v>196</v>
      </c>
      <c r="C198">
        <v>1</v>
      </c>
      <c r="D198" s="2">
        <v>2</v>
      </c>
      <c r="E198" s="232">
        <v>0.5</v>
      </c>
      <c r="F198" s="221">
        <v>17</v>
      </c>
      <c r="G198" s="221">
        <v>0.18</v>
      </c>
      <c r="H198" s="221">
        <v>0.5</v>
      </c>
      <c r="I198" s="221">
        <v>1.25</v>
      </c>
      <c r="J198" s="221">
        <v>100</v>
      </c>
      <c r="K198" s="221">
        <v>9</v>
      </c>
      <c r="L198" s="221">
        <v>2</v>
      </c>
      <c r="M198" s="221">
        <v>3</v>
      </c>
      <c r="N198" s="2">
        <v>8</v>
      </c>
    </row>
    <row r="199" spans="1:14" x14ac:dyDescent="0.3">
      <c r="A199" s="1" t="s">
        <v>33</v>
      </c>
      <c r="B199">
        <f t="shared" si="3"/>
        <v>197</v>
      </c>
      <c r="C199">
        <v>1</v>
      </c>
      <c r="D199" s="2">
        <v>2</v>
      </c>
      <c r="E199" s="232">
        <v>0.38833333333333336</v>
      </c>
      <c r="F199" s="221">
        <v>16</v>
      </c>
      <c r="G199" s="221">
        <v>0.19</v>
      </c>
      <c r="H199" s="221">
        <v>0</v>
      </c>
      <c r="I199" s="221">
        <v>0.47</v>
      </c>
      <c r="J199" s="221">
        <v>0.25</v>
      </c>
      <c r="K199" s="221">
        <v>8</v>
      </c>
      <c r="L199" s="221">
        <v>3</v>
      </c>
      <c r="M199" s="221">
        <v>3</v>
      </c>
      <c r="N199" s="2">
        <v>6</v>
      </c>
    </row>
    <row r="200" spans="1:14" x14ac:dyDescent="0.3">
      <c r="A200" s="1" t="s">
        <v>34</v>
      </c>
      <c r="B200">
        <f t="shared" si="3"/>
        <v>198</v>
      </c>
      <c r="C200">
        <v>1</v>
      </c>
      <c r="D200" s="2">
        <v>2</v>
      </c>
      <c r="E200" s="232">
        <v>0.33333333333333331</v>
      </c>
      <c r="F200" s="221">
        <v>17</v>
      </c>
      <c r="G200" s="221">
        <v>0.08</v>
      </c>
      <c r="H200" s="221">
        <v>2.16</v>
      </c>
      <c r="I200" s="221">
        <v>1.5</v>
      </c>
      <c r="J200" s="221">
        <v>0</v>
      </c>
      <c r="K200" s="221">
        <v>10</v>
      </c>
      <c r="L200" s="221">
        <v>4</v>
      </c>
      <c r="M200" s="221">
        <v>4</v>
      </c>
      <c r="N200" s="2">
        <v>6</v>
      </c>
    </row>
    <row r="201" spans="1:14" x14ac:dyDescent="0.3">
      <c r="A201" s="1" t="s">
        <v>34</v>
      </c>
      <c r="B201">
        <f t="shared" si="3"/>
        <v>199</v>
      </c>
      <c r="C201">
        <v>1</v>
      </c>
      <c r="D201" s="2">
        <v>2</v>
      </c>
      <c r="E201" s="232">
        <v>0.16750000000000001</v>
      </c>
      <c r="F201" s="221">
        <v>17</v>
      </c>
      <c r="G201" s="221">
        <v>0.11</v>
      </c>
      <c r="H201" s="221">
        <v>0.5</v>
      </c>
      <c r="I201" s="221">
        <v>0.94</v>
      </c>
      <c r="J201" s="221">
        <v>100</v>
      </c>
      <c r="K201" s="221">
        <v>9</v>
      </c>
      <c r="L201" s="221">
        <v>5</v>
      </c>
      <c r="M201" s="221">
        <v>7</v>
      </c>
      <c r="N201" s="2">
        <v>4</v>
      </c>
    </row>
    <row r="202" spans="1:14" x14ac:dyDescent="0.3">
      <c r="A202" s="1" t="s">
        <v>34</v>
      </c>
      <c r="B202">
        <f t="shared" si="3"/>
        <v>200</v>
      </c>
      <c r="C202">
        <v>1</v>
      </c>
      <c r="D202" s="2">
        <v>2</v>
      </c>
      <c r="E202" s="232">
        <v>0.4811111111111111</v>
      </c>
      <c r="F202" s="221">
        <v>19</v>
      </c>
      <c r="G202" s="221">
        <v>0.09</v>
      </c>
      <c r="H202" s="221">
        <v>2.16</v>
      </c>
      <c r="I202" s="221">
        <v>1.41</v>
      </c>
      <c r="J202" s="221">
        <v>100</v>
      </c>
      <c r="K202" s="221">
        <v>12</v>
      </c>
      <c r="L202" s="221">
        <v>2</v>
      </c>
      <c r="M202" s="221">
        <v>3</v>
      </c>
      <c r="N202" s="2">
        <v>9</v>
      </c>
    </row>
    <row r="203" spans="1:14" x14ac:dyDescent="0.3">
      <c r="A203" s="1" t="s">
        <v>34</v>
      </c>
      <c r="B203">
        <f t="shared" si="3"/>
        <v>201</v>
      </c>
      <c r="C203">
        <v>1</v>
      </c>
      <c r="D203" s="2">
        <v>2</v>
      </c>
      <c r="E203" s="232">
        <v>0.41625000000000001</v>
      </c>
      <c r="F203" s="221">
        <v>16</v>
      </c>
      <c r="G203" s="221">
        <v>0.1</v>
      </c>
      <c r="H203" s="221">
        <v>0.47</v>
      </c>
      <c r="I203" s="221">
        <v>1.41</v>
      </c>
      <c r="J203" s="221">
        <v>100</v>
      </c>
      <c r="K203" s="221">
        <v>12</v>
      </c>
      <c r="L203" s="221">
        <v>4</v>
      </c>
      <c r="M203" s="221">
        <v>3</v>
      </c>
      <c r="N203" s="2">
        <v>8</v>
      </c>
    </row>
    <row r="204" spans="1:14" x14ac:dyDescent="0.3">
      <c r="A204" s="1" t="s">
        <v>80</v>
      </c>
      <c r="B204">
        <f t="shared" si="3"/>
        <v>202</v>
      </c>
      <c r="C204">
        <v>2</v>
      </c>
      <c r="D204" s="2">
        <v>2</v>
      </c>
      <c r="E204" s="232">
        <v>0.47727272727272729</v>
      </c>
      <c r="F204" s="221">
        <v>23</v>
      </c>
      <c r="G204" s="221">
        <v>0.23</v>
      </c>
      <c r="H204" s="221">
        <v>1.25</v>
      </c>
      <c r="I204" s="221">
        <v>2.87</v>
      </c>
      <c r="J204" s="221">
        <v>0</v>
      </c>
      <c r="K204" s="221">
        <v>14</v>
      </c>
      <c r="L204" s="221">
        <v>4</v>
      </c>
      <c r="M204" s="221">
        <v>4</v>
      </c>
      <c r="N204" s="2">
        <v>11</v>
      </c>
    </row>
    <row r="205" spans="1:14" x14ac:dyDescent="0.3">
      <c r="A205" s="1" t="s">
        <v>80</v>
      </c>
      <c r="B205">
        <f t="shared" si="3"/>
        <v>203</v>
      </c>
      <c r="C205">
        <v>2</v>
      </c>
      <c r="D205" s="2">
        <v>2</v>
      </c>
      <c r="E205" s="232">
        <v>0.51888888888888884</v>
      </c>
      <c r="F205" s="221">
        <v>18</v>
      </c>
      <c r="G205" s="221">
        <v>0.21</v>
      </c>
      <c r="H205" s="221">
        <v>0.82</v>
      </c>
      <c r="I205" s="221">
        <v>2</v>
      </c>
      <c r="J205" s="221">
        <v>100</v>
      </c>
      <c r="K205" s="221">
        <v>13</v>
      </c>
      <c r="L205" s="221">
        <v>4</v>
      </c>
      <c r="M205" s="221">
        <v>5</v>
      </c>
      <c r="N205" s="2">
        <v>9</v>
      </c>
    </row>
    <row r="206" spans="1:14" x14ac:dyDescent="0.3">
      <c r="A206" s="1" t="s">
        <v>80</v>
      </c>
      <c r="B206">
        <f t="shared" si="3"/>
        <v>204</v>
      </c>
      <c r="C206">
        <v>2</v>
      </c>
      <c r="D206" s="2">
        <v>2</v>
      </c>
      <c r="E206" s="232">
        <v>0.55555555555555558</v>
      </c>
      <c r="F206" s="221">
        <v>14</v>
      </c>
      <c r="G206" s="221">
        <v>0.21</v>
      </c>
      <c r="H206" s="221">
        <v>1.5</v>
      </c>
      <c r="I206" s="221">
        <v>2.16</v>
      </c>
      <c r="J206" s="221">
        <v>100</v>
      </c>
      <c r="K206" s="221">
        <v>10</v>
      </c>
      <c r="L206" s="221">
        <v>2</v>
      </c>
      <c r="M206" s="221">
        <v>2</v>
      </c>
      <c r="N206" s="2">
        <v>9</v>
      </c>
    </row>
    <row r="207" spans="1:14" x14ac:dyDescent="0.3">
      <c r="A207" s="1" t="s">
        <v>80</v>
      </c>
      <c r="B207">
        <f t="shared" si="3"/>
        <v>205</v>
      </c>
      <c r="C207">
        <v>2</v>
      </c>
      <c r="D207" s="2">
        <v>2</v>
      </c>
      <c r="E207" s="232">
        <v>0.4869230769230769</v>
      </c>
      <c r="F207" s="221">
        <v>24</v>
      </c>
      <c r="G207" s="221">
        <v>0.23</v>
      </c>
      <c r="H207" s="221">
        <v>1.25</v>
      </c>
      <c r="I207" s="221">
        <v>1.25</v>
      </c>
      <c r="J207" s="221">
        <v>3.75</v>
      </c>
      <c r="K207" s="221">
        <v>14</v>
      </c>
      <c r="L207" s="221">
        <v>3</v>
      </c>
      <c r="M207" s="221">
        <v>2</v>
      </c>
      <c r="N207" s="2">
        <v>13</v>
      </c>
    </row>
    <row r="208" spans="1:14" x14ac:dyDescent="0.3">
      <c r="A208" s="1" t="s">
        <v>5</v>
      </c>
      <c r="B208">
        <f t="shared" si="3"/>
        <v>206</v>
      </c>
      <c r="C208">
        <v>2</v>
      </c>
      <c r="D208" s="2">
        <v>2</v>
      </c>
      <c r="E208" s="232">
        <v>0.48454545454545456</v>
      </c>
      <c r="F208" s="221">
        <v>24</v>
      </c>
      <c r="G208" s="221">
        <v>0.15</v>
      </c>
      <c r="H208" s="221">
        <v>5.73</v>
      </c>
      <c r="I208" s="221">
        <v>6.5</v>
      </c>
      <c r="J208" s="221">
        <v>100</v>
      </c>
      <c r="K208" s="221">
        <v>17</v>
      </c>
      <c r="L208" s="221">
        <v>7</v>
      </c>
      <c r="M208" s="221">
        <v>7</v>
      </c>
      <c r="N208" s="2">
        <v>11</v>
      </c>
    </row>
    <row r="209" spans="1:14" x14ac:dyDescent="0.3">
      <c r="A209" s="1" t="s">
        <v>5</v>
      </c>
      <c r="B209">
        <f t="shared" si="3"/>
        <v>207</v>
      </c>
      <c r="C209">
        <v>2</v>
      </c>
      <c r="D209" s="2">
        <v>2</v>
      </c>
      <c r="E209" s="232">
        <v>0.4811111111111111</v>
      </c>
      <c r="F209" s="221">
        <v>19</v>
      </c>
      <c r="G209" s="221">
        <v>0.15</v>
      </c>
      <c r="H209" s="221">
        <v>4.9000000000000004</v>
      </c>
      <c r="I209" s="221">
        <v>6.13</v>
      </c>
      <c r="J209" s="221">
        <v>100</v>
      </c>
      <c r="K209" s="221">
        <v>13</v>
      </c>
      <c r="L209" s="221">
        <v>4</v>
      </c>
      <c r="M209" s="221">
        <v>5</v>
      </c>
      <c r="N209" s="2">
        <v>9</v>
      </c>
    </row>
    <row r="210" spans="1:14" x14ac:dyDescent="0.3">
      <c r="A210" s="1" t="s">
        <v>5</v>
      </c>
      <c r="B210">
        <f t="shared" si="3"/>
        <v>208</v>
      </c>
      <c r="C210">
        <v>2</v>
      </c>
      <c r="D210" s="2">
        <v>2</v>
      </c>
      <c r="E210" s="232">
        <v>0.433</v>
      </c>
      <c r="F210" s="221">
        <v>21</v>
      </c>
      <c r="G210" s="221">
        <v>0.14000000000000001</v>
      </c>
      <c r="H210" s="221">
        <v>4.5</v>
      </c>
      <c r="I210" s="221">
        <v>1.41</v>
      </c>
      <c r="J210" s="221">
        <v>5</v>
      </c>
      <c r="K210" s="221">
        <v>14</v>
      </c>
      <c r="L210" s="221">
        <v>4</v>
      </c>
      <c r="M210" s="221">
        <v>4</v>
      </c>
      <c r="N210" s="2">
        <v>10</v>
      </c>
    </row>
    <row r="211" spans="1:14" x14ac:dyDescent="0.3">
      <c r="A211" s="1" t="s">
        <v>5</v>
      </c>
      <c r="B211">
        <f t="shared" si="3"/>
        <v>209</v>
      </c>
      <c r="C211">
        <v>2</v>
      </c>
      <c r="D211" s="2">
        <v>2</v>
      </c>
      <c r="E211" s="232">
        <v>0.54545454545454541</v>
      </c>
      <c r="F211" s="221">
        <v>17</v>
      </c>
      <c r="G211" s="221">
        <v>0.18</v>
      </c>
      <c r="H211" s="221">
        <v>13.27</v>
      </c>
      <c r="I211" s="221">
        <v>5.56</v>
      </c>
      <c r="J211" s="221">
        <v>100</v>
      </c>
      <c r="K211" s="221">
        <v>14</v>
      </c>
      <c r="L211" s="221">
        <v>4</v>
      </c>
      <c r="M211" s="221">
        <v>3</v>
      </c>
      <c r="N211" s="2">
        <v>11</v>
      </c>
    </row>
    <row r="212" spans="1:14" x14ac:dyDescent="0.3">
      <c r="A212" s="1" t="s">
        <v>5</v>
      </c>
      <c r="B212">
        <f t="shared" si="3"/>
        <v>210</v>
      </c>
      <c r="C212">
        <v>2</v>
      </c>
      <c r="D212" s="2">
        <v>2</v>
      </c>
      <c r="E212" s="232">
        <v>0.55583333333333329</v>
      </c>
      <c r="F212" s="221">
        <v>19</v>
      </c>
      <c r="G212" s="221">
        <v>0.23</v>
      </c>
      <c r="H212" s="221">
        <v>11.26</v>
      </c>
      <c r="I212" s="221">
        <v>5.25</v>
      </c>
      <c r="J212" s="221">
        <v>100</v>
      </c>
      <c r="K212" s="221">
        <v>13</v>
      </c>
      <c r="L212" s="221">
        <v>3</v>
      </c>
      <c r="M212" s="221">
        <v>3</v>
      </c>
      <c r="N212" s="2">
        <v>12</v>
      </c>
    </row>
    <row r="213" spans="1:14" x14ac:dyDescent="0.3">
      <c r="A213" s="1" t="s">
        <v>5</v>
      </c>
      <c r="B213">
        <f t="shared" si="3"/>
        <v>211</v>
      </c>
      <c r="C213">
        <v>2</v>
      </c>
      <c r="D213" s="2">
        <v>2</v>
      </c>
      <c r="E213" s="232">
        <v>0.54545454545454541</v>
      </c>
      <c r="F213" s="221">
        <v>19</v>
      </c>
      <c r="G213" s="221">
        <v>0.18</v>
      </c>
      <c r="H213" s="221">
        <v>13</v>
      </c>
      <c r="I213" s="221">
        <v>4.9000000000000004</v>
      </c>
      <c r="J213" s="221">
        <v>100</v>
      </c>
      <c r="K213" s="221">
        <v>14</v>
      </c>
      <c r="L213" s="221">
        <v>4</v>
      </c>
      <c r="M213" s="221">
        <v>3</v>
      </c>
      <c r="N213" s="2">
        <v>11</v>
      </c>
    </row>
    <row r="214" spans="1:14" x14ac:dyDescent="0.3">
      <c r="A214" s="1" t="s">
        <v>86</v>
      </c>
      <c r="B214">
        <f t="shared" si="3"/>
        <v>212</v>
      </c>
      <c r="C214">
        <v>2</v>
      </c>
      <c r="D214" s="2">
        <v>2</v>
      </c>
      <c r="E214" s="232">
        <v>0.433</v>
      </c>
      <c r="F214" s="221">
        <v>20</v>
      </c>
      <c r="G214" s="221">
        <v>0.2</v>
      </c>
      <c r="H214" s="221">
        <v>1.7</v>
      </c>
      <c r="I214" s="221">
        <v>0.47</v>
      </c>
      <c r="J214" s="221">
        <v>3.5</v>
      </c>
      <c r="K214" s="221">
        <v>13</v>
      </c>
      <c r="L214" s="221">
        <v>3</v>
      </c>
      <c r="M214" s="221">
        <v>4</v>
      </c>
      <c r="N214" s="2">
        <v>10</v>
      </c>
    </row>
    <row r="215" spans="1:14" x14ac:dyDescent="0.3">
      <c r="A215" s="1" t="s">
        <v>86</v>
      </c>
      <c r="B215">
        <f t="shared" si="3"/>
        <v>213</v>
      </c>
      <c r="C215">
        <v>2</v>
      </c>
      <c r="D215" s="2">
        <v>2</v>
      </c>
      <c r="E215" s="232">
        <v>0.45874999999999999</v>
      </c>
      <c r="F215" s="221">
        <v>16</v>
      </c>
      <c r="G215" s="221">
        <v>0.17</v>
      </c>
      <c r="H215" s="221">
        <v>2.16</v>
      </c>
      <c r="I215" s="221">
        <v>0.82</v>
      </c>
      <c r="J215" s="221">
        <v>100</v>
      </c>
      <c r="K215" s="221">
        <v>9</v>
      </c>
      <c r="L215" s="221">
        <v>2</v>
      </c>
      <c r="M215" s="221">
        <v>3</v>
      </c>
      <c r="N215" s="2">
        <v>8</v>
      </c>
    </row>
    <row r="216" spans="1:14" x14ac:dyDescent="0.3">
      <c r="A216" s="1" t="s">
        <v>86</v>
      </c>
      <c r="B216">
        <f t="shared" si="3"/>
        <v>214</v>
      </c>
      <c r="C216">
        <v>2</v>
      </c>
      <c r="D216" s="2">
        <v>2</v>
      </c>
      <c r="E216" s="232">
        <v>0.5</v>
      </c>
      <c r="F216" s="221">
        <v>23</v>
      </c>
      <c r="G216" s="221">
        <v>0.19</v>
      </c>
      <c r="H216" s="221">
        <v>1.7</v>
      </c>
      <c r="I216" s="221">
        <v>0</v>
      </c>
      <c r="J216" s="221">
        <v>0.24</v>
      </c>
      <c r="K216" s="221">
        <v>15</v>
      </c>
      <c r="L216" s="221">
        <v>5</v>
      </c>
      <c r="M216" s="221">
        <v>4</v>
      </c>
      <c r="N216" s="2">
        <v>12</v>
      </c>
    </row>
    <row r="217" spans="1:14" x14ac:dyDescent="0.3">
      <c r="A217" s="1" t="s">
        <v>86</v>
      </c>
      <c r="B217">
        <f t="shared" si="3"/>
        <v>215</v>
      </c>
      <c r="C217">
        <v>2</v>
      </c>
      <c r="D217" s="2">
        <v>2</v>
      </c>
      <c r="E217" s="232">
        <v>0.48454545454545456</v>
      </c>
      <c r="F217" s="221">
        <v>20</v>
      </c>
      <c r="G217" s="221">
        <v>0.21</v>
      </c>
      <c r="H217" s="221">
        <v>1.7</v>
      </c>
      <c r="I217" s="221">
        <v>0.47</v>
      </c>
      <c r="J217" s="221">
        <v>100</v>
      </c>
      <c r="K217" s="221">
        <v>14</v>
      </c>
      <c r="L217" s="221">
        <v>4</v>
      </c>
      <c r="M217" s="221">
        <v>3</v>
      </c>
      <c r="N217" s="2">
        <v>11</v>
      </c>
    </row>
    <row r="218" spans="1:14" x14ac:dyDescent="0.3">
      <c r="A218" s="1" t="s">
        <v>86</v>
      </c>
      <c r="B218">
        <f t="shared" si="3"/>
        <v>216</v>
      </c>
      <c r="C218">
        <v>2</v>
      </c>
      <c r="D218" s="2">
        <v>2</v>
      </c>
      <c r="E218" s="232">
        <v>0.58333333333333337</v>
      </c>
      <c r="F218" s="221">
        <v>21</v>
      </c>
      <c r="G218" s="221">
        <v>0.17</v>
      </c>
      <c r="H218" s="221">
        <v>1.5</v>
      </c>
      <c r="I218" s="221">
        <v>2.83</v>
      </c>
      <c r="J218" s="221">
        <v>100</v>
      </c>
      <c r="K218" s="221">
        <v>13</v>
      </c>
      <c r="L218" s="221">
        <v>3</v>
      </c>
      <c r="M218" s="221">
        <v>3</v>
      </c>
      <c r="N218" s="2">
        <v>12</v>
      </c>
    </row>
    <row r="219" spans="1:14" x14ac:dyDescent="0.3">
      <c r="A219" s="1" t="s">
        <v>70</v>
      </c>
      <c r="B219">
        <f t="shared" si="3"/>
        <v>217</v>
      </c>
      <c r="C219">
        <v>1</v>
      </c>
      <c r="D219" s="2">
        <v>2</v>
      </c>
      <c r="E219" s="232">
        <v>0.57545454545454544</v>
      </c>
      <c r="F219" s="221">
        <v>16</v>
      </c>
      <c r="G219" s="221">
        <v>0.15</v>
      </c>
      <c r="H219" s="221">
        <v>0.5</v>
      </c>
      <c r="I219" s="221">
        <v>0.94</v>
      </c>
      <c r="J219" s="221">
        <v>100</v>
      </c>
      <c r="K219" s="221">
        <v>12</v>
      </c>
      <c r="L219" s="221">
        <v>3</v>
      </c>
      <c r="M219" s="221">
        <v>3</v>
      </c>
      <c r="N219" s="2">
        <v>11</v>
      </c>
    </row>
    <row r="220" spans="1:14" x14ac:dyDescent="0.3">
      <c r="A220" s="1" t="s">
        <v>70</v>
      </c>
      <c r="B220">
        <f t="shared" si="3"/>
        <v>218</v>
      </c>
      <c r="C220">
        <v>1</v>
      </c>
      <c r="D220" s="2">
        <v>2</v>
      </c>
      <c r="E220" s="232">
        <v>0.5</v>
      </c>
      <c r="F220" s="221">
        <v>19</v>
      </c>
      <c r="G220" s="221">
        <v>0.14000000000000001</v>
      </c>
      <c r="H220" s="221">
        <v>0.82</v>
      </c>
      <c r="I220" s="221">
        <v>0.94</v>
      </c>
      <c r="J220" s="221">
        <v>3.65</v>
      </c>
      <c r="K220" s="221">
        <v>11</v>
      </c>
      <c r="L220" s="221">
        <v>4</v>
      </c>
      <c r="M220" s="221">
        <v>5</v>
      </c>
      <c r="N220" s="2">
        <v>8</v>
      </c>
    </row>
    <row r="221" spans="1:14" x14ac:dyDescent="0.3">
      <c r="A221" s="1" t="s">
        <v>70</v>
      </c>
      <c r="B221">
        <f t="shared" si="3"/>
        <v>219</v>
      </c>
      <c r="C221">
        <v>1</v>
      </c>
      <c r="D221" s="2">
        <v>2</v>
      </c>
      <c r="E221" s="232">
        <v>0.46699999999999997</v>
      </c>
      <c r="F221" s="221">
        <v>19</v>
      </c>
      <c r="G221" s="221">
        <v>0.15</v>
      </c>
      <c r="H221" s="221">
        <v>1.63</v>
      </c>
      <c r="I221" s="221">
        <v>0</v>
      </c>
      <c r="J221" s="221">
        <v>2.25</v>
      </c>
      <c r="K221" s="221">
        <v>12</v>
      </c>
      <c r="L221" s="221">
        <v>4</v>
      </c>
      <c r="M221" s="221">
        <v>4</v>
      </c>
      <c r="N221" s="2">
        <v>10</v>
      </c>
    </row>
    <row r="222" spans="1:14" x14ac:dyDescent="0.3">
      <c r="A222" s="1" t="s">
        <v>47</v>
      </c>
      <c r="B222">
        <f t="shared" si="3"/>
        <v>220</v>
      </c>
      <c r="C222">
        <v>0</v>
      </c>
      <c r="D222" s="2">
        <v>0</v>
      </c>
      <c r="E222" s="232">
        <v>0.33285714285714285</v>
      </c>
      <c r="F222" s="221">
        <v>18</v>
      </c>
      <c r="G222" s="221">
        <v>0.17</v>
      </c>
      <c r="H222" s="221">
        <v>1.41</v>
      </c>
      <c r="I222" s="221">
        <v>2</v>
      </c>
      <c r="J222" s="221">
        <v>13</v>
      </c>
      <c r="K222" s="221">
        <v>11</v>
      </c>
      <c r="L222" s="221">
        <v>4</v>
      </c>
      <c r="M222" s="221">
        <v>5</v>
      </c>
      <c r="N222" s="2">
        <v>7</v>
      </c>
    </row>
    <row r="223" spans="1:14" x14ac:dyDescent="0.3">
      <c r="A223" s="1" t="s">
        <v>47</v>
      </c>
      <c r="B223">
        <f t="shared" si="3"/>
        <v>221</v>
      </c>
      <c r="C223">
        <v>0</v>
      </c>
      <c r="D223" s="2">
        <v>0</v>
      </c>
      <c r="E223" s="232">
        <v>0.33333333333333331</v>
      </c>
      <c r="F223" s="221">
        <v>17</v>
      </c>
      <c r="G223" s="221">
        <v>0.17</v>
      </c>
      <c r="H223" s="221">
        <v>1.25</v>
      </c>
      <c r="I223" s="221">
        <v>1.89</v>
      </c>
      <c r="J223" s="221">
        <v>13.25</v>
      </c>
      <c r="K223" s="221">
        <v>9</v>
      </c>
      <c r="L223" s="221">
        <v>3</v>
      </c>
      <c r="M223" s="221">
        <v>4</v>
      </c>
      <c r="N223" s="2">
        <v>6</v>
      </c>
    </row>
    <row r="224" spans="1:14" x14ac:dyDescent="0.3">
      <c r="A224" s="1" t="s">
        <v>28</v>
      </c>
      <c r="B224">
        <f t="shared" si="3"/>
        <v>222</v>
      </c>
      <c r="C224">
        <v>1</v>
      </c>
      <c r="D224" s="2">
        <v>0</v>
      </c>
      <c r="E224" s="232">
        <v>0.5</v>
      </c>
      <c r="F224" s="221">
        <v>22</v>
      </c>
      <c r="G224" s="221">
        <v>0.12</v>
      </c>
      <c r="H224" s="221">
        <v>2.5</v>
      </c>
      <c r="I224" s="221">
        <v>2.62</v>
      </c>
      <c r="J224" s="221">
        <v>1.84</v>
      </c>
      <c r="K224" s="221">
        <v>14</v>
      </c>
      <c r="L224" s="221">
        <v>3</v>
      </c>
      <c r="M224" s="221">
        <v>5</v>
      </c>
      <c r="N224" s="2">
        <v>10</v>
      </c>
    </row>
    <row r="225" spans="1:14" x14ac:dyDescent="0.3">
      <c r="A225" s="1" t="s">
        <v>28</v>
      </c>
      <c r="B225">
        <f t="shared" si="3"/>
        <v>223</v>
      </c>
      <c r="C225">
        <v>1</v>
      </c>
      <c r="D225" s="2">
        <v>0</v>
      </c>
      <c r="E225" s="232">
        <v>0.53300000000000003</v>
      </c>
      <c r="F225" s="221">
        <v>19</v>
      </c>
      <c r="G225" s="221">
        <v>0.11</v>
      </c>
      <c r="H225" s="221">
        <v>2.16</v>
      </c>
      <c r="I225" s="221">
        <v>4.1100000000000003</v>
      </c>
      <c r="J225" s="221">
        <v>100</v>
      </c>
      <c r="K225" s="221">
        <v>12</v>
      </c>
      <c r="L225" s="221">
        <v>2</v>
      </c>
      <c r="M225" s="221">
        <v>3</v>
      </c>
      <c r="N225" s="2">
        <v>10</v>
      </c>
    </row>
    <row r="226" spans="1:14" x14ac:dyDescent="0.3">
      <c r="A226" s="1" t="s">
        <v>28</v>
      </c>
      <c r="B226">
        <f t="shared" si="3"/>
        <v>224</v>
      </c>
      <c r="C226">
        <v>1</v>
      </c>
      <c r="D226" s="2">
        <v>0</v>
      </c>
      <c r="E226" s="232">
        <v>0.48454545454545456</v>
      </c>
      <c r="F226" s="221">
        <v>23</v>
      </c>
      <c r="G226" s="221">
        <v>0.12</v>
      </c>
      <c r="H226" s="221">
        <v>1.7</v>
      </c>
      <c r="I226" s="221">
        <v>5</v>
      </c>
      <c r="J226" s="221">
        <v>0</v>
      </c>
      <c r="K226" s="221">
        <v>14</v>
      </c>
      <c r="L226" s="221">
        <v>3</v>
      </c>
      <c r="M226" s="221">
        <v>5</v>
      </c>
      <c r="N226" s="2">
        <v>11</v>
      </c>
    </row>
    <row r="227" spans="1:14" x14ac:dyDescent="0.3">
      <c r="A227" s="1" t="s">
        <v>2</v>
      </c>
      <c r="B227">
        <f t="shared" si="3"/>
        <v>225</v>
      </c>
      <c r="C227">
        <v>0</v>
      </c>
      <c r="D227" s="2">
        <v>1</v>
      </c>
      <c r="E227" s="232">
        <v>0.45874999999999999</v>
      </c>
      <c r="F227" s="221">
        <v>17</v>
      </c>
      <c r="G227" s="221">
        <v>0.16</v>
      </c>
      <c r="H227" s="221">
        <v>0.5</v>
      </c>
      <c r="I227" s="221">
        <v>1.7</v>
      </c>
      <c r="J227" s="221">
        <v>100</v>
      </c>
      <c r="K227" s="221">
        <v>13</v>
      </c>
      <c r="L227" s="221">
        <v>3</v>
      </c>
      <c r="M227" s="221">
        <v>4</v>
      </c>
      <c r="N227" s="2">
        <v>8</v>
      </c>
    </row>
    <row r="228" spans="1:14" x14ac:dyDescent="0.3">
      <c r="A228" s="1" t="s">
        <v>2</v>
      </c>
      <c r="B228">
        <f t="shared" si="3"/>
        <v>226</v>
      </c>
      <c r="C228">
        <v>0</v>
      </c>
      <c r="D228" s="2">
        <v>1</v>
      </c>
      <c r="E228" s="232">
        <v>0.54125000000000001</v>
      </c>
      <c r="F228" s="221">
        <v>15</v>
      </c>
      <c r="G228" s="221">
        <v>0.2</v>
      </c>
      <c r="H228" s="221">
        <v>0.47</v>
      </c>
      <c r="I228" s="221">
        <v>0.47</v>
      </c>
      <c r="J228" s="221">
        <v>100</v>
      </c>
      <c r="K228" s="221">
        <v>10</v>
      </c>
      <c r="L228" s="221">
        <v>3</v>
      </c>
      <c r="M228" s="221">
        <v>4</v>
      </c>
      <c r="N228" s="2">
        <v>8</v>
      </c>
    </row>
    <row r="229" spans="1:14" x14ac:dyDescent="0.3">
      <c r="A229" s="1" t="s">
        <v>2</v>
      </c>
      <c r="B229">
        <f t="shared" si="3"/>
        <v>227</v>
      </c>
      <c r="C229">
        <v>0</v>
      </c>
      <c r="D229" s="2">
        <v>1</v>
      </c>
      <c r="E229" s="232">
        <v>0.27833333333333332</v>
      </c>
      <c r="F229" s="221">
        <v>15</v>
      </c>
      <c r="G229" s="221">
        <v>0.17</v>
      </c>
      <c r="H229" s="221">
        <v>0.47</v>
      </c>
      <c r="I229" s="221">
        <v>0.5</v>
      </c>
      <c r="J229" s="221">
        <v>3</v>
      </c>
      <c r="K229" s="221">
        <v>11</v>
      </c>
      <c r="L229" s="221">
        <v>3</v>
      </c>
      <c r="M229" s="221">
        <v>4</v>
      </c>
      <c r="N229" s="2">
        <v>6</v>
      </c>
    </row>
    <row r="230" spans="1:14" x14ac:dyDescent="0.3">
      <c r="A230" s="1" t="s">
        <v>1</v>
      </c>
      <c r="B230">
        <f t="shared" si="3"/>
        <v>228</v>
      </c>
      <c r="C230">
        <v>0</v>
      </c>
      <c r="D230" s="2">
        <v>1</v>
      </c>
      <c r="E230" s="232">
        <v>0.41625000000000001</v>
      </c>
      <c r="F230" s="221">
        <v>16</v>
      </c>
      <c r="G230" s="221">
        <v>0.19</v>
      </c>
      <c r="H230" s="221">
        <v>0.82</v>
      </c>
      <c r="I230" s="221">
        <v>0.47</v>
      </c>
      <c r="J230" s="221">
        <v>4</v>
      </c>
      <c r="K230" s="221">
        <v>11</v>
      </c>
      <c r="L230" s="221">
        <v>3</v>
      </c>
      <c r="M230" s="221">
        <v>3</v>
      </c>
      <c r="N230" s="2">
        <v>8</v>
      </c>
    </row>
    <row r="231" spans="1:14" x14ac:dyDescent="0.3">
      <c r="A231" s="1" t="s">
        <v>1</v>
      </c>
      <c r="B231">
        <f t="shared" si="3"/>
        <v>229</v>
      </c>
      <c r="C231">
        <v>0</v>
      </c>
      <c r="D231" s="2">
        <v>1</v>
      </c>
      <c r="E231" s="232">
        <v>0.54125000000000001</v>
      </c>
      <c r="F231" s="221">
        <v>13</v>
      </c>
      <c r="G231" s="221">
        <v>0.17</v>
      </c>
      <c r="H231" s="221">
        <v>0.47</v>
      </c>
      <c r="I231" s="221">
        <v>0.5</v>
      </c>
      <c r="J231" s="221">
        <v>100</v>
      </c>
      <c r="K231" s="221">
        <v>9</v>
      </c>
      <c r="L231" s="221">
        <v>2</v>
      </c>
      <c r="M231" s="221">
        <v>2</v>
      </c>
      <c r="N231" s="2">
        <v>8</v>
      </c>
    </row>
    <row r="232" spans="1:14" x14ac:dyDescent="0.3">
      <c r="A232" s="1" t="s">
        <v>6</v>
      </c>
      <c r="B232">
        <f t="shared" si="3"/>
        <v>230</v>
      </c>
      <c r="C232">
        <v>0</v>
      </c>
      <c r="D232" s="2">
        <v>2</v>
      </c>
      <c r="E232" s="232">
        <v>0.41714285714285715</v>
      </c>
      <c r="F232" s="221">
        <v>19</v>
      </c>
      <c r="G232" s="221">
        <v>0.21</v>
      </c>
      <c r="H232" s="221">
        <v>0</v>
      </c>
      <c r="I232" s="221">
        <v>0.47</v>
      </c>
      <c r="J232" s="221">
        <v>8.06</v>
      </c>
      <c r="K232" s="221">
        <v>9</v>
      </c>
      <c r="L232" s="221">
        <v>4</v>
      </c>
      <c r="M232" s="221">
        <v>5</v>
      </c>
      <c r="N232" s="2">
        <v>7</v>
      </c>
    </row>
    <row r="233" spans="1:14" x14ac:dyDescent="0.3">
      <c r="A233" s="1" t="s">
        <v>6</v>
      </c>
      <c r="B233">
        <f t="shared" si="3"/>
        <v>231</v>
      </c>
      <c r="C233">
        <v>0</v>
      </c>
      <c r="D233" s="2">
        <v>2</v>
      </c>
      <c r="E233" s="232">
        <v>0.38142857142857139</v>
      </c>
      <c r="F233" s="221">
        <v>14</v>
      </c>
      <c r="G233" s="221">
        <v>0.16</v>
      </c>
      <c r="H233" s="221">
        <v>0.94</v>
      </c>
      <c r="I233" s="221">
        <v>0.82</v>
      </c>
      <c r="J233" s="221">
        <v>1.75</v>
      </c>
      <c r="K233" s="221">
        <v>9</v>
      </c>
      <c r="L233" s="221">
        <v>3</v>
      </c>
      <c r="M233" s="221">
        <v>3</v>
      </c>
      <c r="N233" s="2">
        <v>7</v>
      </c>
    </row>
    <row r="234" spans="1:14" x14ac:dyDescent="0.3">
      <c r="A234" s="1" t="s">
        <v>6</v>
      </c>
      <c r="B234">
        <f t="shared" si="3"/>
        <v>232</v>
      </c>
      <c r="C234">
        <v>0</v>
      </c>
      <c r="D234" s="2">
        <v>2</v>
      </c>
      <c r="E234" s="232">
        <v>0.33285714285714285</v>
      </c>
      <c r="F234" s="221">
        <v>15</v>
      </c>
      <c r="G234" s="221">
        <v>0.19</v>
      </c>
      <c r="H234" s="221">
        <v>0</v>
      </c>
      <c r="I234" s="221">
        <v>1.25</v>
      </c>
      <c r="J234" s="221">
        <v>0</v>
      </c>
      <c r="K234" s="221">
        <v>9</v>
      </c>
      <c r="L234" s="221">
        <v>3</v>
      </c>
      <c r="M234" s="221">
        <v>4</v>
      </c>
      <c r="N234" s="2">
        <v>7</v>
      </c>
    </row>
    <row r="235" spans="1:14" x14ac:dyDescent="0.3">
      <c r="A235" s="1" t="s">
        <v>92</v>
      </c>
      <c r="B235">
        <f t="shared" si="3"/>
        <v>233</v>
      </c>
      <c r="C235">
        <v>1</v>
      </c>
      <c r="D235" s="2">
        <v>2</v>
      </c>
      <c r="E235" s="232">
        <v>0.60764705882352943</v>
      </c>
      <c r="F235" s="221">
        <v>24</v>
      </c>
      <c r="G235" s="221">
        <v>0.15</v>
      </c>
      <c r="H235" s="221">
        <v>2</v>
      </c>
      <c r="I235" s="221">
        <v>2.16</v>
      </c>
      <c r="J235" s="221">
        <v>100</v>
      </c>
      <c r="K235" s="221">
        <v>18</v>
      </c>
      <c r="L235" s="221">
        <v>4</v>
      </c>
      <c r="M235" s="221">
        <v>3</v>
      </c>
      <c r="N235" s="2">
        <v>17</v>
      </c>
    </row>
    <row r="236" spans="1:14" x14ac:dyDescent="0.3">
      <c r="A236" s="1" t="s">
        <v>92</v>
      </c>
      <c r="B236">
        <f t="shared" si="3"/>
        <v>234</v>
      </c>
      <c r="C236">
        <v>1</v>
      </c>
      <c r="D236" s="2">
        <v>2</v>
      </c>
      <c r="E236" s="232">
        <v>0.60764705882352943</v>
      </c>
      <c r="F236" s="221">
        <v>25</v>
      </c>
      <c r="G236" s="221">
        <v>0.16</v>
      </c>
      <c r="H236" s="221">
        <v>2.16</v>
      </c>
      <c r="I236" s="221">
        <v>4.55</v>
      </c>
      <c r="J236" s="221">
        <v>100</v>
      </c>
      <c r="K236" s="221">
        <v>18</v>
      </c>
      <c r="L236" s="221">
        <v>3</v>
      </c>
      <c r="M236" s="221">
        <v>3</v>
      </c>
      <c r="N236" s="2">
        <v>17</v>
      </c>
    </row>
    <row r="237" spans="1:14" x14ac:dyDescent="0.3">
      <c r="A237" s="1" t="s">
        <v>92</v>
      </c>
      <c r="B237">
        <f t="shared" si="3"/>
        <v>235</v>
      </c>
      <c r="C237">
        <v>1</v>
      </c>
      <c r="D237" s="2">
        <v>2</v>
      </c>
      <c r="E237" s="232">
        <v>0.622</v>
      </c>
      <c r="F237" s="221">
        <v>20</v>
      </c>
      <c r="G237" s="221">
        <v>0.12</v>
      </c>
      <c r="H237" s="221">
        <v>12.5</v>
      </c>
      <c r="I237" s="221">
        <v>6.34</v>
      </c>
      <c r="J237" s="221">
        <v>100</v>
      </c>
      <c r="K237" s="221">
        <v>15</v>
      </c>
      <c r="L237" s="221">
        <v>2</v>
      </c>
      <c r="M237" s="221">
        <v>2</v>
      </c>
      <c r="N237" s="2">
        <v>15</v>
      </c>
    </row>
    <row r="238" spans="1:14" x14ac:dyDescent="0.3">
      <c r="A238" s="1" t="s">
        <v>25</v>
      </c>
      <c r="B238">
        <f t="shared" si="3"/>
        <v>236</v>
      </c>
      <c r="C238">
        <v>3</v>
      </c>
      <c r="D238" s="2">
        <v>2</v>
      </c>
      <c r="E238" s="232">
        <v>0.52428571428571424</v>
      </c>
      <c r="F238" s="221">
        <v>19</v>
      </c>
      <c r="G238" s="221">
        <v>0.22</v>
      </c>
      <c r="H238" s="221">
        <v>3.09</v>
      </c>
      <c r="I238" s="221">
        <v>3.5</v>
      </c>
      <c r="J238" s="221">
        <v>100</v>
      </c>
      <c r="K238" s="221">
        <v>11</v>
      </c>
      <c r="L238" s="221">
        <v>5</v>
      </c>
      <c r="M238" s="221">
        <v>6</v>
      </c>
      <c r="N238" s="2">
        <v>7</v>
      </c>
    </row>
    <row r="239" spans="1:14" x14ac:dyDescent="0.3">
      <c r="A239" s="1" t="s">
        <v>25</v>
      </c>
      <c r="B239">
        <f t="shared" si="3"/>
        <v>237</v>
      </c>
      <c r="C239">
        <v>3</v>
      </c>
      <c r="D239" s="2">
        <v>2</v>
      </c>
      <c r="E239" s="232">
        <v>0.59222222222222221</v>
      </c>
      <c r="F239" s="221">
        <v>17</v>
      </c>
      <c r="G239" s="221">
        <v>0.19</v>
      </c>
      <c r="H239" s="221">
        <v>2.83</v>
      </c>
      <c r="I239" s="221">
        <v>4.55</v>
      </c>
      <c r="J239" s="221">
        <v>100</v>
      </c>
      <c r="K239" s="221">
        <v>11</v>
      </c>
      <c r="L239" s="221">
        <v>3</v>
      </c>
      <c r="M239" s="221">
        <v>4</v>
      </c>
      <c r="N239" s="2">
        <v>9</v>
      </c>
    </row>
    <row r="240" spans="1:14" x14ac:dyDescent="0.3">
      <c r="A240" s="1" t="s">
        <v>25</v>
      </c>
      <c r="B240">
        <f t="shared" si="3"/>
        <v>238</v>
      </c>
      <c r="C240">
        <v>3</v>
      </c>
      <c r="D240" s="2">
        <v>2</v>
      </c>
      <c r="E240" s="232">
        <v>0.54125000000000001</v>
      </c>
      <c r="F240" s="221">
        <v>19</v>
      </c>
      <c r="G240" s="221">
        <v>0.16</v>
      </c>
      <c r="H240" s="221">
        <v>2.4900000000000002</v>
      </c>
      <c r="I240" s="221">
        <v>4.78</v>
      </c>
      <c r="J240" s="221">
        <v>100</v>
      </c>
      <c r="K240" s="221">
        <v>12</v>
      </c>
      <c r="L240" s="221">
        <v>4</v>
      </c>
      <c r="M240" s="221">
        <v>5</v>
      </c>
      <c r="N240" s="2">
        <v>8</v>
      </c>
    </row>
    <row r="241" spans="1:14" x14ac:dyDescent="0.3">
      <c r="A241" s="1" t="s">
        <v>25</v>
      </c>
      <c r="B241">
        <f t="shared" si="3"/>
        <v>239</v>
      </c>
      <c r="C241">
        <v>3</v>
      </c>
      <c r="D241" s="2">
        <v>2</v>
      </c>
      <c r="E241" s="232">
        <v>0.47249999999999998</v>
      </c>
      <c r="F241" s="221">
        <v>22</v>
      </c>
      <c r="G241" s="221">
        <v>0.17</v>
      </c>
      <c r="H241" s="221">
        <v>2</v>
      </c>
      <c r="I241" s="221">
        <v>6.65</v>
      </c>
      <c r="J241" s="221">
        <v>100</v>
      </c>
      <c r="K241" s="221">
        <v>16</v>
      </c>
      <c r="L241" s="221">
        <v>6</v>
      </c>
      <c r="M241" s="221">
        <v>5</v>
      </c>
      <c r="N241" s="2">
        <v>12</v>
      </c>
    </row>
    <row r="242" spans="1:14" x14ac:dyDescent="0.3">
      <c r="A242" s="1" t="s">
        <v>51</v>
      </c>
      <c r="B242">
        <f t="shared" si="3"/>
        <v>240</v>
      </c>
      <c r="C242">
        <v>3</v>
      </c>
      <c r="D242" s="2">
        <v>2</v>
      </c>
      <c r="E242" s="232">
        <v>0.54125000000000001</v>
      </c>
      <c r="F242" s="221">
        <v>16</v>
      </c>
      <c r="G242" s="221">
        <v>0.11</v>
      </c>
      <c r="H242" s="221">
        <v>5.44</v>
      </c>
      <c r="I242" s="221">
        <v>3.68</v>
      </c>
      <c r="J242" s="221">
        <v>100</v>
      </c>
      <c r="K242" s="221">
        <v>10</v>
      </c>
      <c r="L242" s="221">
        <v>2</v>
      </c>
      <c r="M242" s="221">
        <v>3</v>
      </c>
      <c r="N242" s="2">
        <v>8</v>
      </c>
    </row>
    <row r="243" spans="1:14" x14ac:dyDescent="0.3">
      <c r="A243" s="1" t="s">
        <v>51</v>
      </c>
      <c r="B243">
        <f t="shared" si="3"/>
        <v>241</v>
      </c>
      <c r="C243">
        <v>3</v>
      </c>
      <c r="D243" s="2">
        <v>2</v>
      </c>
      <c r="E243" s="232">
        <v>0.56699999999999995</v>
      </c>
      <c r="F243" s="221">
        <v>19</v>
      </c>
      <c r="G243" s="221">
        <v>0.18</v>
      </c>
      <c r="H243" s="221">
        <v>5.5</v>
      </c>
      <c r="I243" s="221">
        <v>1.63</v>
      </c>
      <c r="J243" s="221">
        <v>100</v>
      </c>
      <c r="K243" s="221">
        <v>12</v>
      </c>
      <c r="L243" s="221">
        <v>3</v>
      </c>
      <c r="M243" s="221">
        <v>3</v>
      </c>
      <c r="N243" s="2">
        <v>10</v>
      </c>
    </row>
    <row r="244" spans="1:14" x14ac:dyDescent="0.3">
      <c r="A244" s="1" t="s">
        <v>51</v>
      </c>
      <c r="B244">
        <f t="shared" si="3"/>
        <v>242</v>
      </c>
      <c r="C244">
        <v>3</v>
      </c>
      <c r="D244" s="2">
        <v>2</v>
      </c>
      <c r="E244" s="232">
        <v>0.54125000000000001</v>
      </c>
      <c r="F244" s="221">
        <v>19</v>
      </c>
      <c r="G244" s="221">
        <v>0.12</v>
      </c>
      <c r="H244" s="221">
        <v>0.82</v>
      </c>
      <c r="I244" s="221">
        <v>2.0499999999999998</v>
      </c>
      <c r="J244" s="221">
        <v>100</v>
      </c>
      <c r="K244" s="221">
        <v>11</v>
      </c>
      <c r="L244" s="221">
        <v>5</v>
      </c>
      <c r="M244" s="221">
        <v>6</v>
      </c>
      <c r="N244" s="2">
        <v>8</v>
      </c>
    </row>
    <row r="245" spans="1:14" x14ac:dyDescent="0.3">
      <c r="A245" s="1" t="s">
        <v>51</v>
      </c>
      <c r="B245">
        <f t="shared" si="3"/>
        <v>243</v>
      </c>
      <c r="C245">
        <v>3</v>
      </c>
      <c r="D245" s="2">
        <v>2</v>
      </c>
      <c r="E245" s="232">
        <v>0.6</v>
      </c>
      <c r="F245" s="221">
        <v>18</v>
      </c>
      <c r="G245" s="221">
        <v>0.14000000000000001</v>
      </c>
      <c r="H245" s="221">
        <v>0.82</v>
      </c>
      <c r="I245" s="221">
        <v>2.87</v>
      </c>
      <c r="J245" s="221">
        <v>100</v>
      </c>
      <c r="K245" s="221">
        <v>12</v>
      </c>
      <c r="L245" s="221">
        <v>4</v>
      </c>
      <c r="M245" s="221">
        <v>4</v>
      </c>
      <c r="N245" s="2">
        <v>10</v>
      </c>
    </row>
    <row r="246" spans="1:14" x14ac:dyDescent="0.3">
      <c r="A246" s="1" t="s">
        <v>4</v>
      </c>
      <c r="B246">
        <f t="shared" si="3"/>
        <v>244</v>
      </c>
      <c r="C246">
        <v>1</v>
      </c>
      <c r="D246" s="2">
        <v>2</v>
      </c>
      <c r="E246" s="232">
        <v>0.23857142857142857</v>
      </c>
      <c r="F246" s="221">
        <v>21</v>
      </c>
      <c r="G246" s="221">
        <v>0.16</v>
      </c>
      <c r="H246" s="221">
        <v>0.47</v>
      </c>
      <c r="I246" s="221">
        <v>0.82</v>
      </c>
      <c r="J246" s="221">
        <v>1.34</v>
      </c>
      <c r="K246" s="221">
        <v>11</v>
      </c>
      <c r="L246" s="221">
        <v>4</v>
      </c>
      <c r="M246" s="221">
        <v>4</v>
      </c>
      <c r="N246" s="2">
        <v>7</v>
      </c>
    </row>
    <row r="247" spans="1:14" x14ac:dyDescent="0.3">
      <c r="A247" s="1" t="s">
        <v>4</v>
      </c>
      <c r="B247">
        <f t="shared" si="3"/>
        <v>245</v>
      </c>
      <c r="C247">
        <v>1</v>
      </c>
      <c r="D247" s="2">
        <v>2</v>
      </c>
      <c r="E247" s="232">
        <v>0.48454545454545456</v>
      </c>
      <c r="F247" s="221">
        <v>21</v>
      </c>
      <c r="G247" s="221">
        <v>0.2</v>
      </c>
      <c r="H247" s="221">
        <v>0.47</v>
      </c>
      <c r="I247" s="221">
        <v>0.5</v>
      </c>
      <c r="J247" s="221">
        <v>100</v>
      </c>
      <c r="K247" s="221">
        <v>13</v>
      </c>
      <c r="L247" s="221">
        <v>2</v>
      </c>
      <c r="M247" s="221">
        <v>2</v>
      </c>
      <c r="N247" s="2">
        <v>11</v>
      </c>
    </row>
    <row r="248" spans="1:14" x14ac:dyDescent="0.3">
      <c r="A248" s="1" t="s">
        <v>29</v>
      </c>
      <c r="B248">
        <f t="shared" si="3"/>
        <v>246</v>
      </c>
      <c r="C248">
        <v>1</v>
      </c>
      <c r="D248" s="2">
        <v>2</v>
      </c>
      <c r="E248" s="232">
        <v>0.4757142857142857</v>
      </c>
      <c r="F248" s="221">
        <v>12</v>
      </c>
      <c r="G248" s="221">
        <v>0.21</v>
      </c>
      <c r="H248" s="221">
        <v>0.5</v>
      </c>
      <c r="I248" s="221">
        <v>1.89</v>
      </c>
      <c r="J248" s="221">
        <v>100</v>
      </c>
      <c r="K248" s="221">
        <v>8</v>
      </c>
      <c r="L248" s="221">
        <v>2</v>
      </c>
      <c r="M248" s="221">
        <v>2</v>
      </c>
      <c r="N248" s="2">
        <v>7</v>
      </c>
    </row>
    <row r="249" spans="1:14" x14ac:dyDescent="0.3">
      <c r="A249" s="1" t="s">
        <v>29</v>
      </c>
      <c r="B249">
        <f t="shared" si="3"/>
        <v>247</v>
      </c>
      <c r="C249">
        <v>1</v>
      </c>
      <c r="D249" s="2">
        <v>2</v>
      </c>
      <c r="E249" s="232">
        <v>0.6</v>
      </c>
      <c r="F249" s="221">
        <v>15</v>
      </c>
      <c r="G249" s="221">
        <v>0.17</v>
      </c>
      <c r="H249" s="221">
        <v>0.82</v>
      </c>
      <c r="I249" s="221">
        <v>1.63</v>
      </c>
      <c r="J249" s="221">
        <v>100</v>
      </c>
      <c r="K249" s="221">
        <v>11</v>
      </c>
      <c r="L249" s="221">
        <v>1</v>
      </c>
      <c r="M249" s="221">
        <v>1</v>
      </c>
      <c r="N249" s="2">
        <v>10</v>
      </c>
    </row>
    <row r="250" spans="1:14" x14ac:dyDescent="0.3">
      <c r="A250" s="1" t="s">
        <v>29</v>
      </c>
      <c r="B250">
        <f t="shared" si="3"/>
        <v>248</v>
      </c>
      <c r="C250">
        <v>1</v>
      </c>
      <c r="D250" s="2">
        <v>2</v>
      </c>
      <c r="E250" s="232">
        <v>0.60636363636363633</v>
      </c>
      <c r="F250" s="221">
        <v>16</v>
      </c>
      <c r="G250" s="221">
        <v>0.12</v>
      </c>
      <c r="H250" s="221">
        <v>0.82</v>
      </c>
      <c r="I250" s="221">
        <v>1</v>
      </c>
      <c r="J250" s="221">
        <v>100</v>
      </c>
      <c r="K250" s="221">
        <v>11</v>
      </c>
      <c r="L250" s="221">
        <v>1</v>
      </c>
      <c r="M250" s="221">
        <v>1</v>
      </c>
      <c r="N250" s="2">
        <v>11</v>
      </c>
    </row>
    <row r="251" spans="1:14" x14ac:dyDescent="0.3">
      <c r="A251" s="1" t="s">
        <v>79</v>
      </c>
      <c r="B251">
        <f t="shared" si="3"/>
        <v>249</v>
      </c>
      <c r="C251">
        <v>1</v>
      </c>
      <c r="D251" s="2">
        <v>4</v>
      </c>
      <c r="E251" s="232">
        <v>0.33285714285714285</v>
      </c>
      <c r="F251" s="221">
        <v>16</v>
      </c>
      <c r="G251" s="221">
        <v>0.25</v>
      </c>
      <c r="H251" s="221">
        <v>1.89</v>
      </c>
      <c r="I251" s="221">
        <v>0.82</v>
      </c>
      <c r="J251" s="221">
        <v>0.25</v>
      </c>
      <c r="K251" s="221">
        <v>10</v>
      </c>
      <c r="L251" s="221">
        <v>3</v>
      </c>
      <c r="M251" s="221">
        <v>3</v>
      </c>
      <c r="N251" s="2">
        <v>7</v>
      </c>
    </row>
    <row r="252" spans="1:14" x14ac:dyDescent="0.3">
      <c r="A252" s="1" t="s">
        <v>79</v>
      </c>
      <c r="B252">
        <f t="shared" si="3"/>
        <v>250</v>
      </c>
      <c r="C252">
        <v>1</v>
      </c>
      <c r="D252" s="2">
        <v>4</v>
      </c>
      <c r="E252" s="232">
        <v>0.22166666666666668</v>
      </c>
      <c r="F252" s="221">
        <v>19</v>
      </c>
      <c r="G252" s="221">
        <v>0.21</v>
      </c>
      <c r="H252" s="221">
        <v>0.47</v>
      </c>
      <c r="I252" s="221">
        <v>0.82</v>
      </c>
      <c r="J252" s="221">
        <v>7.25</v>
      </c>
      <c r="K252" s="221">
        <v>10</v>
      </c>
      <c r="L252" s="221">
        <v>4</v>
      </c>
      <c r="M252" s="221">
        <v>4</v>
      </c>
      <c r="N252" s="2">
        <v>6</v>
      </c>
    </row>
    <row r="253" spans="1:14" x14ac:dyDescent="0.3">
      <c r="A253" s="1" t="s">
        <v>79</v>
      </c>
      <c r="B253">
        <f t="shared" si="3"/>
        <v>251</v>
      </c>
      <c r="C253">
        <v>1</v>
      </c>
      <c r="D253" s="2">
        <v>4</v>
      </c>
      <c r="E253" s="232">
        <v>0.45874999999999999</v>
      </c>
      <c r="F253" s="221">
        <v>15</v>
      </c>
      <c r="G253" s="221">
        <v>0.2</v>
      </c>
      <c r="H253" s="221">
        <v>2.16</v>
      </c>
      <c r="I253" s="221">
        <v>0.5</v>
      </c>
      <c r="J253" s="221">
        <v>100</v>
      </c>
      <c r="K253" s="221">
        <v>10</v>
      </c>
      <c r="L253" s="221">
        <v>2</v>
      </c>
      <c r="M253" s="221">
        <v>3</v>
      </c>
      <c r="N253" s="2">
        <v>8</v>
      </c>
    </row>
    <row r="254" spans="1:14" x14ac:dyDescent="0.3">
      <c r="A254" s="1" t="s">
        <v>13</v>
      </c>
      <c r="B254">
        <f t="shared" si="3"/>
        <v>252</v>
      </c>
      <c r="C254">
        <v>1</v>
      </c>
      <c r="D254" s="2">
        <v>4</v>
      </c>
      <c r="E254" s="232">
        <v>0.42857142857142855</v>
      </c>
      <c r="F254" s="221">
        <v>15</v>
      </c>
      <c r="G254" s="221">
        <v>0.18</v>
      </c>
      <c r="H254" s="221">
        <v>2.16</v>
      </c>
      <c r="I254" s="221">
        <v>2.62</v>
      </c>
      <c r="J254" s="221">
        <v>0.5</v>
      </c>
      <c r="K254" s="221">
        <v>9</v>
      </c>
      <c r="L254" s="221">
        <v>3</v>
      </c>
      <c r="M254" s="221">
        <v>3</v>
      </c>
      <c r="N254" s="2">
        <v>7</v>
      </c>
    </row>
    <row r="255" spans="1:14" x14ac:dyDescent="0.3">
      <c r="A255" s="1" t="s">
        <v>13</v>
      </c>
      <c r="B255">
        <f t="shared" si="3"/>
        <v>253</v>
      </c>
      <c r="C255">
        <v>1</v>
      </c>
      <c r="D255" s="2">
        <v>4</v>
      </c>
      <c r="E255" s="232">
        <v>0.41625000000000001</v>
      </c>
      <c r="F255" s="221">
        <v>16</v>
      </c>
      <c r="G255" s="221">
        <v>0.14000000000000001</v>
      </c>
      <c r="H255" s="221">
        <v>2.16</v>
      </c>
      <c r="I255" s="221">
        <v>2.5</v>
      </c>
      <c r="J255" s="221">
        <v>9.5</v>
      </c>
      <c r="K255" s="221">
        <v>11</v>
      </c>
      <c r="L255" s="221">
        <v>3</v>
      </c>
      <c r="M255" s="221">
        <v>3</v>
      </c>
      <c r="N255" s="2">
        <v>8</v>
      </c>
    </row>
    <row r="256" spans="1:14" x14ac:dyDescent="0.3">
      <c r="A256" s="1" t="s">
        <v>13</v>
      </c>
      <c r="B256">
        <f t="shared" si="3"/>
        <v>254</v>
      </c>
      <c r="C256">
        <v>1</v>
      </c>
      <c r="D256" s="2">
        <v>4</v>
      </c>
      <c r="E256" s="232">
        <v>0.4811111111111111</v>
      </c>
      <c r="F256" s="221">
        <v>17</v>
      </c>
      <c r="G256" s="221">
        <v>0.23</v>
      </c>
      <c r="H256" s="221">
        <v>1.63</v>
      </c>
      <c r="I256" s="221">
        <v>0.82</v>
      </c>
      <c r="J256" s="221">
        <v>100</v>
      </c>
      <c r="K256" s="221">
        <v>11</v>
      </c>
      <c r="L256" s="221">
        <v>3</v>
      </c>
      <c r="M256" s="221">
        <v>3</v>
      </c>
      <c r="N256" s="2">
        <v>9</v>
      </c>
    </row>
    <row r="257" spans="1:14" x14ac:dyDescent="0.3">
      <c r="A257" s="1" t="s">
        <v>93</v>
      </c>
      <c r="B257">
        <f t="shared" si="3"/>
        <v>255</v>
      </c>
      <c r="C257">
        <v>3</v>
      </c>
      <c r="D257" s="2">
        <v>4</v>
      </c>
      <c r="E257" s="232">
        <v>0.15</v>
      </c>
      <c r="F257" s="221">
        <v>19</v>
      </c>
      <c r="G257" s="221">
        <v>0.4</v>
      </c>
      <c r="H257" s="221">
        <v>1.41</v>
      </c>
      <c r="I257" s="221">
        <v>2.5</v>
      </c>
      <c r="J257" s="221">
        <v>100</v>
      </c>
      <c r="K257" s="221">
        <v>15</v>
      </c>
      <c r="L257" s="221">
        <v>6</v>
      </c>
      <c r="M257" s="221">
        <v>6</v>
      </c>
      <c r="N257" s="2">
        <v>5</v>
      </c>
    </row>
    <row r="258" spans="1:14" x14ac:dyDescent="0.3">
      <c r="A258" s="1" t="s">
        <v>93</v>
      </c>
      <c r="B258">
        <f t="shared" si="3"/>
        <v>256</v>
      </c>
      <c r="C258">
        <v>3</v>
      </c>
      <c r="D258" s="2">
        <v>4</v>
      </c>
      <c r="E258" s="232">
        <v>0.27833333333333332</v>
      </c>
      <c r="F258" s="221">
        <v>22</v>
      </c>
      <c r="G258" s="221">
        <v>0.36</v>
      </c>
      <c r="H258" s="221">
        <v>0</v>
      </c>
      <c r="I258" s="221">
        <v>2.16</v>
      </c>
      <c r="J258" s="221">
        <v>100</v>
      </c>
      <c r="K258" s="221">
        <v>12</v>
      </c>
      <c r="L258" s="221">
        <v>6</v>
      </c>
      <c r="M258" s="221">
        <v>6</v>
      </c>
      <c r="N258" s="2">
        <v>6</v>
      </c>
    </row>
    <row r="259" spans="1:14" x14ac:dyDescent="0.3">
      <c r="A259" s="1" t="s">
        <v>44</v>
      </c>
      <c r="B259">
        <f t="shared" si="3"/>
        <v>257</v>
      </c>
      <c r="C259">
        <v>3</v>
      </c>
      <c r="D259" s="2">
        <v>4</v>
      </c>
      <c r="E259" s="232">
        <v>0.13400000000000001</v>
      </c>
      <c r="F259" s="221">
        <v>19</v>
      </c>
      <c r="G259" s="221">
        <v>0.12</v>
      </c>
      <c r="H259" s="221">
        <v>2.4900000000000002</v>
      </c>
      <c r="I259" s="221">
        <v>1.25</v>
      </c>
      <c r="J259" s="221">
        <v>3.39</v>
      </c>
      <c r="K259" s="221">
        <v>9</v>
      </c>
      <c r="L259" s="221">
        <v>4</v>
      </c>
      <c r="M259" s="221">
        <v>4</v>
      </c>
      <c r="N259" s="2">
        <v>5</v>
      </c>
    </row>
    <row r="260" spans="1:14" x14ac:dyDescent="0.3">
      <c r="A260" s="1" t="s">
        <v>44</v>
      </c>
      <c r="B260">
        <f t="shared" ref="B260:B323" si="4">B259+1</f>
        <v>258</v>
      </c>
      <c r="C260">
        <v>3</v>
      </c>
      <c r="D260" s="2">
        <v>4</v>
      </c>
      <c r="E260" s="232">
        <v>0.33300000000000002</v>
      </c>
      <c r="F260" s="221">
        <v>24</v>
      </c>
      <c r="G260" s="221">
        <v>0.18</v>
      </c>
      <c r="H260" s="221">
        <v>1.25</v>
      </c>
      <c r="I260" s="221">
        <v>0.82</v>
      </c>
      <c r="J260" s="221">
        <v>2.83</v>
      </c>
      <c r="K260" s="221">
        <v>15</v>
      </c>
      <c r="L260" s="221">
        <v>5</v>
      </c>
      <c r="M260" s="221">
        <v>4</v>
      </c>
      <c r="N260" s="2">
        <v>10</v>
      </c>
    </row>
    <row r="261" spans="1:14" x14ac:dyDescent="0.3">
      <c r="A261" s="1" t="s">
        <v>44</v>
      </c>
      <c r="B261">
        <f t="shared" si="4"/>
        <v>259</v>
      </c>
      <c r="C261">
        <v>3</v>
      </c>
      <c r="D261" s="2">
        <v>4</v>
      </c>
      <c r="E261" s="232">
        <v>0.22166666666666668</v>
      </c>
      <c r="F261" s="221">
        <v>20</v>
      </c>
      <c r="G261" s="221">
        <v>0.17</v>
      </c>
      <c r="H261" s="221">
        <v>1.7</v>
      </c>
      <c r="I261" s="221">
        <v>0.94</v>
      </c>
      <c r="J261" s="221">
        <v>100</v>
      </c>
      <c r="K261" s="221">
        <v>11</v>
      </c>
      <c r="L261" s="221">
        <v>5</v>
      </c>
      <c r="M261" s="221">
        <v>6</v>
      </c>
      <c r="N261" s="2">
        <v>6</v>
      </c>
    </row>
    <row r="262" spans="1:14" x14ac:dyDescent="0.3">
      <c r="A262" s="1" t="s">
        <v>44</v>
      </c>
      <c r="B262">
        <f t="shared" si="4"/>
        <v>260</v>
      </c>
      <c r="C262">
        <v>3</v>
      </c>
      <c r="D262" s="2">
        <v>4</v>
      </c>
      <c r="E262" s="232">
        <v>0.33285714285714285</v>
      </c>
      <c r="F262" s="221">
        <v>19</v>
      </c>
      <c r="G262" s="221">
        <v>0.12</v>
      </c>
      <c r="H262" s="221">
        <v>2.87</v>
      </c>
      <c r="I262" s="221">
        <v>2.0499999999999998</v>
      </c>
      <c r="J262" s="221">
        <v>6.57</v>
      </c>
      <c r="K262" s="221">
        <v>13</v>
      </c>
      <c r="L262" s="221">
        <v>5</v>
      </c>
      <c r="M262" s="221">
        <v>6</v>
      </c>
      <c r="N262" s="2">
        <v>7</v>
      </c>
    </row>
    <row r="263" spans="1:14" x14ac:dyDescent="0.3">
      <c r="A263" s="1" t="s">
        <v>44</v>
      </c>
      <c r="B263">
        <f t="shared" si="4"/>
        <v>261</v>
      </c>
      <c r="C263">
        <v>3</v>
      </c>
      <c r="D263" s="2">
        <v>4</v>
      </c>
      <c r="E263" s="232">
        <v>0.51888888888888884</v>
      </c>
      <c r="F263" s="221">
        <v>19</v>
      </c>
      <c r="G263" s="221">
        <v>0.25</v>
      </c>
      <c r="H263" s="221">
        <v>3.3</v>
      </c>
      <c r="I263" s="221">
        <v>2.16</v>
      </c>
      <c r="J263" s="221">
        <v>100</v>
      </c>
      <c r="K263" s="221">
        <v>12</v>
      </c>
      <c r="L263" s="221">
        <v>4</v>
      </c>
      <c r="M263" s="221">
        <v>4</v>
      </c>
      <c r="N263" s="2">
        <v>9</v>
      </c>
    </row>
    <row r="264" spans="1:14" x14ac:dyDescent="0.3">
      <c r="A264" s="1" t="s">
        <v>44</v>
      </c>
      <c r="B264">
        <f t="shared" si="4"/>
        <v>262</v>
      </c>
      <c r="C264">
        <v>3</v>
      </c>
      <c r="D264" s="2">
        <v>4</v>
      </c>
      <c r="E264" s="232">
        <v>0.45874999999999999</v>
      </c>
      <c r="F264" s="221">
        <v>19</v>
      </c>
      <c r="G264" s="221">
        <v>0.18</v>
      </c>
      <c r="H264" s="221">
        <v>2.16</v>
      </c>
      <c r="I264" s="221">
        <v>2.0499999999999998</v>
      </c>
      <c r="J264" s="221">
        <v>100</v>
      </c>
      <c r="K264" s="221">
        <v>11</v>
      </c>
      <c r="L264" s="221">
        <v>4</v>
      </c>
      <c r="M264" s="221">
        <v>5</v>
      </c>
      <c r="N264" s="2">
        <v>8</v>
      </c>
    </row>
    <row r="265" spans="1:14" x14ac:dyDescent="0.3">
      <c r="A265" s="1" t="s">
        <v>44</v>
      </c>
      <c r="B265">
        <f t="shared" si="4"/>
        <v>263</v>
      </c>
      <c r="C265">
        <v>3</v>
      </c>
      <c r="D265" s="2">
        <v>4</v>
      </c>
      <c r="E265" s="232">
        <v>0.37</v>
      </c>
      <c r="F265" s="221">
        <v>23</v>
      </c>
      <c r="G265" s="221">
        <v>0.13</v>
      </c>
      <c r="H265" s="221">
        <v>1.25</v>
      </c>
      <c r="I265" s="221">
        <v>1</v>
      </c>
      <c r="J265" s="221">
        <v>100</v>
      </c>
      <c r="K265" s="221">
        <v>15</v>
      </c>
      <c r="L265" s="221">
        <v>5</v>
      </c>
      <c r="M265" s="221">
        <v>6</v>
      </c>
      <c r="N265" s="2">
        <v>9</v>
      </c>
    </row>
    <row r="266" spans="1:14" x14ac:dyDescent="0.3">
      <c r="A266" s="1" t="s">
        <v>84</v>
      </c>
      <c r="B266">
        <f t="shared" si="4"/>
        <v>264</v>
      </c>
      <c r="C266">
        <v>0</v>
      </c>
      <c r="D266" s="2">
        <v>3</v>
      </c>
      <c r="E266" s="232">
        <v>0.4</v>
      </c>
      <c r="F266" s="221">
        <v>8</v>
      </c>
      <c r="G266" s="221">
        <v>0.15</v>
      </c>
      <c r="H266" s="221">
        <v>0.47</v>
      </c>
      <c r="I266" s="221">
        <v>2.16</v>
      </c>
      <c r="J266" s="221">
        <v>100</v>
      </c>
      <c r="K266" s="221">
        <v>7</v>
      </c>
      <c r="L266" s="221">
        <v>2</v>
      </c>
      <c r="M266" s="221">
        <v>2</v>
      </c>
      <c r="N266" s="2">
        <v>5</v>
      </c>
    </row>
    <row r="267" spans="1:14" x14ac:dyDescent="0.3">
      <c r="A267" s="1" t="s">
        <v>84</v>
      </c>
      <c r="B267">
        <f t="shared" si="4"/>
        <v>265</v>
      </c>
      <c r="C267">
        <v>0</v>
      </c>
      <c r="D267" s="2">
        <v>3</v>
      </c>
      <c r="E267" s="232">
        <v>0.44500000000000001</v>
      </c>
      <c r="F267" s="221">
        <v>15</v>
      </c>
      <c r="G267" s="221">
        <v>0.15</v>
      </c>
      <c r="H267" s="221">
        <v>2.16</v>
      </c>
      <c r="I267" s="221">
        <v>0.47</v>
      </c>
      <c r="J267" s="221">
        <v>100</v>
      </c>
      <c r="K267" s="221">
        <v>9</v>
      </c>
      <c r="L267" s="221">
        <v>3</v>
      </c>
      <c r="M267" s="221">
        <v>4</v>
      </c>
      <c r="N267" s="2">
        <v>6</v>
      </c>
    </row>
    <row r="268" spans="1:14" x14ac:dyDescent="0.3">
      <c r="A268" s="1" t="s">
        <v>84</v>
      </c>
      <c r="B268">
        <f t="shared" si="4"/>
        <v>266</v>
      </c>
      <c r="C268">
        <v>0</v>
      </c>
      <c r="D268" s="2">
        <v>3</v>
      </c>
      <c r="E268" s="232">
        <v>0.51888888888888884</v>
      </c>
      <c r="F268" s="221">
        <v>16</v>
      </c>
      <c r="G268" s="221">
        <v>0.12</v>
      </c>
      <c r="H268" s="221">
        <v>1.7</v>
      </c>
      <c r="I268" s="221">
        <v>2</v>
      </c>
      <c r="J268" s="221">
        <v>100</v>
      </c>
      <c r="K268" s="221">
        <v>11</v>
      </c>
      <c r="L268" s="221">
        <v>2</v>
      </c>
      <c r="M268" s="221">
        <v>2</v>
      </c>
      <c r="N268" s="2">
        <v>9</v>
      </c>
    </row>
    <row r="269" spans="1:14" x14ac:dyDescent="0.3">
      <c r="A269" s="1" t="s">
        <v>22</v>
      </c>
      <c r="B269">
        <f t="shared" si="4"/>
        <v>267</v>
      </c>
      <c r="C269">
        <v>0</v>
      </c>
      <c r="D269" s="2">
        <v>3</v>
      </c>
      <c r="E269" s="232">
        <v>0.41625000000000001</v>
      </c>
      <c r="F269" s="221">
        <v>14</v>
      </c>
      <c r="G269" s="221">
        <v>0.1</v>
      </c>
      <c r="H269" s="221">
        <v>0.47</v>
      </c>
      <c r="I269" s="221">
        <v>1.5</v>
      </c>
      <c r="J269" s="221">
        <v>0.5</v>
      </c>
      <c r="K269" s="221">
        <v>8</v>
      </c>
      <c r="L269" s="221">
        <v>3</v>
      </c>
      <c r="M269" s="221">
        <v>3</v>
      </c>
      <c r="N269" s="2">
        <v>8</v>
      </c>
    </row>
    <row r="270" spans="1:14" x14ac:dyDescent="0.3">
      <c r="A270" s="1" t="s">
        <v>22</v>
      </c>
      <c r="B270">
        <f t="shared" si="4"/>
        <v>268</v>
      </c>
      <c r="C270">
        <v>0</v>
      </c>
      <c r="D270" s="2">
        <v>3</v>
      </c>
      <c r="E270" s="232">
        <v>0.51888888888888884</v>
      </c>
      <c r="F270" s="221">
        <v>14</v>
      </c>
      <c r="G270" s="221">
        <v>0.1</v>
      </c>
      <c r="H270" s="221">
        <v>2.16</v>
      </c>
      <c r="I270" s="221">
        <v>2.4500000000000002</v>
      </c>
      <c r="J270" s="221">
        <v>100</v>
      </c>
      <c r="K270" s="221">
        <v>10</v>
      </c>
      <c r="L270" s="221">
        <v>2</v>
      </c>
      <c r="M270" s="221">
        <v>3</v>
      </c>
      <c r="N270" s="2">
        <v>9</v>
      </c>
    </row>
    <row r="271" spans="1:14" x14ac:dyDescent="0.3">
      <c r="A271" s="1" t="s">
        <v>20</v>
      </c>
      <c r="B271">
        <f t="shared" si="4"/>
        <v>269</v>
      </c>
      <c r="C271">
        <v>0</v>
      </c>
      <c r="D271" s="2">
        <v>0</v>
      </c>
      <c r="E271" s="232">
        <v>0.38833333333333336</v>
      </c>
      <c r="F271" s="221">
        <v>13</v>
      </c>
      <c r="G271" s="221">
        <v>0.17</v>
      </c>
      <c r="H271" s="221">
        <v>0.94</v>
      </c>
      <c r="I271" s="221">
        <v>2.5</v>
      </c>
      <c r="J271" s="221">
        <v>2.25</v>
      </c>
      <c r="K271" s="221">
        <v>7</v>
      </c>
      <c r="L271" s="221">
        <v>2</v>
      </c>
      <c r="M271" s="221">
        <v>2</v>
      </c>
      <c r="N271" s="2">
        <v>6</v>
      </c>
    </row>
    <row r="272" spans="1:14" x14ac:dyDescent="0.3">
      <c r="A272" s="1" t="s">
        <v>20</v>
      </c>
      <c r="B272">
        <f t="shared" si="4"/>
        <v>270</v>
      </c>
      <c r="C272">
        <v>0</v>
      </c>
      <c r="D272" s="2">
        <v>0</v>
      </c>
      <c r="E272" s="232">
        <v>0.54125000000000001</v>
      </c>
      <c r="F272" s="221">
        <v>13</v>
      </c>
      <c r="G272" s="221">
        <v>0.2</v>
      </c>
      <c r="H272" s="221">
        <v>0.94</v>
      </c>
      <c r="I272" s="221">
        <v>1.7</v>
      </c>
      <c r="J272" s="221">
        <v>100</v>
      </c>
      <c r="K272" s="221">
        <v>9</v>
      </c>
      <c r="L272" s="221">
        <v>2</v>
      </c>
      <c r="M272" s="221">
        <v>2</v>
      </c>
      <c r="N272" s="2">
        <v>8</v>
      </c>
    </row>
    <row r="273" spans="1:14" x14ac:dyDescent="0.3">
      <c r="A273" s="1" t="s">
        <v>20</v>
      </c>
      <c r="B273">
        <f t="shared" si="4"/>
        <v>271</v>
      </c>
      <c r="C273">
        <v>0</v>
      </c>
      <c r="D273" s="2">
        <v>0</v>
      </c>
      <c r="E273" s="232">
        <v>0.54125000000000001</v>
      </c>
      <c r="F273" s="221">
        <v>14</v>
      </c>
      <c r="G273" s="221">
        <v>0.22</v>
      </c>
      <c r="H273" s="221">
        <v>0.94</v>
      </c>
      <c r="I273" s="221">
        <v>2.16</v>
      </c>
      <c r="J273" s="221">
        <v>100</v>
      </c>
      <c r="K273" s="221">
        <v>9</v>
      </c>
      <c r="L273" s="221">
        <v>3</v>
      </c>
      <c r="M273" s="221">
        <v>3</v>
      </c>
      <c r="N273" s="2">
        <v>8</v>
      </c>
    </row>
    <row r="274" spans="1:14" x14ac:dyDescent="0.3">
      <c r="A274" s="1" t="s">
        <v>20</v>
      </c>
      <c r="B274">
        <f t="shared" si="4"/>
        <v>272</v>
      </c>
      <c r="C274">
        <v>0</v>
      </c>
      <c r="D274" s="2">
        <v>0</v>
      </c>
      <c r="E274" s="232">
        <v>0.5</v>
      </c>
      <c r="F274" s="221">
        <v>14</v>
      </c>
      <c r="G274" s="221">
        <v>0.22</v>
      </c>
      <c r="H274" s="221">
        <v>0.82</v>
      </c>
      <c r="I274" s="221">
        <v>2.16</v>
      </c>
      <c r="J274" s="221">
        <v>100</v>
      </c>
      <c r="K274" s="221">
        <v>9</v>
      </c>
      <c r="L274" s="221">
        <v>2</v>
      </c>
      <c r="M274" s="221">
        <v>2</v>
      </c>
      <c r="N274" s="2">
        <v>8</v>
      </c>
    </row>
    <row r="275" spans="1:14" x14ac:dyDescent="0.3">
      <c r="A275" s="1" t="s">
        <v>20</v>
      </c>
      <c r="B275">
        <f t="shared" si="4"/>
        <v>273</v>
      </c>
      <c r="C275">
        <v>0</v>
      </c>
      <c r="D275" s="2">
        <v>0</v>
      </c>
      <c r="E275" s="232">
        <v>0.53300000000000003</v>
      </c>
      <c r="F275" s="221">
        <v>15</v>
      </c>
      <c r="G275" s="221">
        <v>0.2</v>
      </c>
      <c r="H275" s="221">
        <v>0.94</v>
      </c>
      <c r="I275" s="221">
        <v>2.0499999999999998</v>
      </c>
      <c r="J275" s="221">
        <v>100</v>
      </c>
      <c r="K275" s="221">
        <v>11</v>
      </c>
      <c r="L275" s="221">
        <v>2</v>
      </c>
      <c r="M275" s="221">
        <v>2</v>
      </c>
      <c r="N275" s="2">
        <v>10</v>
      </c>
    </row>
    <row r="276" spans="1:14" x14ac:dyDescent="0.3">
      <c r="A276" s="1" t="s">
        <v>20</v>
      </c>
      <c r="B276">
        <f t="shared" si="4"/>
        <v>274</v>
      </c>
      <c r="C276">
        <v>0</v>
      </c>
      <c r="D276" s="2">
        <v>0</v>
      </c>
      <c r="E276" s="232">
        <v>0.61538461538461542</v>
      </c>
      <c r="F276" s="221">
        <v>17</v>
      </c>
      <c r="G276" s="221">
        <v>0.2</v>
      </c>
      <c r="H276" s="221">
        <v>0.5</v>
      </c>
      <c r="I276" s="221">
        <v>1.63</v>
      </c>
      <c r="J276" s="221">
        <v>100</v>
      </c>
      <c r="K276" s="221">
        <v>13</v>
      </c>
      <c r="L276" s="221">
        <v>2</v>
      </c>
      <c r="M276" s="221">
        <v>2</v>
      </c>
      <c r="N276" s="2">
        <v>13</v>
      </c>
    </row>
    <row r="277" spans="1:14" x14ac:dyDescent="0.3">
      <c r="A277" s="1" t="s">
        <v>40</v>
      </c>
      <c r="B277">
        <f t="shared" si="4"/>
        <v>275</v>
      </c>
      <c r="C277">
        <v>0</v>
      </c>
      <c r="D277" s="2">
        <v>0</v>
      </c>
      <c r="E277" s="232">
        <v>0.41625000000000001</v>
      </c>
      <c r="F277" s="221">
        <v>14</v>
      </c>
      <c r="G277" s="221">
        <v>0.16</v>
      </c>
      <c r="H277" s="221">
        <v>1.25</v>
      </c>
      <c r="I277" s="221">
        <v>1</v>
      </c>
      <c r="J277" s="221">
        <v>2.5</v>
      </c>
      <c r="K277" s="221">
        <v>11</v>
      </c>
      <c r="L277" s="221">
        <v>3</v>
      </c>
      <c r="M277" s="221">
        <v>4</v>
      </c>
      <c r="N277" s="2">
        <v>8</v>
      </c>
    </row>
    <row r="278" spans="1:14" x14ac:dyDescent="0.3">
      <c r="A278" s="1" t="s">
        <v>40</v>
      </c>
      <c r="B278">
        <f t="shared" si="4"/>
        <v>276</v>
      </c>
      <c r="C278">
        <v>0</v>
      </c>
      <c r="D278" s="2">
        <v>0</v>
      </c>
      <c r="E278" s="232">
        <v>0.5</v>
      </c>
      <c r="F278" s="221">
        <v>15</v>
      </c>
      <c r="G278" s="221">
        <v>0.17</v>
      </c>
      <c r="H278" s="221">
        <v>1.5</v>
      </c>
      <c r="I278" s="221">
        <v>1.63</v>
      </c>
      <c r="J278" s="221">
        <v>100</v>
      </c>
      <c r="K278" s="221">
        <v>9</v>
      </c>
      <c r="L278" s="221">
        <v>4</v>
      </c>
      <c r="M278" s="221">
        <v>4</v>
      </c>
      <c r="N278" s="2">
        <v>8</v>
      </c>
    </row>
    <row r="279" spans="1:14" x14ac:dyDescent="0.3">
      <c r="A279" s="1" t="s">
        <v>40</v>
      </c>
      <c r="B279">
        <f t="shared" si="4"/>
        <v>277</v>
      </c>
      <c r="C279">
        <v>0</v>
      </c>
      <c r="D279" s="2">
        <v>0</v>
      </c>
      <c r="E279" s="232">
        <v>0.56699999999999995</v>
      </c>
      <c r="F279" s="221">
        <v>16</v>
      </c>
      <c r="G279" s="221">
        <v>0.16</v>
      </c>
      <c r="H279" s="221">
        <v>1.25</v>
      </c>
      <c r="I279" s="221">
        <v>0.94</v>
      </c>
      <c r="J279" s="221">
        <v>100</v>
      </c>
      <c r="K279" s="221">
        <v>11</v>
      </c>
      <c r="L279" s="221">
        <v>3</v>
      </c>
      <c r="M279" s="221">
        <v>3</v>
      </c>
      <c r="N279" s="2">
        <v>10</v>
      </c>
    </row>
    <row r="280" spans="1:14" x14ac:dyDescent="0.3">
      <c r="A280" s="1" t="s">
        <v>10</v>
      </c>
      <c r="B280">
        <f t="shared" si="4"/>
        <v>278</v>
      </c>
      <c r="C280">
        <v>1</v>
      </c>
      <c r="D280" s="2">
        <v>2</v>
      </c>
      <c r="E280" s="232">
        <v>0.53846153846153844</v>
      </c>
      <c r="F280" s="221">
        <v>22</v>
      </c>
      <c r="G280" s="221">
        <v>0.19</v>
      </c>
      <c r="H280" s="221">
        <v>1.25</v>
      </c>
      <c r="I280" s="221">
        <v>1.63</v>
      </c>
      <c r="J280" s="221">
        <v>100</v>
      </c>
      <c r="K280" s="221">
        <v>15</v>
      </c>
      <c r="L280" s="221">
        <v>4</v>
      </c>
      <c r="M280" s="221">
        <v>3</v>
      </c>
      <c r="N280" s="2">
        <v>13</v>
      </c>
    </row>
    <row r="281" spans="1:14" x14ac:dyDescent="0.3">
      <c r="A281" s="1" t="s">
        <v>10</v>
      </c>
      <c r="B281">
        <f t="shared" si="4"/>
        <v>279</v>
      </c>
      <c r="C281">
        <v>1</v>
      </c>
      <c r="D281" s="2">
        <v>2</v>
      </c>
      <c r="E281" s="232">
        <v>0.61083333333333334</v>
      </c>
      <c r="F281" s="221">
        <v>18</v>
      </c>
      <c r="G281" s="221">
        <v>0.22</v>
      </c>
      <c r="H281" s="221">
        <v>1</v>
      </c>
      <c r="I281" s="221">
        <v>4.32</v>
      </c>
      <c r="J281" s="221">
        <v>100</v>
      </c>
      <c r="K281" s="221">
        <v>13</v>
      </c>
      <c r="L281" s="221">
        <v>3</v>
      </c>
      <c r="M281" s="221">
        <v>2</v>
      </c>
      <c r="N281" s="2">
        <v>12</v>
      </c>
    </row>
    <row r="282" spans="1:14" x14ac:dyDescent="0.3">
      <c r="A282" s="1" t="s">
        <v>10</v>
      </c>
      <c r="B282">
        <f t="shared" si="4"/>
        <v>280</v>
      </c>
      <c r="C282">
        <v>1</v>
      </c>
      <c r="D282" s="2">
        <v>2</v>
      </c>
      <c r="E282" s="232">
        <v>0.5</v>
      </c>
      <c r="F282" s="221">
        <v>18</v>
      </c>
      <c r="G282" s="221">
        <v>0.23</v>
      </c>
      <c r="H282" s="221">
        <v>1.25</v>
      </c>
      <c r="I282" s="221">
        <v>2</v>
      </c>
      <c r="J282" s="221">
        <v>100</v>
      </c>
      <c r="K282" s="221">
        <v>12</v>
      </c>
      <c r="L282" s="221">
        <v>2</v>
      </c>
      <c r="M282" s="221">
        <v>3</v>
      </c>
      <c r="N282" s="2">
        <v>10</v>
      </c>
    </row>
    <row r="283" spans="1:14" x14ac:dyDescent="0.3">
      <c r="A283" s="1" t="s">
        <v>0</v>
      </c>
      <c r="B283">
        <f t="shared" si="4"/>
        <v>281</v>
      </c>
      <c r="C283">
        <v>1</v>
      </c>
      <c r="D283" s="2">
        <v>2</v>
      </c>
      <c r="E283" s="232">
        <v>0.56384615384615389</v>
      </c>
      <c r="F283" s="221">
        <v>22</v>
      </c>
      <c r="G283" s="221">
        <v>0.16</v>
      </c>
      <c r="H283" s="221">
        <v>3</v>
      </c>
      <c r="I283" s="221">
        <v>0.82</v>
      </c>
      <c r="J283" s="221">
        <v>100</v>
      </c>
      <c r="K283" s="221">
        <v>15</v>
      </c>
      <c r="L283" s="221">
        <v>4</v>
      </c>
      <c r="M283" s="221">
        <v>3</v>
      </c>
      <c r="N283" s="2">
        <v>13</v>
      </c>
    </row>
    <row r="284" spans="1:14" x14ac:dyDescent="0.3">
      <c r="A284" s="1" t="s">
        <v>0</v>
      </c>
      <c r="B284">
        <f t="shared" si="4"/>
        <v>282</v>
      </c>
      <c r="C284">
        <v>1</v>
      </c>
      <c r="D284" s="2">
        <v>2</v>
      </c>
      <c r="E284" s="232">
        <v>0.57545454545454544</v>
      </c>
      <c r="F284" s="221">
        <v>17</v>
      </c>
      <c r="G284" s="221">
        <v>0.16</v>
      </c>
      <c r="H284" s="221">
        <v>3.4</v>
      </c>
      <c r="I284" s="221">
        <v>0.5</v>
      </c>
      <c r="J284" s="221">
        <v>100</v>
      </c>
      <c r="K284" s="221">
        <v>12</v>
      </c>
      <c r="L284" s="221">
        <v>2</v>
      </c>
      <c r="M284" s="221">
        <v>2</v>
      </c>
      <c r="N284" s="2">
        <v>11</v>
      </c>
    </row>
    <row r="285" spans="1:14" x14ac:dyDescent="0.3">
      <c r="A285" s="1" t="s">
        <v>69</v>
      </c>
      <c r="B285">
        <f t="shared" si="4"/>
        <v>283</v>
      </c>
      <c r="C285">
        <v>1</v>
      </c>
      <c r="D285" s="2">
        <v>2</v>
      </c>
      <c r="E285" s="232">
        <v>0.45874999999999999</v>
      </c>
      <c r="F285" s="221">
        <v>18</v>
      </c>
      <c r="G285" s="221">
        <v>0.15</v>
      </c>
      <c r="H285" s="221">
        <v>1</v>
      </c>
      <c r="I285" s="221">
        <v>0</v>
      </c>
      <c r="J285" s="221">
        <v>100</v>
      </c>
      <c r="K285" s="221">
        <v>11</v>
      </c>
      <c r="L285" s="221">
        <v>5</v>
      </c>
      <c r="M285" s="221">
        <v>3</v>
      </c>
      <c r="N285" s="2">
        <v>8</v>
      </c>
    </row>
    <row r="286" spans="1:14" x14ac:dyDescent="0.3">
      <c r="A286" s="1" t="s">
        <v>69</v>
      </c>
      <c r="B286">
        <f t="shared" si="4"/>
        <v>284</v>
      </c>
      <c r="C286">
        <v>1</v>
      </c>
      <c r="D286" s="2">
        <v>2</v>
      </c>
      <c r="E286" s="232">
        <v>0.5</v>
      </c>
      <c r="F286" s="221">
        <v>16</v>
      </c>
      <c r="G286" s="221">
        <v>0.17</v>
      </c>
      <c r="H286" s="221">
        <v>0.82</v>
      </c>
      <c r="I286" s="221">
        <v>0</v>
      </c>
      <c r="J286" s="221">
        <v>100</v>
      </c>
      <c r="K286" s="221">
        <v>10</v>
      </c>
      <c r="L286" s="221">
        <v>3</v>
      </c>
      <c r="M286" s="221">
        <v>3</v>
      </c>
      <c r="N286" s="2">
        <v>8</v>
      </c>
    </row>
    <row r="287" spans="1:14" x14ac:dyDescent="0.3">
      <c r="A287" s="1" t="s">
        <v>76</v>
      </c>
      <c r="B287">
        <f t="shared" si="4"/>
        <v>285</v>
      </c>
      <c r="C287">
        <v>1</v>
      </c>
      <c r="D287" s="2">
        <v>2</v>
      </c>
      <c r="E287" s="232">
        <v>0.32</v>
      </c>
      <c r="F287" s="221">
        <v>21</v>
      </c>
      <c r="G287" s="221">
        <v>0.08</v>
      </c>
      <c r="H287" s="221">
        <v>1.89</v>
      </c>
      <c r="I287" s="221">
        <v>2</v>
      </c>
      <c r="J287" s="221">
        <v>2</v>
      </c>
      <c r="K287" s="221">
        <v>14</v>
      </c>
      <c r="L287" s="221">
        <v>6</v>
      </c>
      <c r="M287" s="221">
        <v>7</v>
      </c>
      <c r="N287" s="2">
        <v>6</v>
      </c>
    </row>
    <row r="288" spans="1:14" x14ac:dyDescent="0.3">
      <c r="A288" s="1" t="s">
        <v>76</v>
      </c>
      <c r="B288">
        <f t="shared" si="4"/>
        <v>286</v>
      </c>
      <c r="C288">
        <v>1</v>
      </c>
      <c r="D288" s="2">
        <v>2</v>
      </c>
      <c r="E288" s="232">
        <v>0.49</v>
      </c>
      <c r="F288" s="221">
        <v>21</v>
      </c>
      <c r="G288" s="221">
        <v>0.12</v>
      </c>
      <c r="H288" s="221">
        <v>1.89</v>
      </c>
      <c r="I288" s="221">
        <v>1.7</v>
      </c>
      <c r="J288" s="221">
        <v>100</v>
      </c>
      <c r="K288" s="221">
        <v>12</v>
      </c>
      <c r="L288" s="221">
        <v>5</v>
      </c>
      <c r="M288" s="221">
        <v>6</v>
      </c>
      <c r="N288" s="2">
        <v>8</v>
      </c>
    </row>
    <row r="289" spans="1:14" x14ac:dyDescent="0.3">
      <c r="A289" s="1" t="s">
        <v>76</v>
      </c>
      <c r="B289">
        <f t="shared" si="4"/>
        <v>287</v>
      </c>
      <c r="C289">
        <v>1</v>
      </c>
      <c r="D289" s="2">
        <v>2</v>
      </c>
      <c r="E289" s="232">
        <v>0.41625000000000001</v>
      </c>
      <c r="F289" s="221">
        <v>19</v>
      </c>
      <c r="G289" s="221">
        <v>0.15</v>
      </c>
      <c r="H289" s="221">
        <v>5.44</v>
      </c>
      <c r="I289" s="221">
        <v>0.82</v>
      </c>
      <c r="J289" s="221">
        <v>100</v>
      </c>
      <c r="K289" s="221">
        <v>12</v>
      </c>
      <c r="L289" s="221">
        <v>3</v>
      </c>
      <c r="M289" s="221">
        <v>3</v>
      </c>
      <c r="N289" s="2">
        <v>8</v>
      </c>
    </row>
    <row r="290" spans="1:14" x14ac:dyDescent="0.3">
      <c r="A290" s="1" t="s">
        <v>76</v>
      </c>
      <c r="B290">
        <f t="shared" si="4"/>
        <v>288</v>
      </c>
      <c r="C290">
        <v>1</v>
      </c>
      <c r="D290" s="2">
        <v>2</v>
      </c>
      <c r="E290" s="232">
        <v>0.55500000000000005</v>
      </c>
      <c r="F290" s="221">
        <v>15</v>
      </c>
      <c r="G290" s="221">
        <v>0.12</v>
      </c>
      <c r="H290" s="221">
        <v>3.68</v>
      </c>
      <c r="I290" s="221">
        <v>2.94</v>
      </c>
      <c r="J290" s="221">
        <v>100</v>
      </c>
      <c r="K290" s="221">
        <v>10</v>
      </c>
      <c r="L290" s="221">
        <v>4</v>
      </c>
      <c r="M290" s="221">
        <v>4</v>
      </c>
      <c r="N290" s="2">
        <v>6</v>
      </c>
    </row>
    <row r="291" spans="1:14" x14ac:dyDescent="0.3">
      <c r="A291" s="1" t="s">
        <v>76</v>
      </c>
      <c r="B291">
        <f t="shared" si="4"/>
        <v>289</v>
      </c>
      <c r="C291">
        <v>1</v>
      </c>
      <c r="D291" s="2">
        <v>2</v>
      </c>
      <c r="E291" s="232">
        <v>0.4757142857142857</v>
      </c>
      <c r="F291" s="221">
        <v>19</v>
      </c>
      <c r="G291" s="221">
        <v>0.13</v>
      </c>
      <c r="H291" s="221">
        <v>10.96</v>
      </c>
      <c r="I291" s="221">
        <v>2.16</v>
      </c>
      <c r="J291" s="221">
        <v>100</v>
      </c>
      <c r="K291" s="221">
        <v>12</v>
      </c>
      <c r="L291" s="221">
        <v>7</v>
      </c>
      <c r="M291" s="221">
        <v>7</v>
      </c>
      <c r="N291" s="2">
        <v>7</v>
      </c>
    </row>
    <row r="292" spans="1:14" x14ac:dyDescent="0.3">
      <c r="A292" s="1" t="s">
        <v>76</v>
      </c>
      <c r="B292">
        <f t="shared" si="4"/>
        <v>290</v>
      </c>
      <c r="C292">
        <v>1</v>
      </c>
      <c r="D292" s="2">
        <v>2</v>
      </c>
      <c r="E292" s="232">
        <v>0.52428571428571424</v>
      </c>
      <c r="F292" s="221">
        <v>18</v>
      </c>
      <c r="G292" s="221">
        <v>0.14000000000000001</v>
      </c>
      <c r="H292" s="221">
        <v>8.83</v>
      </c>
      <c r="I292" s="221">
        <v>1.89</v>
      </c>
      <c r="J292" s="221">
        <v>100</v>
      </c>
      <c r="K292" s="221">
        <v>10</v>
      </c>
      <c r="L292" s="221">
        <v>4</v>
      </c>
      <c r="M292" s="221">
        <v>6</v>
      </c>
      <c r="N292" s="2">
        <v>7</v>
      </c>
    </row>
    <row r="293" spans="1:14" x14ac:dyDescent="0.3">
      <c r="A293" s="1" t="s">
        <v>76</v>
      </c>
      <c r="B293">
        <f t="shared" si="4"/>
        <v>291</v>
      </c>
      <c r="C293">
        <v>1</v>
      </c>
      <c r="D293" s="2">
        <v>2</v>
      </c>
      <c r="E293" s="232">
        <v>0.55555555555555558</v>
      </c>
      <c r="F293" s="221">
        <v>15</v>
      </c>
      <c r="G293" s="221">
        <v>0.14000000000000001</v>
      </c>
      <c r="H293" s="221">
        <v>7.5</v>
      </c>
      <c r="I293" s="221">
        <v>0.94</v>
      </c>
      <c r="J293" s="221">
        <v>100</v>
      </c>
      <c r="K293" s="221">
        <v>9</v>
      </c>
      <c r="L293" s="221">
        <v>2</v>
      </c>
      <c r="M293" s="221">
        <v>2</v>
      </c>
      <c r="N293" s="2">
        <v>9</v>
      </c>
    </row>
    <row r="294" spans="1:14" x14ac:dyDescent="0.3">
      <c r="A294" s="1" t="s">
        <v>35</v>
      </c>
      <c r="B294">
        <f t="shared" si="4"/>
        <v>292</v>
      </c>
      <c r="C294">
        <v>1</v>
      </c>
      <c r="D294" s="2">
        <v>3</v>
      </c>
      <c r="E294" s="232">
        <v>0.55500000000000005</v>
      </c>
      <c r="F294" s="221">
        <v>13</v>
      </c>
      <c r="G294" s="221">
        <v>0.15</v>
      </c>
      <c r="H294" s="221">
        <v>2.87</v>
      </c>
      <c r="I294" s="221">
        <v>2</v>
      </c>
      <c r="J294" s="221">
        <v>100</v>
      </c>
      <c r="K294" s="221">
        <v>9</v>
      </c>
      <c r="L294" s="221">
        <v>5</v>
      </c>
      <c r="M294" s="221">
        <v>5</v>
      </c>
      <c r="N294" s="2">
        <v>6</v>
      </c>
    </row>
    <row r="295" spans="1:14" x14ac:dyDescent="0.3">
      <c r="A295" s="1" t="s">
        <v>35</v>
      </c>
      <c r="B295">
        <f t="shared" si="4"/>
        <v>293</v>
      </c>
      <c r="C295">
        <v>1</v>
      </c>
      <c r="D295" s="2">
        <v>3</v>
      </c>
      <c r="E295" s="232">
        <v>0.42857142857142855</v>
      </c>
      <c r="F295" s="221">
        <v>13</v>
      </c>
      <c r="G295" s="221">
        <v>0.27</v>
      </c>
      <c r="H295" s="221">
        <v>1.25</v>
      </c>
      <c r="I295" s="221">
        <v>3.86</v>
      </c>
      <c r="J295" s="221">
        <v>100</v>
      </c>
      <c r="K295" s="221">
        <v>9</v>
      </c>
      <c r="L295" s="221">
        <v>3</v>
      </c>
      <c r="M295" s="221">
        <v>3</v>
      </c>
      <c r="N295" s="2">
        <v>7</v>
      </c>
    </row>
    <row r="296" spans="1:14" x14ac:dyDescent="0.3">
      <c r="A296" s="1" t="s">
        <v>35</v>
      </c>
      <c r="B296">
        <f t="shared" si="4"/>
        <v>294</v>
      </c>
      <c r="C296">
        <v>1</v>
      </c>
      <c r="D296" s="2">
        <v>3</v>
      </c>
      <c r="E296" s="232">
        <v>0.5</v>
      </c>
      <c r="F296" s="221">
        <v>16</v>
      </c>
      <c r="G296" s="221">
        <v>0.21</v>
      </c>
      <c r="H296" s="221">
        <v>4.1100000000000003</v>
      </c>
      <c r="I296" s="221">
        <v>8.64</v>
      </c>
      <c r="J296" s="221">
        <v>100</v>
      </c>
      <c r="K296" s="221">
        <v>12</v>
      </c>
      <c r="L296" s="221">
        <v>4</v>
      </c>
      <c r="M296" s="221">
        <v>7</v>
      </c>
      <c r="N296" s="2">
        <v>8</v>
      </c>
    </row>
    <row r="297" spans="1:14" x14ac:dyDescent="0.3">
      <c r="A297" s="1" t="s">
        <v>35</v>
      </c>
      <c r="B297">
        <f t="shared" si="4"/>
        <v>295</v>
      </c>
      <c r="C297">
        <v>1</v>
      </c>
      <c r="D297" s="2">
        <v>3</v>
      </c>
      <c r="E297" s="232">
        <v>0.44500000000000001</v>
      </c>
      <c r="F297" s="221">
        <v>15</v>
      </c>
      <c r="G297" s="221">
        <v>0.27</v>
      </c>
      <c r="H297" s="221">
        <v>4.97</v>
      </c>
      <c r="I297" s="221">
        <v>9.93</v>
      </c>
      <c r="J297" s="221">
        <v>100</v>
      </c>
      <c r="K297" s="221">
        <v>9</v>
      </c>
      <c r="L297" s="221">
        <v>4</v>
      </c>
      <c r="M297" s="221">
        <v>6</v>
      </c>
      <c r="N297" s="2">
        <v>6</v>
      </c>
    </row>
    <row r="298" spans="1:14" x14ac:dyDescent="0.3">
      <c r="A298" s="1" t="s">
        <v>46</v>
      </c>
      <c r="B298">
        <f t="shared" si="4"/>
        <v>296</v>
      </c>
      <c r="C298">
        <v>2</v>
      </c>
      <c r="D298" s="2">
        <v>3</v>
      </c>
      <c r="E298" s="232">
        <v>0.53300000000000003</v>
      </c>
      <c r="F298" s="221">
        <v>17</v>
      </c>
      <c r="G298" s="221">
        <v>0.08</v>
      </c>
      <c r="H298" s="221">
        <v>4</v>
      </c>
      <c r="I298" s="221">
        <v>2.16</v>
      </c>
      <c r="J298" s="221">
        <v>100</v>
      </c>
      <c r="K298" s="221">
        <v>12</v>
      </c>
      <c r="L298" s="221">
        <v>3</v>
      </c>
      <c r="M298" s="221">
        <v>3</v>
      </c>
      <c r="N298" s="2">
        <v>10</v>
      </c>
    </row>
    <row r="299" spans="1:14" x14ac:dyDescent="0.3">
      <c r="A299" s="1" t="s">
        <v>46</v>
      </c>
      <c r="B299">
        <f t="shared" si="4"/>
        <v>297</v>
      </c>
      <c r="C299">
        <v>2</v>
      </c>
      <c r="D299" s="2">
        <v>3</v>
      </c>
      <c r="E299" s="232">
        <v>0.61928571428571433</v>
      </c>
      <c r="F299" s="221">
        <v>19</v>
      </c>
      <c r="G299" s="221">
        <v>0.1</v>
      </c>
      <c r="H299" s="221">
        <v>1.25</v>
      </c>
      <c r="I299" s="221">
        <v>3.68</v>
      </c>
      <c r="J299" s="221">
        <v>100</v>
      </c>
      <c r="K299" s="221">
        <v>15</v>
      </c>
      <c r="L299" s="221">
        <v>3</v>
      </c>
      <c r="M299" s="221">
        <v>2</v>
      </c>
      <c r="N299" s="2">
        <v>14</v>
      </c>
    </row>
    <row r="300" spans="1:14" x14ac:dyDescent="0.3">
      <c r="A300" s="1" t="s">
        <v>46</v>
      </c>
      <c r="B300">
        <f t="shared" si="4"/>
        <v>298</v>
      </c>
      <c r="C300">
        <v>2</v>
      </c>
      <c r="D300" s="2">
        <v>3</v>
      </c>
      <c r="E300" s="232">
        <v>0.61538461538461542</v>
      </c>
      <c r="F300" s="221">
        <v>18</v>
      </c>
      <c r="G300" s="221">
        <v>0.08</v>
      </c>
      <c r="H300" s="221">
        <v>3.4</v>
      </c>
      <c r="I300" s="221">
        <v>2.62</v>
      </c>
      <c r="J300" s="221">
        <v>100</v>
      </c>
      <c r="K300" s="221">
        <v>15</v>
      </c>
      <c r="L300" s="221">
        <v>3</v>
      </c>
      <c r="M300" s="221">
        <v>3</v>
      </c>
      <c r="N300" s="2">
        <v>13</v>
      </c>
    </row>
    <row r="301" spans="1:14" x14ac:dyDescent="0.3">
      <c r="A301" s="1" t="s">
        <v>87</v>
      </c>
      <c r="B301">
        <f t="shared" si="4"/>
        <v>299</v>
      </c>
      <c r="C301">
        <v>0</v>
      </c>
      <c r="D301" s="2">
        <v>2</v>
      </c>
      <c r="E301" s="232">
        <v>0.33250000000000002</v>
      </c>
      <c r="F301" s="221">
        <v>14</v>
      </c>
      <c r="G301" s="221">
        <v>0.13</v>
      </c>
      <c r="H301" s="221">
        <v>0</v>
      </c>
      <c r="I301" s="221">
        <v>0.94</v>
      </c>
      <c r="J301" s="221">
        <v>100</v>
      </c>
      <c r="K301" s="221">
        <v>8</v>
      </c>
      <c r="L301" s="221">
        <v>5</v>
      </c>
      <c r="M301" s="221">
        <v>3</v>
      </c>
      <c r="N301" s="2">
        <v>4</v>
      </c>
    </row>
    <row r="302" spans="1:14" x14ac:dyDescent="0.3">
      <c r="A302" s="1" t="s">
        <v>87</v>
      </c>
      <c r="B302">
        <f t="shared" si="4"/>
        <v>300</v>
      </c>
      <c r="C302">
        <v>0</v>
      </c>
      <c r="D302" s="2">
        <v>2</v>
      </c>
      <c r="E302" s="232">
        <v>0.44500000000000001</v>
      </c>
      <c r="F302" s="221">
        <v>13</v>
      </c>
      <c r="G302" s="221">
        <v>0.13</v>
      </c>
      <c r="H302" s="221">
        <v>0.94</v>
      </c>
      <c r="I302" s="221">
        <v>1</v>
      </c>
      <c r="J302" s="221">
        <v>100</v>
      </c>
      <c r="K302" s="221">
        <v>9</v>
      </c>
      <c r="L302" s="221">
        <v>3</v>
      </c>
      <c r="M302" s="221">
        <v>3</v>
      </c>
      <c r="N302" s="2">
        <v>6</v>
      </c>
    </row>
    <row r="303" spans="1:14" x14ac:dyDescent="0.3">
      <c r="A303" s="1" t="s">
        <v>52</v>
      </c>
      <c r="B303">
        <f t="shared" si="4"/>
        <v>301</v>
      </c>
      <c r="C303">
        <v>0</v>
      </c>
      <c r="D303" s="2">
        <v>1</v>
      </c>
      <c r="E303" s="232">
        <v>0.55555555555555558</v>
      </c>
      <c r="F303" s="221">
        <v>17</v>
      </c>
      <c r="G303" s="221">
        <v>0.12</v>
      </c>
      <c r="H303" s="221">
        <v>0.5</v>
      </c>
      <c r="I303" s="221">
        <v>0.82</v>
      </c>
      <c r="J303" s="221">
        <v>100</v>
      </c>
      <c r="K303" s="221">
        <v>12</v>
      </c>
      <c r="L303" s="221">
        <v>3</v>
      </c>
      <c r="M303" s="221">
        <v>4</v>
      </c>
      <c r="N303" s="2">
        <v>9</v>
      </c>
    </row>
    <row r="304" spans="1:14" x14ac:dyDescent="0.3">
      <c r="A304" s="1" t="s">
        <v>90</v>
      </c>
      <c r="B304">
        <f t="shared" si="4"/>
        <v>302</v>
      </c>
      <c r="C304">
        <v>1</v>
      </c>
      <c r="D304" s="2">
        <v>4</v>
      </c>
      <c r="E304" s="232">
        <v>0.4</v>
      </c>
      <c r="F304" s="221">
        <v>13</v>
      </c>
      <c r="G304" s="221">
        <v>0.26</v>
      </c>
      <c r="H304" s="221">
        <v>2.4500000000000002</v>
      </c>
      <c r="I304" s="221">
        <v>5.91</v>
      </c>
      <c r="J304" s="221">
        <v>100</v>
      </c>
      <c r="K304" s="221">
        <v>7</v>
      </c>
      <c r="L304" s="221">
        <v>3</v>
      </c>
      <c r="M304" s="221">
        <v>3</v>
      </c>
      <c r="N304" s="2">
        <v>5</v>
      </c>
    </row>
    <row r="305" spans="1:14" x14ac:dyDescent="0.3">
      <c r="A305" s="1" t="s">
        <v>90</v>
      </c>
      <c r="B305">
        <f t="shared" si="4"/>
        <v>303</v>
      </c>
      <c r="C305">
        <v>1</v>
      </c>
      <c r="D305" s="2">
        <v>4</v>
      </c>
      <c r="E305" s="232">
        <v>0.26600000000000001</v>
      </c>
      <c r="F305" s="221">
        <v>15</v>
      </c>
      <c r="G305" s="221">
        <v>0.2</v>
      </c>
      <c r="H305" s="221">
        <v>2.94</v>
      </c>
      <c r="I305" s="221">
        <v>4</v>
      </c>
      <c r="J305" s="221">
        <v>100</v>
      </c>
      <c r="K305" s="221">
        <v>8</v>
      </c>
      <c r="L305" s="221">
        <v>3</v>
      </c>
      <c r="M305" s="221">
        <v>4</v>
      </c>
      <c r="N305" s="2">
        <v>5</v>
      </c>
    </row>
    <row r="306" spans="1:14" x14ac:dyDescent="0.3">
      <c r="A306" s="1" t="s">
        <v>90</v>
      </c>
      <c r="B306">
        <f t="shared" si="4"/>
        <v>304</v>
      </c>
      <c r="C306">
        <v>1</v>
      </c>
      <c r="D306" s="2">
        <v>4</v>
      </c>
      <c r="E306" s="232">
        <v>0.26600000000000001</v>
      </c>
      <c r="F306" s="221">
        <v>16</v>
      </c>
      <c r="G306" s="221">
        <v>0.22</v>
      </c>
      <c r="H306" s="221">
        <v>2.0499999999999998</v>
      </c>
      <c r="I306" s="221">
        <v>4.03</v>
      </c>
      <c r="J306" s="221">
        <v>2.12</v>
      </c>
      <c r="K306" s="221">
        <v>9</v>
      </c>
      <c r="L306" s="221">
        <v>4</v>
      </c>
      <c r="M306" s="221">
        <v>4</v>
      </c>
      <c r="N306" s="2">
        <v>5</v>
      </c>
    </row>
    <row r="307" spans="1:14" x14ac:dyDescent="0.3">
      <c r="A307" s="1" t="s">
        <v>90</v>
      </c>
      <c r="B307">
        <f t="shared" si="4"/>
        <v>305</v>
      </c>
      <c r="C307">
        <v>1</v>
      </c>
      <c r="D307" s="2">
        <v>4</v>
      </c>
      <c r="E307" s="232">
        <v>0.4</v>
      </c>
      <c r="F307" s="221">
        <v>12</v>
      </c>
      <c r="G307" s="221">
        <v>0.28000000000000003</v>
      </c>
      <c r="H307" s="221">
        <v>2.4500000000000002</v>
      </c>
      <c r="I307" s="221">
        <v>5.56</v>
      </c>
      <c r="J307" s="221">
        <v>100</v>
      </c>
      <c r="K307" s="221">
        <v>7</v>
      </c>
      <c r="L307" s="221">
        <v>4</v>
      </c>
      <c r="M307" s="221">
        <v>3</v>
      </c>
      <c r="N307" s="2">
        <v>5</v>
      </c>
    </row>
    <row r="308" spans="1:14" x14ac:dyDescent="0.3">
      <c r="A308" s="1" t="s">
        <v>63</v>
      </c>
      <c r="B308">
        <f t="shared" si="4"/>
        <v>306</v>
      </c>
      <c r="C308">
        <v>1</v>
      </c>
      <c r="D308" s="2">
        <v>4</v>
      </c>
      <c r="E308" s="232">
        <v>0.5</v>
      </c>
      <c r="F308" s="221">
        <v>16</v>
      </c>
      <c r="G308" s="221">
        <v>0.1</v>
      </c>
      <c r="H308" s="221">
        <v>0.5</v>
      </c>
      <c r="I308" s="221">
        <v>2.62</v>
      </c>
      <c r="J308" s="221">
        <v>100</v>
      </c>
      <c r="K308" s="221">
        <v>11</v>
      </c>
      <c r="L308" s="221">
        <v>3</v>
      </c>
      <c r="M308" s="221">
        <v>4</v>
      </c>
      <c r="N308" s="2">
        <v>8</v>
      </c>
    </row>
    <row r="309" spans="1:14" x14ac:dyDescent="0.3">
      <c r="A309" s="1" t="s">
        <v>63</v>
      </c>
      <c r="B309">
        <f t="shared" si="4"/>
        <v>307</v>
      </c>
      <c r="C309">
        <v>1</v>
      </c>
      <c r="D309" s="2">
        <v>4</v>
      </c>
      <c r="E309" s="232">
        <v>0.44444444444444442</v>
      </c>
      <c r="F309" s="221">
        <v>19</v>
      </c>
      <c r="G309" s="221">
        <v>0.19</v>
      </c>
      <c r="H309" s="221">
        <v>5.72</v>
      </c>
      <c r="I309" s="221">
        <v>0</v>
      </c>
      <c r="J309" s="221">
        <v>100</v>
      </c>
      <c r="K309" s="221">
        <v>12</v>
      </c>
      <c r="L309" s="221">
        <v>3</v>
      </c>
      <c r="M309" s="221">
        <v>4</v>
      </c>
      <c r="N309" s="2">
        <v>9</v>
      </c>
    </row>
    <row r="310" spans="1:14" x14ac:dyDescent="0.3">
      <c r="A310" s="1" t="s">
        <v>63</v>
      </c>
      <c r="B310">
        <f t="shared" si="4"/>
        <v>308</v>
      </c>
      <c r="C310">
        <v>1</v>
      </c>
      <c r="D310" s="2">
        <v>4</v>
      </c>
      <c r="E310" s="232">
        <v>0.56699999999999995</v>
      </c>
      <c r="F310" s="221">
        <v>16</v>
      </c>
      <c r="G310" s="221">
        <v>0.16</v>
      </c>
      <c r="H310" s="221">
        <v>9.18</v>
      </c>
      <c r="I310" s="221">
        <v>7.07</v>
      </c>
      <c r="J310" s="221">
        <v>100</v>
      </c>
      <c r="K310" s="221">
        <v>12</v>
      </c>
      <c r="L310" s="221">
        <v>2</v>
      </c>
      <c r="M310" s="221">
        <v>2</v>
      </c>
      <c r="N310" s="2">
        <v>10</v>
      </c>
    </row>
    <row r="311" spans="1:14" x14ac:dyDescent="0.3">
      <c r="A311" s="1" t="s">
        <v>63</v>
      </c>
      <c r="B311">
        <f t="shared" si="4"/>
        <v>309</v>
      </c>
      <c r="C311">
        <v>1</v>
      </c>
      <c r="D311" s="2">
        <v>4</v>
      </c>
      <c r="E311" s="232">
        <v>0.61083333333333334</v>
      </c>
      <c r="F311" s="221">
        <v>20</v>
      </c>
      <c r="G311" s="221">
        <v>0.15</v>
      </c>
      <c r="H311" s="221">
        <v>9.18</v>
      </c>
      <c r="I311" s="221">
        <v>7.32</v>
      </c>
      <c r="J311" s="221">
        <v>100</v>
      </c>
      <c r="K311" s="221">
        <v>14</v>
      </c>
      <c r="L311" s="221">
        <v>3</v>
      </c>
      <c r="M311" s="221">
        <v>3</v>
      </c>
      <c r="N311" s="2">
        <v>12</v>
      </c>
    </row>
    <row r="312" spans="1:14" x14ac:dyDescent="0.3">
      <c r="A312" s="1" t="s">
        <v>63</v>
      </c>
      <c r="B312">
        <f t="shared" si="4"/>
        <v>310</v>
      </c>
      <c r="C312">
        <v>1</v>
      </c>
      <c r="D312" s="2">
        <v>4</v>
      </c>
      <c r="E312" s="232">
        <v>0.5</v>
      </c>
      <c r="F312" s="221">
        <v>15</v>
      </c>
      <c r="G312" s="221">
        <v>0.15</v>
      </c>
      <c r="H312" s="221">
        <v>8.2899999999999991</v>
      </c>
      <c r="I312" s="221">
        <v>7.07</v>
      </c>
      <c r="J312" s="221">
        <v>100</v>
      </c>
      <c r="K312" s="221">
        <v>10</v>
      </c>
      <c r="L312" s="221">
        <v>2</v>
      </c>
      <c r="M312" s="221">
        <v>3</v>
      </c>
      <c r="N312" s="2">
        <v>8</v>
      </c>
    </row>
    <row r="313" spans="1:14" x14ac:dyDescent="0.3">
      <c r="A313" s="1" t="s">
        <v>63</v>
      </c>
      <c r="B313">
        <f t="shared" si="4"/>
        <v>311</v>
      </c>
      <c r="C313">
        <v>1</v>
      </c>
      <c r="D313" s="2">
        <v>4</v>
      </c>
      <c r="E313" s="232">
        <v>0.4811111111111111</v>
      </c>
      <c r="F313" s="221">
        <v>18</v>
      </c>
      <c r="G313" s="221">
        <v>0.11</v>
      </c>
      <c r="H313" s="221">
        <v>3.56</v>
      </c>
      <c r="I313" s="221">
        <v>0.47</v>
      </c>
      <c r="J313" s="221">
        <v>100</v>
      </c>
      <c r="K313" s="221">
        <v>11</v>
      </c>
      <c r="L313" s="221">
        <v>3</v>
      </c>
      <c r="M313" s="221">
        <v>4</v>
      </c>
      <c r="N313" s="2">
        <v>9</v>
      </c>
    </row>
    <row r="314" spans="1:14" x14ac:dyDescent="0.3">
      <c r="A314" s="1" t="s">
        <v>3</v>
      </c>
      <c r="B314">
        <f t="shared" si="4"/>
        <v>312</v>
      </c>
      <c r="C314">
        <v>1</v>
      </c>
      <c r="D314" s="2">
        <v>4</v>
      </c>
      <c r="E314" s="232">
        <v>0.4757142857142857</v>
      </c>
      <c r="F314" s="221">
        <v>18</v>
      </c>
      <c r="G314" s="221">
        <v>0.18</v>
      </c>
      <c r="H314" s="221">
        <v>1.7</v>
      </c>
      <c r="I314" s="221">
        <v>0.47</v>
      </c>
      <c r="J314" s="221">
        <v>5.9</v>
      </c>
      <c r="K314" s="221">
        <v>8</v>
      </c>
      <c r="L314" s="221">
        <v>3</v>
      </c>
      <c r="M314" s="221">
        <v>4</v>
      </c>
      <c r="N314" s="2">
        <v>7</v>
      </c>
    </row>
    <row r="315" spans="1:14" x14ac:dyDescent="0.3">
      <c r="A315" s="1" t="s">
        <v>3</v>
      </c>
      <c r="B315">
        <f t="shared" si="4"/>
        <v>313</v>
      </c>
      <c r="C315">
        <v>1</v>
      </c>
      <c r="D315" s="2">
        <v>4</v>
      </c>
      <c r="E315" s="232">
        <v>0.53300000000000003</v>
      </c>
      <c r="F315" s="221">
        <v>17</v>
      </c>
      <c r="G315" s="221">
        <v>0.15</v>
      </c>
      <c r="H315" s="221">
        <v>0.82</v>
      </c>
      <c r="I315" s="221">
        <v>2.36</v>
      </c>
      <c r="J315" s="221">
        <v>100</v>
      </c>
      <c r="K315" s="221">
        <v>13</v>
      </c>
      <c r="L315" s="221">
        <v>3</v>
      </c>
      <c r="M315" s="221">
        <v>4</v>
      </c>
      <c r="N315" s="2">
        <v>10</v>
      </c>
    </row>
    <row r="316" spans="1:14" x14ac:dyDescent="0.3">
      <c r="A316" s="1" t="s">
        <v>3</v>
      </c>
      <c r="B316">
        <f t="shared" si="4"/>
        <v>314</v>
      </c>
      <c r="C316">
        <v>1</v>
      </c>
      <c r="D316" s="2">
        <v>4</v>
      </c>
      <c r="E316" s="232">
        <v>0.5130769230769231</v>
      </c>
      <c r="F316" s="221">
        <v>20</v>
      </c>
      <c r="G316" s="221">
        <v>0.11</v>
      </c>
      <c r="H316" s="221">
        <v>1</v>
      </c>
      <c r="I316" s="221">
        <v>2.62</v>
      </c>
      <c r="J316" s="221">
        <v>100</v>
      </c>
      <c r="K316" s="221">
        <v>15</v>
      </c>
      <c r="L316" s="221">
        <v>4</v>
      </c>
      <c r="M316" s="221">
        <v>4</v>
      </c>
      <c r="N316" s="2">
        <v>13</v>
      </c>
    </row>
    <row r="317" spans="1:14" x14ac:dyDescent="0.3">
      <c r="A317" s="1" t="s">
        <v>89</v>
      </c>
      <c r="B317">
        <f t="shared" si="4"/>
        <v>315</v>
      </c>
      <c r="C317">
        <v>0</v>
      </c>
      <c r="D317" s="2">
        <v>4</v>
      </c>
      <c r="E317" s="232">
        <v>0.2857142857142857</v>
      </c>
      <c r="F317" s="221">
        <v>22</v>
      </c>
      <c r="G317" s="221">
        <v>0.15</v>
      </c>
      <c r="H317" s="221">
        <v>1.25</v>
      </c>
      <c r="I317" s="221">
        <v>1</v>
      </c>
      <c r="J317" s="221">
        <v>2.29</v>
      </c>
      <c r="K317" s="221">
        <v>12</v>
      </c>
      <c r="L317" s="221">
        <v>4</v>
      </c>
      <c r="M317" s="221">
        <v>5</v>
      </c>
      <c r="N317" s="2">
        <v>7</v>
      </c>
    </row>
    <row r="318" spans="1:14" x14ac:dyDescent="0.3">
      <c r="A318" s="1" t="s">
        <v>89</v>
      </c>
      <c r="B318">
        <f t="shared" si="4"/>
        <v>316</v>
      </c>
      <c r="C318">
        <v>0</v>
      </c>
      <c r="D318" s="2">
        <v>4</v>
      </c>
      <c r="E318" s="232">
        <v>0.38833333333333336</v>
      </c>
      <c r="F318" s="221">
        <v>16</v>
      </c>
      <c r="G318" s="221">
        <v>0.11</v>
      </c>
      <c r="H318" s="221">
        <v>0.5</v>
      </c>
      <c r="I318" s="221">
        <v>0.94</v>
      </c>
      <c r="J318" s="221">
        <v>100</v>
      </c>
      <c r="K318" s="221">
        <v>9</v>
      </c>
      <c r="L318" s="221">
        <v>3</v>
      </c>
      <c r="M318" s="221">
        <v>3</v>
      </c>
      <c r="N318" s="2">
        <v>6</v>
      </c>
    </row>
    <row r="319" spans="1:14" x14ac:dyDescent="0.3">
      <c r="A319" s="1" t="s">
        <v>56</v>
      </c>
      <c r="B319">
        <f t="shared" si="4"/>
        <v>317</v>
      </c>
      <c r="C319">
        <v>2</v>
      </c>
      <c r="D319" s="2">
        <v>4</v>
      </c>
      <c r="E319" s="232">
        <v>0.59499999999999997</v>
      </c>
      <c r="F319" s="221">
        <v>23</v>
      </c>
      <c r="G319" s="221">
        <v>0.11</v>
      </c>
      <c r="H319" s="221">
        <v>0.5</v>
      </c>
      <c r="I319" s="221">
        <v>7.59</v>
      </c>
      <c r="J319" s="221">
        <v>100</v>
      </c>
      <c r="K319" s="221">
        <v>16</v>
      </c>
      <c r="L319" s="221">
        <v>6</v>
      </c>
      <c r="M319" s="221">
        <v>6</v>
      </c>
      <c r="N319" s="2">
        <v>14</v>
      </c>
    </row>
    <row r="320" spans="1:14" x14ac:dyDescent="0.3">
      <c r="A320" s="1" t="s">
        <v>56</v>
      </c>
      <c r="B320">
        <f t="shared" si="4"/>
        <v>318</v>
      </c>
      <c r="C320">
        <v>2</v>
      </c>
      <c r="D320" s="2">
        <v>4</v>
      </c>
      <c r="E320" s="232">
        <v>0.6</v>
      </c>
      <c r="F320" s="221">
        <v>24</v>
      </c>
      <c r="G320" s="221">
        <v>0.12</v>
      </c>
      <c r="H320" s="221">
        <v>12.97</v>
      </c>
      <c r="I320" s="221">
        <v>9.1</v>
      </c>
      <c r="J320" s="221">
        <v>100</v>
      </c>
      <c r="K320" s="221">
        <v>17</v>
      </c>
      <c r="L320" s="221">
        <v>3</v>
      </c>
      <c r="M320" s="221">
        <v>3</v>
      </c>
      <c r="N320" s="2">
        <v>15</v>
      </c>
    </row>
    <row r="321" spans="1:14" x14ac:dyDescent="0.3">
      <c r="A321" s="1" t="s">
        <v>56</v>
      </c>
      <c r="B321">
        <f t="shared" si="4"/>
        <v>319</v>
      </c>
      <c r="C321">
        <v>2</v>
      </c>
      <c r="D321" s="2">
        <v>4</v>
      </c>
      <c r="E321" s="232">
        <v>0.55583333333333329</v>
      </c>
      <c r="F321" s="221">
        <v>22</v>
      </c>
      <c r="G321" s="221">
        <v>0.14000000000000001</v>
      </c>
      <c r="H321" s="221">
        <v>15.3</v>
      </c>
      <c r="I321" s="221">
        <v>10.68</v>
      </c>
      <c r="J321" s="221">
        <v>100</v>
      </c>
      <c r="K321" s="221">
        <v>15</v>
      </c>
      <c r="L321" s="221">
        <v>4</v>
      </c>
      <c r="M321" s="221">
        <v>3</v>
      </c>
      <c r="N321" s="2">
        <v>12</v>
      </c>
    </row>
    <row r="322" spans="1:14" x14ac:dyDescent="0.3">
      <c r="A322" s="1" t="s">
        <v>43</v>
      </c>
      <c r="B322">
        <f t="shared" si="4"/>
        <v>320</v>
      </c>
      <c r="C322">
        <v>0</v>
      </c>
      <c r="D322" s="2">
        <v>0</v>
      </c>
      <c r="E322" s="232">
        <v>0.375</v>
      </c>
      <c r="F322" s="221">
        <v>20</v>
      </c>
      <c r="G322" s="221">
        <v>0.2</v>
      </c>
      <c r="H322" s="221">
        <v>3.3</v>
      </c>
      <c r="I322" s="221">
        <v>1</v>
      </c>
      <c r="J322" s="221">
        <v>100</v>
      </c>
      <c r="K322" s="221">
        <v>13</v>
      </c>
      <c r="L322" s="221">
        <v>5</v>
      </c>
      <c r="M322" s="221">
        <v>6</v>
      </c>
      <c r="N322" s="2">
        <v>8</v>
      </c>
    </row>
    <row r="323" spans="1:14" x14ac:dyDescent="0.3">
      <c r="A323" s="1" t="s">
        <v>72</v>
      </c>
      <c r="B323">
        <f t="shared" si="4"/>
        <v>321</v>
      </c>
      <c r="C323">
        <v>1</v>
      </c>
      <c r="D323" s="2">
        <v>0</v>
      </c>
      <c r="E323" s="232">
        <v>0.45874999999999999</v>
      </c>
      <c r="F323" s="221">
        <v>16</v>
      </c>
      <c r="G323" s="221">
        <v>0.13</v>
      </c>
      <c r="H323" s="221">
        <v>0</v>
      </c>
      <c r="I323" s="221">
        <v>3.74</v>
      </c>
      <c r="J323" s="221">
        <v>100</v>
      </c>
      <c r="K323" s="221">
        <v>10</v>
      </c>
      <c r="L323" s="221">
        <v>3</v>
      </c>
      <c r="M323" s="221">
        <v>2</v>
      </c>
      <c r="N323" s="2">
        <v>8</v>
      </c>
    </row>
    <row r="324" spans="1:14" x14ac:dyDescent="0.3">
      <c r="A324" s="1" t="s">
        <v>72</v>
      </c>
      <c r="B324">
        <f t="shared" ref="B324:B362" si="5">B323+1</f>
        <v>322</v>
      </c>
      <c r="C324">
        <v>1</v>
      </c>
      <c r="D324" s="2">
        <v>0</v>
      </c>
      <c r="E324" s="232">
        <v>0.40777777777777779</v>
      </c>
      <c r="F324" s="221">
        <v>20</v>
      </c>
      <c r="G324" s="221">
        <v>0.15</v>
      </c>
      <c r="H324" s="221">
        <v>4.24</v>
      </c>
      <c r="I324" s="221">
        <v>3.74</v>
      </c>
      <c r="J324" s="221">
        <v>2.36</v>
      </c>
      <c r="K324" s="221">
        <v>12</v>
      </c>
      <c r="L324" s="221">
        <v>6</v>
      </c>
      <c r="M324" s="221">
        <v>5</v>
      </c>
      <c r="N324" s="2">
        <v>9</v>
      </c>
    </row>
    <row r="325" spans="1:14" x14ac:dyDescent="0.3">
      <c r="A325" s="1" t="s">
        <v>9</v>
      </c>
      <c r="B325">
        <f t="shared" si="5"/>
        <v>323</v>
      </c>
      <c r="C325">
        <v>1</v>
      </c>
      <c r="D325" s="2">
        <v>2</v>
      </c>
      <c r="E325" s="232">
        <v>0.42857142857142855</v>
      </c>
      <c r="F325" s="221">
        <v>19</v>
      </c>
      <c r="G325" s="221">
        <v>0.18</v>
      </c>
      <c r="H325" s="221">
        <v>2.16</v>
      </c>
      <c r="I325" s="221">
        <v>0.82</v>
      </c>
      <c r="J325" s="221">
        <v>8.41</v>
      </c>
      <c r="K325" s="221">
        <v>11</v>
      </c>
      <c r="L325" s="221">
        <v>4</v>
      </c>
      <c r="M325" s="221">
        <v>4</v>
      </c>
      <c r="N325" s="2">
        <v>7</v>
      </c>
    </row>
    <row r="326" spans="1:14" x14ac:dyDescent="0.3">
      <c r="A326" s="1" t="s">
        <v>9</v>
      </c>
      <c r="B326">
        <f t="shared" si="5"/>
        <v>324</v>
      </c>
      <c r="C326">
        <v>1</v>
      </c>
      <c r="D326" s="2">
        <v>2</v>
      </c>
      <c r="E326" s="232">
        <v>0.45874999999999999</v>
      </c>
      <c r="F326" s="221">
        <v>20</v>
      </c>
      <c r="G326" s="221">
        <v>0.17</v>
      </c>
      <c r="H326" s="221">
        <v>2.4900000000000002</v>
      </c>
      <c r="I326" s="221">
        <v>1</v>
      </c>
      <c r="J326" s="221">
        <v>0</v>
      </c>
      <c r="K326" s="221">
        <v>12</v>
      </c>
      <c r="L326" s="221">
        <v>6</v>
      </c>
      <c r="M326" s="221">
        <v>7</v>
      </c>
      <c r="N326" s="2">
        <v>8</v>
      </c>
    </row>
    <row r="327" spans="1:14" x14ac:dyDescent="0.3">
      <c r="A327" s="1" t="s">
        <v>9</v>
      </c>
      <c r="B327">
        <f t="shared" si="5"/>
        <v>325</v>
      </c>
      <c r="C327">
        <v>1</v>
      </c>
      <c r="D327" s="2">
        <v>2</v>
      </c>
      <c r="E327" s="232">
        <v>0.42857142857142855</v>
      </c>
      <c r="F327" s="221">
        <v>18</v>
      </c>
      <c r="G327" s="221">
        <v>0.12</v>
      </c>
      <c r="H327" s="221">
        <v>2.5</v>
      </c>
      <c r="I327" s="221">
        <v>1.7</v>
      </c>
      <c r="J327" s="221">
        <v>0.75</v>
      </c>
      <c r="K327" s="221">
        <v>13</v>
      </c>
      <c r="L327" s="221">
        <v>6</v>
      </c>
      <c r="M327" s="221">
        <v>6</v>
      </c>
      <c r="N327" s="2">
        <v>7</v>
      </c>
    </row>
    <row r="328" spans="1:14" x14ac:dyDescent="0.3">
      <c r="A328" s="1" t="s">
        <v>75</v>
      </c>
      <c r="B328">
        <f t="shared" si="5"/>
        <v>326</v>
      </c>
      <c r="C328">
        <v>1</v>
      </c>
      <c r="D328" s="2">
        <v>2</v>
      </c>
      <c r="E328" s="232">
        <v>0.57545454545454544</v>
      </c>
      <c r="F328" s="221">
        <v>17</v>
      </c>
      <c r="G328" s="221">
        <v>0.18</v>
      </c>
      <c r="H328" s="221">
        <v>2.0499999999999998</v>
      </c>
      <c r="I328" s="221">
        <v>1.63</v>
      </c>
      <c r="J328" s="221">
        <v>100</v>
      </c>
      <c r="K328" s="221">
        <v>12</v>
      </c>
      <c r="L328" s="221">
        <v>2</v>
      </c>
      <c r="M328" s="221">
        <v>2</v>
      </c>
      <c r="N328" s="2">
        <v>11</v>
      </c>
    </row>
    <row r="329" spans="1:14" x14ac:dyDescent="0.3">
      <c r="A329" s="1" t="s">
        <v>75</v>
      </c>
      <c r="B329">
        <f t="shared" si="5"/>
        <v>327</v>
      </c>
      <c r="C329">
        <v>1</v>
      </c>
      <c r="D329" s="2">
        <v>2</v>
      </c>
      <c r="E329" s="232">
        <v>0.57545454545454544</v>
      </c>
      <c r="F329" s="221">
        <v>17</v>
      </c>
      <c r="G329" s="221">
        <v>0.13</v>
      </c>
      <c r="H329" s="221">
        <v>1</v>
      </c>
      <c r="I329" s="221">
        <v>3.27</v>
      </c>
      <c r="J329" s="221">
        <v>100</v>
      </c>
      <c r="K329" s="221">
        <v>11</v>
      </c>
      <c r="L329" s="221">
        <v>2</v>
      </c>
      <c r="M329" s="221">
        <v>2</v>
      </c>
      <c r="N329" s="2">
        <v>11</v>
      </c>
    </row>
    <row r="330" spans="1:14" x14ac:dyDescent="0.3">
      <c r="A330" s="1" t="s">
        <v>61</v>
      </c>
      <c r="B330">
        <f t="shared" si="5"/>
        <v>328</v>
      </c>
      <c r="C330">
        <v>1</v>
      </c>
      <c r="D330" s="2">
        <v>2</v>
      </c>
      <c r="E330" s="232">
        <v>0.4757142857142857</v>
      </c>
      <c r="F330" s="221">
        <v>13</v>
      </c>
      <c r="G330" s="221">
        <v>0.15</v>
      </c>
      <c r="H330" s="221">
        <v>1</v>
      </c>
      <c r="I330" s="221">
        <v>1.25</v>
      </c>
      <c r="J330" s="221">
        <v>100</v>
      </c>
      <c r="K330" s="221">
        <v>8</v>
      </c>
      <c r="L330" s="221">
        <v>2</v>
      </c>
      <c r="M330" s="221">
        <v>2</v>
      </c>
      <c r="N330" s="2">
        <v>7</v>
      </c>
    </row>
    <row r="331" spans="1:14" x14ac:dyDescent="0.3">
      <c r="A331" s="1" t="s">
        <v>61</v>
      </c>
      <c r="B331">
        <f t="shared" si="5"/>
        <v>329</v>
      </c>
      <c r="C331">
        <v>1</v>
      </c>
      <c r="D331" s="2">
        <v>2</v>
      </c>
      <c r="E331" s="232">
        <v>0.38142857142857139</v>
      </c>
      <c r="F331" s="221">
        <v>16</v>
      </c>
      <c r="G331" s="221">
        <v>0.17</v>
      </c>
      <c r="H331" s="221">
        <v>0.82</v>
      </c>
      <c r="I331" s="221">
        <v>1.25</v>
      </c>
      <c r="J331" s="221">
        <v>1.68</v>
      </c>
      <c r="K331" s="221">
        <v>11</v>
      </c>
      <c r="L331" s="221">
        <v>4</v>
      </c>
      <c r="M331" s="221">
        <v>4</v>
      </c>
      <c r="N331" s="2">
        <v>7</v>
      </c>
    </row>
    <row r="332" spans="1:14" x14ac:dyDescent="0.3">
      <c r="A332" s="1" t="s">
        <v>24</v>
      </c>
      <c r="B332">
        <f t="shared" si="5"/>
        <v>330</v>
      </c>
      <c r="C332">
        <v>2</v>
      </c>
      <c r="D332" s="2">
        <v>2</v>
      </c>
      <c r="E332" s="232">
        <v>0.54545454545454541</v>
      </c>
      <c r="F332" s="221">
        <v>20</v>
      </c>
      <c r="G332" s="221">
        <v>0.18</v>
      </c>
      <c r="H332" s="221">
        <v>0.47</v>
      </c>
      <c r="I332" s="221">
        <v>3.09</v>
      </c>
      <c r="J332" s="221">
        <v>100</v>
      </c>
      <c r="K332" s="221">
        <v>13</v>
      </c>
      <c r="L332" s="221">
        <v>5</v>
      </c>
      <c r="M332" s="221">
        <v>3</v>
      </c>
      <c r="N332" s="2">
        <v>11</v>
      </c>
    </row>
    <row r="333" spans="1:14" x14ac:dyDescent="0.3">
      <c r="A333" s="1" t="s">
        <v>24</v>
      </c>
      <c r="B333">
        <f t="shared" si="5"/>
        <v>331</v>
      </c>
      <c r="C333">
        <v>2</v>
      </c>
      <c r="D333" s="2">
        <v>2</v>
      </c>
      <c r="E333" s="232">
        <v>0.56699999999999995</v>
      </c>
      <c r="F333" s="221">
        <v>18</v>
      </c>
      <c r="G333" s="221">
        <v>0.13</v>
      </c>
      <c r="H333" s="221">
        <v>0.47</v>
      </c>
      <c r="I333" s="221">
        <v>0.5</v>
      </c>
      <c r="J333" s="221">
        <v>100</v>
      </c>
      <c r="K333" s="221">
        <v>13</v>
      </c>
      <c r="L333" s="221">
        <v>4</v>
      </c>
      <c r="M333" s="221">
        <v>4</v>
      </c>
      <c r="N333" s="2">
        <v>10</v>
      </c>
    </row>
    <row r="334" spans="1:14" x14ac:dyDescent="0.3">
      <c r="A334" s="1" t="s">
        <v>24</v>
      </c>
      <c r="B334">
        <f t="shared" si="5"/>
        <v>332</v>
      </c>
      <c r="C334">
        <v>2</v>
      </c>
      <c r="D334" s="2">
        <v>2</v>
      </c>
      <c r="E334" s="232">
        <v>0.5154545454545455</v>
      </c>
      <c r="F334" s="221">
        <v>21</v>
      </c>
      <c r="G334" s="221">
        <v>0.17</v>
      </c>
      <c r="H334" s="221">
        <v>0.47</v>
      </c>
      <c r="I334" s="221">
        <v>2.62</v>
      </c>
      <c r="J334" s="221">
        <v>100</v>
      </c>
      <c r="K334" s="221">
        <v>14</v>
      </c>
      <c r="L334" s="221">
        <v>5</v>
      </c>
      <c r="M334" s="221">
        <v>4</v>
      </c>
      <c r="N334" s="2">
        <v>11</v>
      </c>
    </row>
    <row r="335" spans="1:14" x14ac:dyDescent="0.3">
      <c r="A335" s="1" t="s">
        <v>24</v>
      </c>
      <c r="B335">
        <f t="shared" si="5"/>
        <v>333</v>
      </c>
      <c r="C335">
        <v>2</v>
      </c>
      <c r="D335" s="2">
        <v>2</v>
      </c>
      <c r="E335" s="232">
        <v>0.55555555555555558</v>
      </c>
      <c r="F335" s="221">
        <v>13</v>
      </c>
      <c r="G335" s="221">
        <v>0.14000000000000001</v>
      </c>
      <c r="H335" s="221">
        <v>0</v>
      </c>
      <c r="I335" s="221">
        <v>1.25</v>
      </c>
      <c r="J335" s="221">
        <v>100</v>
      </c>
      <c r="K335" s="221">
        <v>11</v>
      </c>
      <c r="L335" s="221">
        <v>2</v>
      </c>
      <c r="M335" s="221">
        <v>3</v>
      </c>
      <c r="N335" s="2">
        <v>9</v>
      </c>
    </row>
    <row r="336" spans="1:14" x14ac:dyDescent="0.3">
      <c r="A336" s="1" t="s">
        <v>48</v>
      </c>
      <c r="B336">
        <f t="shared" si="5"/>
        <v>334</v>
      </c>
      <c r="C336">
        <v>0</v>
      </c>
      <c r="D336" s="2">
        <v>1</v>
      </c>
      <c r="E336" s="232">
        <v>0.4</v>
      </c>
      <c r="F336" s="221">
        <v>18</v>
      </c>
      <c r="G336" s="221">
        <v>0.21</v>
      </c>
      <c r="H336" s="221">
        <v>0.5</v>
      </c>
      <c r="I336" s="221">
        <v>0.82</v>
      </c>
      <c r="J336" s="221">
        <v>100</v>
      </c>
      <c r="K336" s="221">
        <v>9</v>
      </c>
      <c r="L336" s="221">
        <v>5</v>
      </c>
      <c r="M336" s="221">
        <v>4</v>
      </c>
      <c r="N336" s="2">
        <v>5</v>
      </c>
    </row>
    <row r="337" spans="1:14" x14ac:dyDescent="0.3">
      <c r="A337" s="1" t="s">
        <v>73</v>
      </c>
      <c r="B337">
        <f t="shared" si="5"/>
        <v>335</v>
      </c>
      <c r="C337">
        <v>0</v>
      </c>
      <c r="D337" s="2">
        <v>1</v>
      </c>
      <c r="E337" s="232">
        <v>0.33250000000000002</v>
      </c>
      <c r="F337" s="221">
        <v>12</v>
      </c>
      <c r="G337" s="221">
        <v>0.32</v>
      </c>
      <c r="H337" s="221">
        <v>1.41</v>
      </c>
      <c r="I337" s="221">
        <v>1</v>
      </c>
      <c r="J337" s="221">
        <v>6.64</v>
      </c>
      <c r="K337" s="221">
        <v>7</v>
      </c>
      <c r="L337" s="221">
        <v>5</v>
      </c>
      <c r="M337" s="221">
        <v>5</v>
      </c>
      <c r="N337" s="2">
        <v>4</v>
      </c>
    </row>
    <row r="338" spans="1:14" x14ac:dyDescent="0.3">
      <c r="A338" s="1" t="s">
        <v>26</v>
      </c>
      <c r="B338">
        <f t="shared" si="5"/>
        <v>336</v>
      </c>
      <c r="C338">
        <v>0</v>
      </c>
      <c r="D338" s="2">
        <v>2</v>
      </c>
      <c r="E338" s="232">
        <v>0.44750000000000001</v>
      </c>
      <c r="F338" s="221">
        <v>17</v>
      </c>
      <c r="G338" s="221">
        <v>0.17</v>
      </c>
      <c r="H338" s="221">
        <v>3</v>
      </c>
      <c r="I338" s="221">
        <v>0.82</v>
      </c>
      <c r="J338" s="221">
        <v>0.53</v>
      </c>
      <c r="K338" s="221">
        <v>13</v>
      </c>
      <c r="L338" s="221">
        <v>6</v>
      </c>
      <c r="M338" s="221">
        <v>5</v>
      </c>
      <c r="N338" s="2">
        <v>8</v>
      </c>
    </row>
    <row r="339" spans="1:14" x14ac:dyDescent="0.3">
      <c r="A339" s="1" t="s">
        <v>26</v>
      </c>
      <c r="B339">
        <f t="shared" si="5"/>
        <v>337</v>
      </c>
      <c r="C339">
        <v>0</v>
      </c>
      <c r="D339" s="2">
        <v>2</v>
      </c>
      <c r="E339" s="232">
        <v>0.375</v>
      </c>
      <c r="F339" s="221">
        <v>18</v>
      </c>
      <c r="G339" s="221">
        <v>0.21</v>
      </c>
      <c r="H339" s="221">
        <v>2.83</v>
      </c>
      <c r="I339" s="221">
        <v>1.25</v>
      </c>
      <c r="J339" s="221">
        <v>1</v>
      </c>
      <c r="K339" s="221">
        <v>14</v>
      </c>
      <c r="L339" s="221">
        <v>6</v>
      </c>
      <c r="M339" s="221">
        <v>5</v>
      </c>
      <c r="N339" s="2">
        <v>8</v>
      </c>
    </row>
    <row r="340" spans="1:14" x14ac:dyDescent="0.3">
      <c r="A340" s="1" t="s">
        <v>82</v>
      </c>
      <c r="B340">
        <f t="shared" si="5"/>
        <v>338</v>
      </c>
      <c r="C340">
        <v>0</v>
      </c>
      <c r="D340" s="2">
        <v>2</v>
      </c>
      <c r="E340" s="232">
        <v>0.54125000000000001</v>
      </c>
      <c r="F340" s="221">
        <v>15</v>
      </c>
      <c r="G340" s="221">
        <v>0.23</v>
      </c>
      <c r="H340" s="221">
        <v>1</v>
      </c>
      <c r="I340" s="221">
        <v>1.25</v>
      </c>
      <c r="J340" s="221">
        <v>100</v>
      </c>
      <c r="K340" s="221">
        <v>10</v>
      </c>
      <c r="L340" s="221">
        <v>2</v>
      </c>
      <c r="M340" s="221">
        <v>2</v>
      </c>
      <c r="N340" s="2">
        <v>8</v>
      </c>
    </row>
    <row r="341" spans="1:14" x14ac:dyDescent="0.3">
      <c r="A341" s="1" t="s">
        <v>17</v>
      </c>
      <c r="B341">
        <f t="shared" si="5"/>
        <v>339</v>
      </c>
      <c r="C341">
        <v>1</v>
      </c>
      <c r="D341" s="2">
        <v>4</v>
      </c>
      <c r="E341" s="232">
        <v>0.4757142857142857</v>
      </c>
      <c r="F341" s="221">
        <v>16</v>
      </c>
      <c r="G341" s="221">
        <v>0.16</v>
      </c>
      <c r="H341" s="221">
        <v>0.47</v>
      </c>
      <c r="I341" s="221">
        <v>0.82</v>
      </c>
      <c r="J341" s="221">
        <v>100</v>
      </c>
      <c r="K341" s="221">
        <v>9</v>
      </c>
      <c r="L341" s="221">
        <v>3</v>
      </c>
      <c r="M341" s="221">
        <v>4</v>
      </c>
      <c r="N341" s="2">
        <v>7</v>
      </c>
    </row>
    <row r="342" spans="1:14" x14ac:dyDescent="0.3">
      <c r="A342" s="1" t="s">
        <v>17</v>
      </c>
      <c r="B342">
        <f t="shared" si="5"/>
        <v>340</v>
      </c>
      <c r="C342">
        <v>1</v>
      </c>
      <c r="D342" s="2">
        <v>4</v>
      </c>
      <c r="E342" s="232">
        <v>0.52428571428571424</v>
      </c>
      <c r="F342" s="221">
        <v>12</v>
      </c>
      <c r="G342" s="221">
        <v>0.18</v>
      </c>
      <c r="H342" s="221">
        <v>0</v>
      </c>
      <c r="I342" s="221">
        <v>0.82</v>
      </c>
      <c r="J342" s="221">
        <v>100</v>
      </c>
      <c r="K342" s="221">
        <v>7</v>
      </c>
      <c r="L342" s="221">
        <v>2</v>
      </c>
      <c r="M342" s="221">
        <v>2</v>
      </c>
      <c r="N342" s="2">
        <v>7</v>
      </c>
    </row>
    <row r="343" spans="1:14" x14ac:dyDescent="0.3">
      <c r="A343" s="1" t="s">
        <v>66</v>
      </c>
      <c r="B343">
        <f t="shared" si="5"/>
        <v>341</v>
      </c>
      <c r="C343">
        <v>2</v>
      </c>
      <c r="D343" s="2">
        <v>4</v>
      </c>
      <c r="E343" s="232">
        <v>0.6</v>
      </c>
      <c r="F343" s="221">
        <v>18</v>
      </c>
      <c r="G343" s="221">
        <v>0.13</v>
      </c>
      <c r="H343" s="221">
        <v>5</v>
      </c>
      <c r="I343" s="221">
        <v>4.78</v>
      </c>
      <c r="J343" s="221">
        <v>100</v>
      </c>
      <c r="K343" s="221">
        <v>12</v>
      </c>
      <c r="L343" s="221">
        <v>2</v>
      </c>
      <c r="M343" s="221">
        <v>2</v>
      </c>
      <c r="N343" s="2">
        <v>10</v>
      </c>
    </row>
    <row r="344" spans="1:14" x14ac:dyDescent="0.3">
      <c r="A344" s="1" t="s">
        <v>66</v>
      </c>
      <c r="B344">
        <f t="shared" si="5"/>
        <v>342</v>
      </c>
      <c r="C344">
        <v>2</v>
      </c>
      <c r="D344" s="2">
        <v>4</v>
      </c>
      <c r="E344" s="232">
        <v>0.4757142857142857</v>
      </c>
      <c r="F344" s="221">
        <v>12</v>
      </c>
      <c r="G344" s="221">
        <v>0.11</v>
      </c>
      <c r="H344" s="221">
        <v>10.27</v>
      </c>
      <c r="I344" s="221">
        <v>4.97</v>
      </c>
      <c r="J344" s="221">
        <v>100</v>
      </c>
      <c r="K344" s="221">
        <v>8</v>
      </c>
      <c r="L344" s="221">
        <v>2</v>
      </c>
      <c r="M344" s="221">
        <v>2</v>
      </c>
      <c r="N344" s="2">
        <v>7</v>
      </c>
    </row>
    <row r="345" spans="1:14" x14ac:dyDescent="0.3">
      <c r="A345" s="1" t="s">
        <v>66</v>
      </c>
      <c r="B345">
        <f t="shared" si="5"/>
        <v>343</v>
      </c>
      <c r="C345">
        <v>2</v>
      </c>
      <c r="D345" s="2">
        <v>4</v>
      </c>
      <c r="E345" s="232">
        <v>0.58374999999999999</v>
      </c>
      <c r="F345" s="221">
        <v>13</v>
      </c>
      <c r="G345" s="221">
        <v>0.1</v>
      </c>
      <c r="H345" s="221">
        <v>8.3800000000000008</v>
      </c>
      <c r="I345" s="221">
        <v>4</v>
      </c>
      <c r="J345" s="221">
        <v>100</v>
      </c>
      <c r="K345" s="221">
        <v>11</v>
      </c>
      <c r="L345" s="221">
        <v>3</v>
      </c>
      <c r="M345" s="221">
        <v>3</v>
      </c>
      <c r="N345" s="2">
        <v>8</v>
      </c>
    </row>
    <row r="346" spans="1:14" x14ac:dyDescent="0.3">
      <c r="A346" s="1" t="s">
        <v>66</v>
      </c>
      <c r="B346">
        <f t="shared" si="5"/>
        <v>344</v>
      </c>
      <c r="C346">
        <v>2</v>
      </c>
      <c r="D346" s="2">
        <v>4</v>
      </c>
      <c r="E346" s="232">
        <v>0.57545454545454544</v>
      </c>
      <c r="F346" s="221">
        <v>15</v>
      </c>
      <c r="G346" s="221">
        <v>0.1</v>
      </c>
      <c r="H346" s="221">
        <v>10.8</v>
      </c>
      <c r="I346" s="221">
        <v>4.32</v>
      </c>
      <c r="J346" s="221">
        <v>100</v>
      </c>
      <c r="K346" s="221">
        <v>12</v>
      </c>
      <c r="L346" s="221">
        <v>3</v>
      </c>
      <c r="M346" s="221">
        <v>2</v>
      </c>
      <c r="N346" s="2">
        <v>11</v>
      </c>
    </row>
    <row r="347" spans="1:14" x14ac:dyDescent="0.3">
      <c r="A347" s="1" t="s">
        <v>74</v>
      </c>
      <c r="B347">
        <f t="shared" si="5"/>
        <v>345</v>
      </c>
      <c r="C347">
        <v>1</v>
      </c>
      <c r="D347" s="2">
        <v>2</v>
      </c>
      <c r="E347" s="232">
        <v>0.38833333333333336</v>
      </c>
      <c r="F347" s="221">
        <v>14</v>
      </c>
      <c r="G347" s="221">
        <v>0.18</v>
      </c>
      <c r="H347" s="221">
        <v>1.63</v>
      </c>
      <c r="I347" s="221">
        <v>3.5</v>
      </c>
      <c r="J347" s="221">
        <v>1.75</v>
      </c>
      <c r="K347" s="221">
        <v>9</v>
      </c>
      <c r="L347" s="221">
        <v>3</v>
      </c>
      <c r="M347" s="221">
        <v>3</v>
      </c>
      <c r="N347" s="2">
        <v>6</v>
      </c>
    </row>
    <row r="348" spans="1:14" x14ac:dyDescent="0.3">
      <c r="A348" s="1" t="s">
        <v>74</v>
      </c>
      <c r="B348">
        <f t="shared" si="5"/>
        <v>346</v>
      </c>
      <c r="C348">
        <v>1</v>
      </c>
      <c r="D348" s="2">
        <v>2</v>
      </c>
      <c r="E348" s="232">
        <v>0.42857142857142855</v>
      </c>
      <c r="F348" s="221">
        <v>16</v>
      </c>
      <c r="G348" s="221">
        <v>0.2</v>
      </c>
      <c r="H348" s="221">
        <v>1</v>
      </c>
      <c r="I348" s="221">
        <v>3.86</v>
      </c>
      <c r="J348" s="221">
        <v>1.75</v>
      </c>
      <c r="K348" s="221">
        <v>10</v>
      </c>
      <c r="L348" s="221">
        <v>3</v>
      </c>
      <c r="M348" s="221">
        <v>3</v>
      </c>
      <c r="N348" s="2">
        <v>7</v>
      </c>
    </row>
    <row r="349" spans="1:14" x14ac:dyDescent="0.3">
      <c r="A349" s="1" t="s">
        <v>32</v>
      </c>
      <c r="B349">
        <f t="shared" si="5"/>
        <v>347</v>
      </c>
      <c r="C349">
        <v>1</v>
      </c>
      <c r="D349" s="2">
        <v>4</v>
      </c>
      <c r="E349" s="232">
        <v>0.44500000000000001</v>
      </c>
      <c r="F349" s="221">
        <v>14</v>
      </c>
      <c r="G349" s="221">
        <v>0.21</v>
      </c>
      <c r="H349" s="221">
        <v>0.82</v>
      </c>
      <c r="I349" s="221">
        <v>1</v>
      </c>
      <c r="J349" s="221">
        <v>100</v>
      </c>
      <c r="K349" s="221">
        <v>9</v>
      </c>
      <c r="L349" s="221">
        <v>2</v>
      </c>
      <c r="M349" s="221">
        <v>2</v>
      </c>
      <c r="N349" s="2">
        <v>6</v>
      </c>
    </row>
    <row r="350" spans="1:14" x14ac:dyDescent="0.3">
      <c r="A350" s="1" t="s">
        <v>32</v>
      </c>
      <c r="B350">
        <f t="shared" si="5"/>
        <v>348</v>
      </c>
      <c r="C350">
        <v>1</v>
      </c>
      <c r="D350" s="2">
        <v>4</v>
      </c>
      <c r="E350" s="232">
        <v>0.2857142857142857</v>
      </c>
      <c r="F350" s="221">
        <v>18</v>
      </c>
      <c r="G350" s="221">
        <v>0.28000000000000003</v>
      </c>
      <c r="H350" s="221">
        <v>0.47</v>
      </c>
      <c r="I350" s="221">
        <v>0.94</v>
      </c>
      <c r="J350" s="221">
        <v>4.62</v>
      </c>
      <c r="K350" s="221">
        <v>12</v>
      </c>
      <c r="L350" s="221">
        <v>4</v>
      </c>
      <c r="M350" s="221">
        <v>5</v>
      </c>
      <c r="N350" s="2">
        <v>7</v>
      </c>
    </row>
    <row r="351" spans="1:14" x14ac:dyDescent="0.3">
      <c r="A351" s="1" t="s">
        <v>32</v>
      </c>
      <c r="B351">
        <f t="shared" si="5"/>
        <v>349</v>
      </c>
      <c r="C351">
        <v>1</v>
      </c>
      <c r="D351" s="2">
        <v>4</v>
      </c>
      <c r="E351" s="232">
        <v>0.33285714285714285</v>
      </c>
      <c r="F351" s="221">
        <v>14</v>
      </c>
      <c r="G351" s="221">
        <v>0.26</v>
      </c>
      <c r="H351" s="221">
        <v>0</v>
      </c>
      <c r="I351" s="221">
        <v>0.47</v>
      </c>
      <c r="J351" s="221">
        <v>0.75</v>
      </c>
      <c r="K351" s="221">
        <v>11</v>
      </c>
      <c r="L351" s="221">
        <v>4</v>
      </c>
      <c r="M351" s="221">
        <v>4</v>
      </c>
      <c r="N351" s="2">
        <v>7</v>
      </c>
    </row>
    <row r="352" spans="1:14" x14ac:dyDescent="0.3">
      <c r="A352" s="1" t="s">
        <v>32</v>
      </c>
      <c r="B352">
        <f t="shared" si="5"/>
        <v>350</v>
      </c>
      <c r="C352">
        <v>1</v>
      </c>
      <c r="D352" s="2">
        <v>4</v>
      </c>
      <c r="E352" s="232">
        <v>0.33333333333333331</v>
      </c>
      <c r="F352" s="221">
        <v>14</v>
      </c>
      <c r="G352" s="221">
        <v>0.22</v>
      </c>
      <c r="H352" s="221">
        <v>0</v>
      </c>
      <c r="I352" s="221">
        <v>1.7</v>
      </c>
      <c r="J352" s="221">
        <v>100</v>
      </c>
      <c r="K352" s="221">
        <v>10</v>
      </c>
      <c r="L352" s="221">
        <v>3</v>
      </c>
      <c r="M352" s="221">
        <v>4</v>
      </c>
      <c r="N352" s="2">
        <v>6</v>
      </c>
    </row>
    <row r="353" spans="1:14" x14ac:dyDescent="0.3">
      <c r="A353" s="1" t="s">
        <v>81</v>
      </c>
      <c r="B353">
        <f t="shared" si="5"/>
        <v>351</v>
      </c>
      <c r="C353">
        <v>2</v>
      </c>
      <c r="D353" s="2">
        <v>4</v>
      </c>
      <c r="E353" s="232">
        <v>0.53400000000000003</v>
      </c>
      <c r="F353" s="221">
        <v>12</v>
      </c>
      <c r="G353" s="221">
        <v>0.06</v>
      </c>
      <c r="H353" s="221">
        <v>5.91</v>
      </c>
      <c r="I353" s="221">
        <v>2.4900000000000002</v>
      </c>
      <c r="J353" s="221">
        <v>100</v>
      </c>
      <c r="K353" s="221">
        <v>7</v>
      </c>
      <c r="L353" s="221">
        <v>3</v>
      </c>
      <c r="M353" s="221">
        <v>3</v>
      </c>
      <c r="N353" s="2">
        <v>5</v>
      </c>
    </row>
    <row r="354" spans="1:14" x14ac:dyDescent="0.3">
      <c r="A354" s="1" t="s">
        <v>81</v>
      </c>
      <c r="B354">
        <f t="shared" si="5"/>
        <v>352</v>
      </c>
      <c r="C354">
        <v>2</v>
      </c>
      <c r="D354" s="2">
        <v>4</v>
      </c>
      <c r="E354" s="232">
        <v>0.54125000000000001</v>
      </c>
      <c r="F354" s="221">
        <v>18</v>
      </c>
      <c r="G354" s="221">
        <v>0.08</v>
      </c>
      <c r="H354" s="221">
        <v>0.82</v>
      </c>
      <c r="I354" s="221">
        <v>2.4900000000000002</v>
      </c>
      <c r="J354" s="221">
        <v>100</v>
      </c>
      <c r="K354" s="221">
        <v>11</v>
      </c>
      <c r="L354" s="221">
        <v>4</v>
      </c>
      <c r="M354" s="221">
        <v>4</v>
      </c>
      <c r="N354" s="2">
        <v>8</v>
      </c>
    </row>
    <row r="355" spans="1:14" x14ac:dyDescent="0.3">
      <c r="A355" s="1" t="s">
        <v>81</v>
      </c>
      <c r="B355">
        <f t="shared" si="5"/>
        <v>353</v>
      </c>
      <c r="C355">
        <v>2</v>
      </c>
      <c r="D355" s="2">
        <v>4</v>
      </c>
      <c r="E355" s="232">
        <v>0.5</v>
      </c>
      <c r="F355" s="221">
        <v>21</v>
      </c>
      <c r="G355" s="221">
        <v>0.1</v>
      </c>
      <c r="H355" s="221">
        <v>1.25</v>
      </c>
      <c r="I355" s="221">
        <v>2.16</v>
      </c>
      <c r="J355" s="221">
        <v>100</v>
      </c>
      <c r="K355" s="221">
        <v>12</v>
      </c>
      <c r="L355" s="221">
        <v>3</v>
      </c>
      <c r="M355" s="221">
        <v>4</v>
      </c>
      <c r="N355" s="2">
        <v>8</v>
      </c>
    </row>
    <row r="356" spans="1:14" x14ac:dyDescent="0.3">
      <c r="A356" s="1" t="s">
        <v>81</v>
      </c>
      <c r="B356">
        <f t="shared" si="5"/>
        <v>354</v>
      </c>
      <c r="C356">
        <v>2</v>
      </c>
      <c r="D356" s="2">
        <v>4</v>
      </c>
      <c r="E356" s="232">
        <v>0.13400000000000001</v>
      </c>
      <c r="F356" s="221">
        <v>19</v>
      </c>
      <c r="G356" s="221">
        <v>0.11</v>
      </c>
      <c r="H356" s="221">
        <v>6</v>
      </c>
      <c r="I356" s="221">
        <v>4.9000000000000004</v>
      </c>
      <c r="J356" s="221">
        <v>100</v>
      </c>
      <c r="K356" s="221">
        <v>10</v>
      </c>
      <c r="L356" s="221">
        <v>5</v>
      </c>
      <c r="M356" s="221">
        <v>6</v>
      </c>
      <c r="N356" s="2">
        <v>5</v>
      </c>
    </row>
    <row r="357" spans="1:14" x14ac:dyDescent="0.3">
      <c r="A357" s="1" t="s">
        <v>81</v>
      </c>
      <c r="B357">
        <f t="shared" si="5"/>
        <v>355</v>
      </c>
      <c r="C357">
        <v>2</v>
      </c>
      <c r="D357" s="2">
        <v>4</v>
      </c>
      <c r="E357" s="232">
        <v>0.45874999999999999</v>
      </c>
      <c r="F357" s="221">
        <v>18</v>
      </c>
      <c r="G357" s="221">
        <v>0.09</v>
      </c>
      <c r="H357" s="221">
        <v>1.7</v>
      </c>
      <c r="I357" s="221">
        <v>2.0499999999999998</v>
      </c>
      <c r="J357" s="221">
        <v>100</v>
      </c>
      <c r="K357" s="221">
        <v>11</v>
      </c>
      <c r="L357" s="221">
        <v>3</v>
      </c>
      <c r="M357" s="221">
        <v>4</v>
      </c>
      <c r="N357" s="2">
        <v>8</v>
      </c>
    </row>
    <row r="358" spans="1:14" x14ac:dyDescent="0.3">
      <c r="A358" s="1" t="s">
        <v>81</v>
      </c>
      <c r="B358">
        <f t="shared" si="5"/>
        <v>356</v>
      </c>
      <c r="C358">
        <v>2</v>
      </c>
      <c r="D358" s="2">
        <v>4</v>
      </c>
      <c r="E358" s="232">
        <v>0.51888888888888884</v>
      </c>
      <c r="F358" s="221">
        <v>17</v>
      </c>
      <c r="G358" s="221">
        <v>0.09</v>
      </c>
      <c r="H358" s="221">
        <v>2.4500000000000002</v>
      </c>
      <c r="I358" s="221">
        <v>1.5</v>
      </c>
      <c r="J358" s="221">
        <v>100</v>
      </c>
      <c r="K358" s="221">
        <v>12</v>
      </c>
      <c r="L358" s="221">
        <v>3</v>
      </c>
      <c r="M358" s="221">
        <v>4</v>
      </c>
      <c r="N358" s="2">
        <v>9</v>
      </c>
    </row>
    <row r="359" spans="1:14" x14ac:dyDescent="0.3">
      <c r="A359" s="1" t="s">
        <v>65</v>
      </c>
      <c r="B359">
        <f t="shared" si="5"/>
        <v>357</v>
      </c>
      <c r="C359">
        <v>1</v>
      </c>
      <c r="D359" s="2">
        <v>1</v>
      </c>
      <c r="E359" s="232">
        <v>0.13400000000000001</v>
      </c>
      <c r="F359" s="221">
        <v>18</v>
      </c>
      <c r="G359" s="221">
        <v>0.18</v>
      </c>
      <c r="H359" s="221">
        <v>1</v>
      </c>
      <c r="I359" s="221">
        <v>0.47</v>
      </c>
      <c r="J359" s="221">
        <v>3</v>
      </c>
      <c r="K359" s="221">
        <v>10</v>
      </c>
      <c r="L359" s="221">
        <v>3</v>
      </c>
      <c r="M359" s="221">
        <v>4</v>
      </c>
      <c r="N359" s="2">
        <v>5</v>
      </c>
    </row>
    <row r="360" spans="1:14" x14ac:dyDescent="0.3">
      <c r="A360" s="1" t="s">
        <v>65</v>
      </c>
      <c r="B360">
        <f t="shared" si="5"/>
        <v>358</v>
      </c>
      <c r="C360">
        <v>1</v>
      </c>
      <c r="D360" s="2">
        <v>1</v>
      </c>
      <c r="E360" s="232">
        <v>0.42857142857142855</v>
      </c>
      <c r="F360" s="221">
        <v>16</v>
      </c>
      <c r="G360" s="221">
        <v>0.17</v>
      </c>
      <c r="H360" s="221">
        <v>0.82</v>
      </c>
      <c r="I360" s="221">
        <v>0.5</v>
      </c>
      <c r="J360" s="221">
        <v>0</v>
      </c>
      <c r="K360" s="221">
        <v>11</v>
      </c>
      <c r="L360" s="221">
        <v>4</v>
      </c>
      <c r="M360" s="221">
        <v>5</v>
      </c>
      <c r="N360" s="2">
        <v>7</v>
      </c>
    </row>
    <row r="361" spans="1:14" x14ac:dyDescent="0.3">
      <c r="A361" s="1" t="s">
        <v>12</v>
      </c>
      <c r="B361">
        <f t="shared" si="5"/>
        <v>359</v>
      </c>
      <c r="C361">
        <v>2</v>
      </c>
      <c r="D361" s="2">
        <v>1</v>
      </c>
      <c r="E361" s="232">
        <v>0.42857142857142855</v>
      </c>
      <c r="F361" s="221">
        <v>20</v>
      </c>
      <c r="G361" s="221">
        <v>0.17</v>
      </c>
      <c r="H361" s="221">
        <v>12</v>
      </c>
      <c r="I361" s="221">
        <v>20.55</v>
      </c>
      <c r="J361" s="221">
        <v>100</v>
      </c>
      <c r="K361" s="221">
        <v>11</v>
      </c>
      <c r="L361" s="221">
        <v>4</v>
      </c>
      <c r="M361" s="221">
        <v>6</v>
      </c>
      <c r="N361" s="2">
        <v>7</v>
      </c>
    </row>
    <row r="362" spans="1:14" ht="15" thickBot="1" x14ac:dyDescent="0.35">
      <c r="A362" s="3" t="s">
        <v>12</v>
      </c>
      <c r="B362" s="4">
        <f t="shared" si="5"/>
        <v>360</v>
      </c>
      <c r="C362" s="4">
        <v>2</v>
      </c>
      <c r="D362" s="5">
        <v>1</v>
      </c>
      <c r="E362" s="233">
        <v>0.33399999999999996</v>
      </c>
      <c r="F362" s="4">
        <v>18</v>
      </c>
      <c r="G362" s="4">
        <v>0.19</v>
      </c>
      <c r="H362" s="4">
        <v>10.5</v>
      </c>
      <c r="I362" s="4">
        <v>15</v>
      </c>
      <c r="J362" s="4">
        <v>100</v>
      </c>
      <c r="K362" s="4">
        <v>9</v>
      </c>
      <c r="L362" s="4">
        <v>4</v>
      </c>
      <c r="M362" s="4">
        <v>6</v>
      </c>
      <c r="N362" s="5">
        <v>5</v>
      </c>
    </row>
  </sheetData>
  <sortState xmlns:xlrd2="http://schemas.microsoft.com/office/spreadsheetml/2017/richdata2" ref="A2:N362">
    <sortCondition ref="A2:A36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E949-EBE5-494C-BB03-63D443D3532C}">
  <dimension ref="A1:O362"/>
  <sheetViews>
    <sheetView workbookViewId="0">
      <selection activeCell="Q9" sqref="Q9"/>
    </sheetView>
  </sheetViews>
  <sheetFormatPr baseColWidth="10" defaultRowHeight="14.4" x14ac:dyDescent="0.3"/>
  <cols>
    <col min="1" max="1" width="16.21875" bestFit="1" customWidth="1"/>
    <col min="2" max="2" width="4" bestFit="1" customWidth="1"/>
    <col min="3" max="3" width="5.44140625" bestFit="1" customWidth="1"/>
    <col min="4" max="4" width="4.5546875" bestFit="1" customWidth="1"/>
    <col min="5" max="6" width="13" bestFit="1" customWidth="1"/>
    <col min="7" max="7" width="7.21875" bestFit="1" customWidth="1"/>
    <col min="8" max="8" width="12.109375" bestFit="1" customWidth="1"/>
    <col min="9" max="9" width="7.88671875" bestFit="1" customWidth="1"/>
    <col min="10" max="10" width="8.5546875" bestFit="1" customWidth="1"/>
    <col min="11" max="11" width="11" bestFit="1" customWidth="1"/>
    <col min="12" max="12" width="5" bestFit="1" customWidth="1"/>
    <col min="13" max="14" width="3.109375" bestFit="1" customWidth="1"/>
    <col min="15" max="15" width="9.6640625" bestFit="1" customWidth="1"/>
  </cols>
  <sheetData>
    <row r="1" spans="1:15" ht="15" thickBot="1" x14ac:dyDescent="0.35">
      <c r="A1" s="234" t="s">
        <v>94</v>
      </c>
      <c r="B1" s="27" t="s">
        <v>101</v>
      </c>
      <c r="C1" s="15" t="s">
        <v>95</v>
      </c>
      <c r="D1" s="8" t="s">
        <v>96</v>
      </c>
      <c r="E1" s="235" t="s">
        <v>141</v>
      </c>
      <c r="F1" s="17" t="s">
        <v>214</v>
      </c>
      <c r="G1" s="17" t="s">
        <v>142</v>
      </c>
      <c r="H1" s="17" t="s">
        <v>213</v>
      </c>
      <c r="I1" s="17" t="s">
        <v>138</v>
      </c>
      <c r="J1" s="17" t="s">
        <v>139</v>
      </c>
      <c r="K1" s="17" t="s">
        <v>145</v>
      </c>
      <c r="L1" s="17" t="s">
        <v>148</v>
      </c>
      <c r="M1" s="17" t="s">
        <v>211</v>
      </c>
      <c r="N1" s="17" t="s">
        <v>212</v>
      </c>
      <c r="O1" s="8" t="s">
        <v>97</v>
      </c>
    </row>
    <row r="2" spans="1:15" x14ac:dyDescent="0.3">
      <c r="A2" s="1" t="s">
        <v>55</v>
      </c>
      <c r="B2" s="221">
        <f>0</f>
        <v>0</v>
      </c>
      <c r="C2" s="221">
        <v>0</v>
      </c>
      <c r="D2" s="2">
        <v>0</v>
      </c>
      <c r="E2" s="1">
        <v>0.22166666666666668</v>
      </c>
      <c r="F2" s="221">
        <v>13</v>
      </c>
      <c r="G2" s="221">
        <v>0.18</v>
      </c>
      <c r="H2" s="221">
        <v>67.84</v>
      </c>
      <c r="I2" s="221">
        <v>2.62</v>
      </c>
      <c r="J2" s="221">
        <v>0.5</v>
      </c>
      <c r="K2" s="221">
        <v>0.75</v>
      </c>
      <c r="L2" s="221">
        <v>9</v>
      </c>
      <c r="M2" s="221">
        <v>3</v>
      </c>
      <c r="N2" s="221">
        <v>3</v>
      </c>
      <c r="O2" s="2">
        <v>6</v>
      </c>
    </row>
    <row r="3" spans="1:15" x14ac:dyDescent="0.3">
      <c r="A3" s="1" t="s">
        <v>45</v>
      </c>
      <c r="B3" s="221">
        <f t="shared" ref="B3:B67" si="0">B2+1</f>
        <v>1</v>
      </c>
      <c r="C3" s="221">
        <v>0</v>
      </c>
      <c r="D3" s="2">
        <v>0</v>
      </c>
      <c r="E3" s="1">
        <v>0.11166666666666668</v>
      </c>
      <c r="F3" s="221">
        <v>16</v>
      </c>
      <c r="G3" s="221">
        <v>0.19</v>
      </c>
      <c r="H3" s="221">
        <v>64.66</v>
      </c>
      <c r="I3" s="221">
        <v>1.5</v>
      </c>
      <c r="J3" s="221">
        <v>0.5</v>
      </c>
      <c r="K3" s="221">
        <v>1.72</v>
      </c>
      <c r="L3" s="221">
        <v>11</v>
      </c>
      <c r="M3" s="221">
        <v>4</v>
      </c>
      <c r="N3" s="221">
        <v>4</v>
      </c>
      <c r="O3" s="2">
        <v>6</v>
      </c>
    </row>
    <row r="4" spans="1:15" x14ac:dyDescent="0.3">
      <c r="A4" s="1" t="s">
        <v>71</v>
      </c>
      <c r="B4" s="221">
        <f t="shared" si="0"/>
        <v>2</v>
      </c>
      <c r="C4" s="221">
        <v>0</v>
      </c>
      <c r="D4" s="2">
        <v>0</v>
      </c>
      <c r="E4" s="1">
        <v>0.5</v>
      </c>
      <c r="F4" s="221">
        <v>15</v>
      </c>
      <c r="G4" s="221">
        <v>0.24</v>
      </c>
      <c r="H4" s="221">
        <v>63.45</v>
      </c>
      <c r="I4" s="221">
        <v>4</v>
      </c>
      <c r="J4" s="221">
        <v>2.87</v>
      </c>
      <c r="K4" s="221">
        <v>100</v>
      </c>
      <c r="L4" s="221">
        <v>8</v>
      </c>
      <c r="M4" s="221">
        <v>2</v>
      </c>
      <c r="N4" s="221">
        <v>2</v>
      </c>
      <c r="O4" s="2">
        <v>8</v>
      </c>
    </row>
    <row r="5" spans="1:15" x14ac:dyDescent="0.3">
      <c r="A5" s="1" t="s">
        <v>42</v>
      </c>
      <c r="B5" s="221">
        <f t="shared" si="0"/>
        <v>3</v>
      </c>
      <c r="C5" s="221">
        <v>0</v>
      </c>
      <c r="D5" s="2">
        <v>0</v>
      </c>
      <c r="E5" s="1">
        <v>0.13400000000000001</v>
      </c>
      <c r="F5" s="221">
        <v>15</v>
      </c>
      <c r="G5" s="221">
        <v>0.16</v>
      </c>
      <c r="H5" s="221">
        <v>71.66</v>
      </c>
      <c r="I5" s="221">
        <v>3</v>
      </c>
      <c r="J5" s="221">
        <v>1</v>
      </c>
      <c r="K5" s="221">
        <v>1.94</v>
      </c>
      <c r="L5" s="221">
        <v>10</v>
      </c>
      <c r="M5" s="221">
        <v>4</v>
      </c>
      <c r="N5" s="221">
        <v>4</v>
      </c>
      <c r="O5" s="2">
        <v>5</v>
      </c>
    </row>
    <row r="6" spans="1:15" x14ac:dyDescent="0.3">
      <c r="A6" s="1" t="s">
        <v>7</v>
      </c>
      <c r="B6" s="221">
        <f t="shared" si="0"/>
        <v>4</v>
      </c>
      <c r="C6" s="221">
        <v>0</v>
      </c>
      <c r="D6" s="2">
        <v>0</v>
      </c>
      <c r="E6" s="1">
        <v>0.2</v>
      </c>
      <c r="F6" s="221">
        <v>17</v>
      </c>
      <c r="G6" s="221">
        <v>0.11</v>
      </c>
      <c r="H6" s="221">
        <v>65.540000000000006</v>
      </c>
      <c r="I6" s="221">
        <v>0.5</v>
      </c>
      <c r="J6" s="221">
        <v>1.5</v>
      </c>
      <c r="K6" s="221">
        <v>1.0900000000000001</v>
      </c>
      <c r="L6" s="221">
        <v>9</v>
      </c>
      <c r="M6" s="221">
        <v>4</v>
      </c>
      <c r="N6" s="221">
        <v>3</v>
      </c>
      <c r="O6" s="2">
        <v>5</v>
      </c>
    </row>
    <row r="7" spans="1:15" x14ac:dyDescent="0.3">
      <c r="A7" s="1" t="s">
        <v>100</v>
      </c>
      <c r="B7" s="221">
        <f t="shared" si="0"/>
        <v>5</v>
      </c>
      <c r="C7" s="221">
        <v>0</v>
      </c>
      <c r="D7" s="2">
        <v>0</v>
      </c>
      <c r="E7" s="1">
        <v>0.4</v>
      </c>
      <c r="F7" s="221">
        <v>15</v>
      </c>
      <c r="G7" s="221">
        <v>0.19</v>
      </c>
      <c r="H7" s="221">
        <v>66.78</v>
      </c>
      <c r="I7" s="221">
        <v>1.5</v>
      </c>
      <c r="J7" s="221">
        <v>10</v>
      </c>
      <c r="K7" s="221">
        <v>100</v>
      </c>
      <c r="L7" s="221">
        <v>7</v>
      </c>
      <c r="M7" s="221">
        <v>3</v>
      </c>
      <c r="N7" s="221">
        <v>4</v>
      </c>
      <c r="O7" s="2">
        <v>5</v>
      </c>
    </row>
    <row r="8" spans="1:15" x14ac:dyDescent="0.3">
      <c r="A8" s="1" t="s">
        <v>68</v>
      </c>
      <c r="B8" s="221">
        <f t="shared" si="0"/>
        <v>6</v>
      </c>
      <c r="C8" s="221">
        <v>0</v>
      </c>
      <c r="D8" s="2">
        <v>0</v>
      </c>
      <c r="E8" s="1">
        <v>0.16666666666666666</v>
      </c>
      <c r="F8" s="221">
        <v>15</v>
      </c>
      <c r="G8" s="221">
        <v>0.16</v>
      </c>
      <c r="H8" s="221">
        <v>59.91</v>
      </c>
      <c r="I8" s="221">
        <v>2.16</v>
      </c>
      <c r="J8" s="221">
        <v>1</v>
      </c>
      <c r="K8" s="221">
        <v>2.23</v>
      </c>
      <c r="L8" s="221">
        <v>10</v>
      </c>
      <c r="M8" s="221">
        <v>3</v>
      </c>
      <c r="N8" s="221">
        <v>4</v>
      </c>
      <c r="O8" s="2">
        <v>6</v>
      </c>
    </row>
    <row r="9" spans="1:15" x14ac:dyDescent="0.3">
      <c r="A9" s="1" t="s">
        <v>99</v>
      </c>
      <c r="B9" s="221">
        <f t="shared" si="0"/>
        <v>7</v>
      </c>
      <c r="C9" s="221">
        <v>0</v>
      </c>
      <c r="D9" s="2">
        <v>0</v>
      </c>
      <c r="E9" s="1">
        <v>0.2</v>
      </c>
      <c r="F9" s="221">
        <v>17</v>
      </c>
      <c r="G9" s="221">
        <v>0.17</v>
      </c>
      <c r="H9" s="221">
        <v>73.95</v>
      </c>
      <c r="I9" s="221">
        <v>5.91</v>
      </c>
      <c r="J9" s="221">
        <v>0.5</v>
      </c>
      <c r="K9" s="221">
        <v>2.4700000000000002</v>
      </c>
      <c r="L9" s="221">
        <v>9</v>
      </c>
      <c r="M9" s="221">
        <v>4</v>
      </c>
      <c r="N9" s="221">
        <v>4</v>
      </c>
      <c r="O9" s="2">
        <v>5</v>
      </c>
    </row>
    <row r="10" spans="1:15" x14ac:dyDescent="0.3">
      <c r="A10" s="1" t="s">
        <v>98</v>
      </c>
      <c r="B10" s="221">
        <f t="shared" si="0"/>
        <v>8</v>
      </c>
      <c r="C10" s="221">
        <v>0</v>
      </c>
      <c r="D10" s="2">
        <v>0</v>
      </c>
      <c r="E10" s="1">
        <v>0.42857142857142855</v>
      </c>
      <c r="F10" s="221">
        <v>11</v>
      </c>
      <c r="G10" s="221">
        <v>0.24</v>
      </c>
      <c r="H10" s="221">
        <v>58.08</v>
      </c>
      <c r="I10" s="221">
        <v>0.5</v>
      </c>
      <c r="J10" s="221">
        <v>5</v>
      </c>
      <c r="K10" s="221">
        <v>100</v>
      </c>
      <c r="L10" s="221">
        <v>9</v>
      </c>
      <c r="M10" s="221">
        <v>2</v>
      </c>
      <c r="N10" s="221">
        <v>2</v>
      </c>
      <c r="O10" s="2">
        <v>7</v>
      </c>
    </row>
    <row r="11" spans="1:15" x14ac:dyDescent="0.3">
      <c r="A11" s="1" t="s">
        <v>77</v>
      </c>
      <c r="B11" s="221">
        <f t="shared" si="0"/>
        <v>9</v>
      </c>
      <c r="C11" s="221">
        <v>0</v>
      </c>
      <c r="D11" s="2">
        <v>1</v>
      </c>
      <c r="E11" s="1">
        <v>0.56699999999999995</v>
      </c>
      <c r="F11" s="221">
        <v>17</v>
      </c>
      <c r="G11" s="221">
        <v>0.15</v>
      </c>
      <c r="H11" s="221">
        <v>82.13</v>
      </c>
      <c r="I11" s="221">
        <v>0.47</v>
      </c>
      <c r="J11" s="221">
        <v>0</v>
      </c>
      <c r="K11" s="221">
        <v>100</v>
      </c>
      <c r="L11" s="221">
        <v>11</v>
      </c>
      <c r="M11" s="221">
        <v>2</v>
      </c>
      <c r="N11" s="221">
        <v>2</v>
      </c>
      <c r="O11" s="2">
        <v>10</v>
      </c>
    </row>
    <row r="12" spans="1:15" x14ac:dyDescent="0.3">
      <c r="A12" s="1" t="s">
        <v>77</v>
      </c>
      <c r="B12" s="221">
        <f t="shared" si="0"/>
        <v>10</v>
      </c>
      <c r="C12" s="221">
        <v>0</v>
      </c>
      <c r="D12" s="2">
        <v>1</v>
      </c>
      <c r="E12" s="1">
        <v>0.41625000000000001</v>
      </c>
      <c r="F12" s="221">
        <v>16</v>
      </c>
      <c r="G12" s="221">
        <v>0.14000000000000001</v>
      </c>
      <c r="H12" s="221">
        <v>77.42</v>
      </c>
      <c r="I12" s="221">
        <v>0.47</v>
      </c>
      <c r="J12" s="221">
        <v>0.47</v>
      </c>
      <c r="K12" s="221">
        <v>1.5</v>
      </c>
      <c r="L12" s="221">
        <v>10</v>
      </c>
      <c r="M12" s="221">
        <v>3</v>
      </c>
      <c r="N12" s="221">
        <v>3</v>
      </c>
      <c r="O12" s="2">
        <v>8</v>
      </c>
    </row>
    <row r="13" spans="1:15" x14ac:dyDescent="0.3">
      <c r="A13" s="1" t="s">
        <v>77</v>
      </c>
      <c r="B13" s="221">
        <f t="shared" si="0"/>
        <v>11</v>
      </c>
      <c r="C13" s="221">
        <v>0</v>
      </c>
      <c r="D13" s="2">
        <v>1</v>
      </c>
      <c r="E13" s="1">
        <v>0.42857142857142855</v>
      </c>
      <c r="F13" s="221">
        <v>12</v>
      </c>
      <c r="G13" s="221">
        <v>0.14000000000000001</v>
      </c>
      <c r="H13" s="221">
        <v>74.73</v>
      </c>
      <c r="I13" s="221">
        <v>0.5</v>
      </c>
      <c r="J13" s="221">
        <v>0.47</v>
      </c>
      <c r="K13" s="221">
        <v>100</v>
      </c>
      <c r="L13" s="221">
        <v>9</v>
      </c>
      <c r="M13" s="221">
        <v>2</v>
      </c>
      <c r="N13" s="221">
        <v>2</v>
      </c>
      <c r="O13" s="2">
        <v>7</v>
      </c>
    </row>
    <row r="14" spans="1:15" x14ac:dyDescent="0.3">
      <c r="A14" s="1" t="s">
        <v>78</v>
      </c>
      <c r="B14" s="221">
        <f t="shared" si="0"/>
        <v>12</v>
      </c>
      <c r="C14" s="221">
        <v>1</v>
      </c>
      <c r="D14" s="2">
        <v>1</v>
      </c>
      <c r="E14" s="1">
        <v>0.61538461538461542</v>
      </c>
      <c r="F14" s="221">
        <v>20</v>
      </c>
      <c r="G14" s="221">
        <v>0.28000000000000003</v>
      </c>
      <c r="H14" s="221">
        <v>144.59</v>
      </c>
      <c r="I14" s="221">
        <v>6</v>
      </c>
      <c r="J14" s="221">
        <v>5.5</v>
      </c>
      <c r="K14" s="221">
        <v>100</v>
      </c>
      <c r="L14" s="221">
        <v>13</v>
      </c>
      <c r="M14" s="221">
        <v>3</v>
      </c>
      <c r="N14" s="221">
        <v>3</v>
      </c>
      <c r="O14" s="2">
        <v>13</v>
      </c>
    </row>
    <row r="15" spans="1:15" x14ac:dyDescent="0.3">
      <c r="A15" s="1" t="s">
        <v>30</v>
      </c>
      <c r="B15" s="221">
        <f t="shared" si="0"/>
        <v>13</v>
      </c>
      <c r="C15" s="221">
        <v>1</v>
      </c>
      <c r="D15" s="2">
        <v>3</v>
      </c>
      <c r="E15" s="1">
        <v>0.22166666666666668</v>
      </c>
      <c r="F15" s="221">
        <v>16</v>
      </c>
      <c r="G15" s="221">
        <v>0.11</v>
      </c>
      <c r="H15" s="221">
        <v>83.31</v>
      </c>
      <c r="I15" s="221">
        <v>0.5</v>
      </c>
      <c r="J15" s="221">
        <v>1.41</v>
      </c>
      <c r="K15" s="221">
        <v>0.62</v>
      </c>
      <c r="L15" s="221">
        <v>9</v>
      </c>
      <c r="M15" s="221">
        <v>3</v>
      </c>
      <c r="N15" s="221">
        <v>3</v>
      </c>
      <c r="O15" s="2">
        <v>6</v>
      </c>
    </row>
    <row r="16" spans="1:15" x14ac:dyDescent="0.3">
      <c r="A16" s="1" t="s">
        <v>30</v>
      </c>
      <c r="B16" s="221">
        <f t="shared" si="0"/>
        <v>14</v>
      </c>
      <c r="C16" s="221">
        <v>1</v>
      </c>
      <c r="D16" s="2">
        <v>3</v>
      </c>
      <c r="E16" s="1">
        <v>0.27833333333333332</v>
      </c>
      <c r="F16" s="221">
        <v>19</v>
      </c>
      <c r="G16" s="221">
        <v>0.11</v>
      </c>
      <c r="H16" s="221">
        <v>84.66</v>
      </c>
      <c r="I16" s="221">
        <v>0.82</v>
      </c>
      <c r="J16" s="221">
        <v>0.94</v>
      </c>
      <c r="K16" s="221">
        <v>1.1200000000000001</v>
      </c>
      <c r="L16" s="221">
        <v>11</v>
      </c>
      <c r="M16" s="221">
        <v>3</v>
      </c>
      <c r="N16" s="221">
        <v>4</v>
      </c>
      <c r="O16" s="2">
        <v>6</v>
      </c>
    </row>
    <row r="17" spans="1:15" x14ac:dyDescent="0.3">
      <c r="A17" s="1" t="s">
        <v>30</v>
      </c>
      <c r="B17" s="221">
        <f t="shared" si="0"/>
        <v>15</v>
      </c>
      <c r="C17" s="221">
        <v>1</v>
      </c>
      <c r="D17" s="2">
        <v>3</v>
      </c>
      <c r="E17" s="1">
        <v>0.11166666666666668</v>
      </c>
      <c r="F17" s="221">
        <v>18</v>
      </c>
      <c r="G17" s="221">
        <v>0.13</v>
      </c>
      <c r="H17" s="221">
        <v>81.95</v>
      </c>
      <c r="I17" s="221">
        <v>0.47</v>
      </c>
      <c r="J17" s="221">
        <v>1.25</v>
      </c>
      <c r="K17" s="221">
        <v>0.96</v>
      </c>
      <c r="L17" s="221">
        <v>10</v>
      </c>
      <c r="M17" s="221">
        <v>3</v>
      </c>
      <c r="N17" s="221">
        <v>3</v>
      </c>
      <c r="O17" s="2">
        <v>6</v>
      </c>
    </row>
    <row r="18" spans="1:15" x14ac:dyDescent="0.3">
      <c r="A18" s="1" t="s">
        <v>30</v>
      </c>
      <c r="B18" s="221">
        <f t="shared" si="0"/>
        <v>16</v>
      </c>
      <c r="C18" s="221">
        <v>1</v>
      </c>
      <c r="D18" s="2">
        <v>3</v>
      </c>
      <c r="E18" s="1">
        <v>0.375</v>
      </c>
      <c r="F18" s="221">
        <v>18</v>
      </c>
      <c r="G18" s="221">
        <v>0.16</v>
      </c>
      <c r="H18" s="221">
        <v>80.599999999999994</v>
      </c>
      <c r="I18" s="221">
        <v>0.47</v>
      </c>
      <c r="J18" s="221">
        <v>0.47</v>
      </c>
      <c r="K18" s="221">
        <v>1</v>
      </c>
      <c r="L18" s="221">
        <v>9</v>
      </c>
      <c r="M18" s="221">
        <v>3</v>
      </c>
      <c r="N18" s="221">
        <v>3</v>
      </c>
      <c r="O18" s="2">
        <v>8</v>
      </c>
    </row>
    <row r="19" spans="1:15" x14ac:dyDescent="0.3">
      <c r="A19" s="1" t="s">
        <v>30</v>
      </c>
      <c r="B19" s="221">
        <f t="shared" si="0"/>
        <v>17</v>
      </c>
      <c r="C19" s="221">
        <v>1</v>
      </c>
      <c r="D19" s="2">
        <v>3</v>
      </c>
      <c r="E19" s="1">
        <v>0.45874999999999999</v>
      </c>
      <c r="F19" s="221">
        <v>17</v>
      </c>
      <c r="G19" s="221">
        <v>0.19</v>
      </c>
      <c r="H19" s="221">
        <v>81.95</v>
      </c>
      <c r="I19" s="221">
        <v>0.47</v>
      </c>
      <c r="J19" s="221">
        <v>0.47</v>
      </c>
      <c r="K19" s="221">
        <v>100</v>
      </c>
      <c r="L19" s="221">
        <v>10</v>
      </c>
      <c r="M19" s="221">
        <v>3</v>
      </c>
      <c r="N19" s="221">
        <v>3</v>
      </c>
      <c r="O19" s="2">
        <v>8</v>
      </c>
    </row>
    <row r="20" spans="1:15" x14ac:dyDescent="0.3">
      <c r="A20" s="1" t="s">
        <v>49</v>
      </c>
      <c r="B20" s="221">
        <f t="shared" si="0"/>
        <v>18</v>
      </c>
      <c r="C20" s="221">
        <v>1</v>
      </c>
      <c r="D20" s="2">
        <v>3</v>
      </c>
      <c r="E20" s="1">
        <v>0.38833333333333336</v>
      </c>
      <c r="F20" s="221">
        <v>13</v>
      </c>
      <c r="G20" s="221">
        <v>0.19</v>
      </c>
      <c r="H20" s="221">
        <v>83.7</v>
      </c>
      <c r="I20" s="221">
        <v>5</v>
      </c>
      <c r="J20" s="221">
        <v>3.68</v>
      </c>
      <c r="K20" s="221">
        <v>0</v>
      </c>
      <c r="L20" s="221">
        <v>8</v>
      </c>
      <c r="M20" s="221">
        <v>3</v>
      </c>
      <c r="N20" s="221">
        <v>2</v>
      </c>
      <c r="O20" s="2">
        <v>6</v>
      </c>
    </row>
    <row r="21" spans="1:15" x14ac:dyDescent="0.3">
      <c r="A21" s="1" t="s">
        <v>49</v>
      </c>
      <c r="B21" s="221">
        <f t="shared" si="0"/>
        <v>19</v>
      </c>
      <c r="C21" s="221">
        <v>1</v>
      </c>
      <c r="D21" s="2">
        <v>3</v>
      </c>
      <c r="E21" s="1">
        <v>0.14285714285714285</v>
      </c>
      <c r="F21" s="221">
        <v>20</v>
      </c>
      <c r="G21" s="221">
        <v>7.0000000000000007E-2</v>
      </c>
      <c r="H21" s="221">
        <v>89.1</v>
      </c>
      <c r="I21" s="221">
        <v>4.5</v>
      </c>
      <c r="J21" s="221">
        <v>3.74</v>
      </c>
      <c r="K21" s="221">
        <v>1.82</v>
      </c>
      <c r="L21" s="221">
        <v>11</v>
      </c>
      <c r="M21" s="221">
        <v>5</v>
      </c>
      <c r="N21" s="221">
        <v>3</v>
      </c>
      <c r="O21" s="2">
        <v>7</v>
      </c>
    </row>
    <row r="22" spans="1:15" x14ac:dyDescent="0.3">
      <c r="A22" s="1" t="s">
        <v>49</v>
      </c>
      <c r="B22" s="221">
        <f t="shared" si="0"/>
        <v>20</v>
      </c>
      <c r="C22" s="221">
        <v>1</v>
      </c>
      <c r="D22" s="2">
        <v>3</v>
      </c>
      <c r="E22" s="1">
        <v>9.5714285714285724E-2</v>
      </c>
      <c r="F22" s="221">
        <v>18</v>
      </c>
      <c r="G22" s="221">
        <v>0.08</v>
      </c>
      <c r="H22" s="221">
        <v>86.4</v>
      </c>
      <c r="I22" s="221">
        <v>0.82</v>
      </c>
      <c r="J22" s="221">
        <v>2.62</v>
      </c>
      <c r="K22" s="221">
        <v>1.19</v>
      </c>
      <c r="L22" s="221">
        <v>11</v>
      </c>
      <c r="M22" s="221">
        <v>4</v>
      </c>
      <c r="N22" s="221">
        <v>3</v>
      </c>
      <c r="O22" s="2">
        <v>7</v>
      </c>
    </row>
    <row r="23" spans="1:15" x14ac:dyDescent="0.3">
      <c r="A23" s="1" t="s">
        <v>49</v>
      </c>
      <c r="B23" s="221">
        <f t="shared" si="0"/>
        <v>21</v>
      </c>
      <c r="C23" s="221">
        <v>1</v>
      </c>
      <c r="D23" s="2">
        <v>3</v>
      </c>
      <c r="E23" s="1">
        <v>4.7142857142857146E-2</v>
      </c>
      <c r="F23" s="221">
        <v>20</v>
      </c>
      <c r="G23" s="221">
        <v>0.08</v>
      </c>
      <c r="H23" s="221">
        <v>83.02</v>
      </c>
      <c r="I23" s="221">
        <v>0.47</v>
      </c>
      <c r="J23" s="221">
        <v>0.47</v>
      </c>
      <c r="K23" s="221">
        <v>1.1299999999999999</v>
      </c>
      <c r="L23" s="221">
        <v>13</v>
      </c>
      <c r="M23" s="221">
        <v>4</v>
      </c>
      <c r="N23" s="221">
        <v>4</v>
      </c>
      <c r="O23" s="2">
        <v>7</v>
      </c>
    </row>
    <row r="24" spans="1:15" x14ac:dyDescent="0.3">
      <c r="A24" s="1" t="s">
        <v>49</v>
      </c>
      <c r="B24" s="221">
        <f t="shared" si="0"/>
        <v>22</v>
      </c>
      <c r="C24" s="221">
        <v>1</v>
      </c>
      <c r="D24" s="2">
        <v>3</v>
      </c>
      <c r="E24" s="1">
        <v>0.11166666666666668</v>
      </c>
      <c r="F24" s="221">
        <v>20</v>
      </c>
      <c r="G24" s="221">
        <v>0.09</v>
      </c>
      <c r="H24" s="221">
        <v>87.75</v>
      </c>
      <c r="I24" s="221">
        <v>0.82</v>
      </c>
      <c r="J24" s="221">
        <v>2.16</v>
      </c>
      <c r="K24" s="221">
        <v>7.67</v>
      </c>
      <c r="L24" s="221">
        <v>10</v>
      </c>
      <c r="M24" s="221">
        <v>5</v>
      </c>
      <c r="N24" s="221">
        <v>3</v>
      </c>
      <c r="O24" s="2">
        <v>6</v>
      </c>
    </row>
    <row r="25" spans="1:15" x14ac:dyDescent="0.3">
      <c r="A25" s="1" t="s">
        <v>49</v>
      </c>
      <c r="B25" s="221">
        <f t="shared" si="0"/>
        <v>23</v>
      </c>
      <c r="C25" s="221">
        <v>1</v>
      </c>
      <c r="D25" s="2">
        <v>3</v>
      </c>
      <c r="E25" s="1">
        <v>0.19</v>
      </c>
      <c r="F25" s="221">
        <v>21</v>
      </c>
      <c r="G25" s="221">
        <v>0.1</v>
      </c>
      <c r="H25" s="221">
        <v>83.7</v>
      </c>
      <c r="I25" s="221">
        <v>2.0499999999999998</v>
      </c>
      <c r="J25" s="221">
        <v>2.62</v>
      </c>
      <c r="K25" s="221">
        <v>2.12</v>
      </c>
      <c r="L25" s="221">
        <v>10</v>
      </c>
      <c r="M25" s="221">
        <v>4</v>
      </c>
      <c r="N25" s="221">
        <v>3</v>
      </c>
      <c r="O25" s="2">
        <v>7</v>
      </c>
    </row>
    <row r="26" spans="1:15" x14ac:dyDescent="0.3">
      <c r="A26" s="1" t="s">
        <v>49</v>
      </c>
      <c r="B26" s="221">
        <f t="shared" si="0"/>
        <v>24</v>
      </c>
      <c r="C26" s="221">
        <v>1</v>
      </c>
      <c r="D26" s="2">
        <v>3</v>
      </c>
      <c r="E26" s="1">
        <v>0.11166666666666668</v>
      </c>
      <c r="F26" s="221">
        <v>16</v>
      </c>
      <c r="G26" s="221">
        <v>0.18</v>
      </c>
      <c r="H26" s="221">
        <v>76.27</v>
      </c>
      <c r="I26" s="221">
        <v>2.62</v>
      </c>
      <c r="J26" s="221">
        <v>4.9000000000000004</v>
      </c>
      <c r="K26" s="221">
        <v>2.33</v>
      </c>
      <c r="L26" s="221">
        <v>9</v>
      </c>
      <c r="M26" s="221">
        <v>3</v>
      </c>
      <c r="N26" s="221">
        <v>3</v>
      </c>
      <c r="O26" s="2">
        <v>6</v>
      </c>
    </row>
    <row r="27" spans="1:15" x14ac:dyDescent="0.3">
      <c r="A27" s="1" t="s">
        <v>49</v>
      </c>
      <c r="B27" s="221">
        <f t="shared" si="0"/>
        <v>25</v>
      </c>
      <c r="C27" s="221">
        <v>1</v>
      </c>
      <c r="D27" s="2">
        <v>3</v>
      </c>
      <c r="E27" s="1">
        <v>0.22166666666666668</v>
      </c>
      <c r="F27" s="221">
        <v>17</v>
      </c>
      <c r="G27" s="221">
        <v>0.32</v>
      </c>
      <c r="H27" s="221">
        <v>68.17</v>
      </c>
      <c r="I27" s="221">
        <v>3.56</v>
      </c>
      <c r="J27" s="221">
        <v>3.4</v>
      </c>
      <c r="K27" s="221">
        <v>1.25</v>
      </c>
      <c r="L27" s="221">
        <v>11</v>
      </c>
      <c r="M27" s="221">
        <v>4</v>
      </c>
      <c r="N27" s="221">
        <v>4</v>
      </c>
      <c r="O27" s="2">
        <v>6</v>
      </c>
    </row>
    <row r="28" spans="1:15" x14ac:dyDescent="0.3">
      <c r="A28" s="1" t="s">
        <v>49</v>
      </c>
      <c r="B28" s="221">
        <f t="shared" si="0"/>
        <v>26</v>
      </c>
      <c r="C28" s="221">
        <v>1</v>
      </c>
      <c r="D28" s="2">
        <v>3</v>
      </c>
      <c r="E28" s="1">
        <v>0.38833333333333336</v>
      </c>
      <c r="F28" s="221">
        <v>18</v>
      </c>
      <c r="G28" s="221">
        <v>0.37</v>
      </c>
      <c r="H28" s="221">
        <v>76.27</v>
      </c>
      <c r="I28" s="221">
        <v>4.32</v>
      </c>
      <c r="J28" s="221">
        <v>4.78</v>
      </c>
      <c r="K28" s="221">
        <v>1.5</v>
      </c>
      <c r="L28" s="221">
        <v>9</v>
      </c>
      <c r="M28" s="221">
        <v>4</v>
      </c>
      <c r="N28" s="221">
        <v>5</v>
      </c>
      <c r="O28" s="2">
        <v>6</v>
      </c>
    </row>
    <row r="29" spans="1:15" x14ac:dyDescent="0.3">
      <c r="A29" s="1" t="s">
        <v>49</v>
      </c>
      <c r="B29" s="221">
        <f t="shared" si="0"/>
        <v>27</v>
      </c>
      <c r="C29" s="221">
        <v>1</v>
      </c>
      <c r="D29" s="2">
        <v>3</v>
      </c>
      <c r="E29" s="1">
        <v>0.33333333333333331</v>
      </c>
      <c r="F29" s="221">
        <v>18</v>
      </c>
      <c r="G29" s="221">
        <v>0.36</v>
      </c>
      <c r="H29" s="221">
        <v>75.599999999999994</v>
      </c>
      <c r="I29" s="221">
        <v>1.63</v>
      </c>
      <c r="J29" s="221">
        <v>5.5</v>
      </c>
      <c r="K29" s="221">
        <v>100</v>
      </c>
      <c r="L29" s="221">
        <v>9</v>
      </c>
      <c r="M29" s="221">
        <v>4</v>
      </c>
      <c r="N29" s="221">
        <v>4</v>
      </c>
      <c r="O29" s="2">
        <v>6</v>
      </c>
    </row>
    <row r="30" spans="1:15" x14ac:dyDescent="0.3">
      <c r="A30" s="1" t="s">
        <v>57</v>
      </c>
      <c r="B30" s="221">
        <f t="shared" si="0"/>
        <v>28</v>
      </c>
      <c r="C30" s="221">
        <v>1</v>
      </c>
      <c r="D30" s="2">
        <v>3</v>
      </c>
      <c r="E30" s="1">
        <v>0.33285714285714285</v>
      </c>
      <c r="F30" s="221">
        <v>16</v>
      </c>
      <c r="G30" s="221">
        <v>0.15</v>
      </c>
      <c r="H30" s="221">
        <v>78.430000000000007</v>
      </c>
      <c r="I30" s="221">
        <v>1.25</v>
      </c>
      <c r="J30" s="221">
        <v>1</v>
      </c>
      <c r="K30" s="221">
        <v>0.75</v>
      </c>
      <c r="L30" s="221">
        <v>8</v>
      </c>
      <c r="M30" s="221">
        <v>3</v>
      </c>
      <c r="N30" s="221">
        <v>2</v>
      </c>
      <c r="O30" s="2">
        <v>7</v>
      </c>
    </row>
    <row r="31" spans="1:15" x14ac:dyDescent="0.3">
      <c r="A31" s="1" t="s">
        <v>57</v>
      </c>
      <c r="B31" s="221">
        <f t="shared" si="0"/>
        <v>29</v>
      </c>
      <c r="C31" s="221">
        <v>1</v>
      </c>
      <c r="D31" s="2">
        <v>3</v>
      </c>
      <c r="E31" s="1">
        <v>0.37</v>
      </c>
      <c r="F31" s="221">
        <v>17</v>
      </c>
      <c r="G31" s="221">
        <v>0.16</v>
      </c>
      <c r="H31" s="221">
        <v>79.099999999999994</v>
      </c>
      <c r="I31" s="221">
        <v>0.82</v>
      </c>
      <c r="J31" s="221">
        <v>0.94</v>
      </c>
      <c r="K31" s="221">
        <v>100</v>
      </c>
      <c r="L31" s="221">
        <v>11</v>
      </c>
      <c r="M31" s="221">
        <v>3</v>
      </c>
      <c r="N31" s="221">
        <v>3</v>
      </c>
      <c r="O31" s="2">
        <v>9</v>
      </c>
    </row>
    <row r="32" spans="1:15" x14ac:dyDescent="0.3">
      <c r="A32" s="1" t="s">
        <v>57</v>
      </c>
      <c r="B32" s="221">
        <f t="shared" si="0"/>
        <v>30</v>
      </c>
      <c r="C32" s="221">
        <v>1</v>
      </c>
      <c r="D32" s="2">
        <v>3</v>
      </c>
      <c r="E32" s="1">
        <v>0.4811111111111111</v>
      </c>
      <c r="F32" s="221">
        <v>16</v>
      </c>
      <c r="G32" s="221">
        <v>0.17</v>
      </c>
      <c r="H32" s="221">
        <v>76.400000000000006</v>
      </c>
      <c r="I32" s="221">
        <v>1.25</v>
      </c>
      <c r="J32" s="221">
        <v>0.47</v>
      </c>
      <c r="K32" s="221">
        <v>100</v>
      </c>
      <c r="L32" s="221">
        <v>11</v>
      </c>
      <c r="M32" s="221">
        <v>2</v>
      </c>
      <c r="N32" s="221">
        <v>2</v>
      </c>
      <c r="O32" s="2">
        <v>9</v>
      </c>
    </row>
    <row r="33" spans="1:15" x14ac:dyDescent="0.3">
      <c r="A33" s="1" t="s">
        <v>91</v>
      </c>
      <c r="B33" s="221">
        <f t="shared" si="0"/>
        <v>31</v>
      </c>
      <c r="C33" s="221">
        <v>1</v>
      </c>
      <c r="D33" s="2">
        <v>3</v>
      </c>
      <c r="E33" s="1">
        <v>0.42857142857142855</v>
      </c>
      <c r="F33" s="221">
        <v>15</v>
      </c>
      <c r="G33" s="221">
        <v>0.21</v>
      </c>
      <c r="H33" s="221">
        <v>81.22</v>
      </c>
      <c r="I33" s="221">
        <v>0</v>
      </c>
      <c r="J33" s="221">
        <v>2.62</v>
      </c>
      <c r="K33" s="221">
        <v>100</v>
      </c>
      <c r="L33" s="221">
        <v>10</v>
      </c>
      <c r="M33" s="221">
        <v>2</v>
      </c>
      <c r="N33" s="221">
        <v>3</v>
      </c>
      <c r="O33" s="2">
        <v>7</v>
      </c>
    </row>
    <row r="34" spans="1:15" x14ac:dyDescent="0.3">
      <c r="A34" s="1" t="s">
        <v>91</v>
      </c>
      <c r="B34" s="221">
        <f t="shared" si="0"/>
        <v>32</v>
      </c>
      <c r="C34" s="221">
        <v>1</v>
      </c>
      <c r="D34" s="2">
        <v>3</v>
      </c>
      <c r="E34" s="1">
        <v>0.27833333333333332</v>
      </c>
      <c r="F34" s="221">
        <v>17</v>
      </c>
      <c r="G34" s="221">
        <v>0.18</v>
      </c>
      <c r="H34" s="221">
        <v>80.540000000000006</v>
      </c>
      <c r="I34" s="221">
        <v>1.89</v>
      </c>
      <c r="J34" s="221">
        <v>0.47</v>
      </c>
      <c r="K34" s="221">
        <v>1.75</v>
      </c>
      <c r="L34" s="221">
        <v>8</v>
      </c>
      <c r="M34" s="221">
        <v>2</v>
      </c>
      <c r="N34" s="221">
        <v>3</v>
      </c>
      <c r="O34" s="2">
        <v>6</v>
      </c>
    </row>
    <row r="35" spans="1:15" x14ac:dyDescent="0.3">
      <c r="A35" s="1" t="s">
        <v>91</v>
      </c>
      <c r="B35" s="221">
        <f t="shared" si="0"/>
        <v>33</v>
      </c>
      <c r="C35" s="221">
        <v>1</v>
      </c>
      <c r="D35" s="2">
        <v>3</v>
      </c>
      <c r="E35" s="1">
        <v>0.38833333333333336</v>
      </c>
      <c r="F35" s="221">
        <v>15</v>
      </c>
      <c r="G35" s="221">
        <v>0.15</v>
      </c>
      <c r="H35" s="221">
        <v>78.510000000000005</v>
      </c>
      <c r="I35" s="221">
        <v>1.7</v>
      </c>
      <c r="J35" s="221">
        <v>0.82</v>
      </c>
      <c r="K35" s="221">
        <v>100</v>
      </c>
      <c r="L35" s="221">
        <v>9</v>
      </c>
      <c r="M35" s="221">
        <v>3</v>
      </c>
      <c r="N35" s="221">
        <v>3</v>
      </c>
      <c r="O35" s="2">
        <v>6</v>
      </c>
    </row>
    <row r="36" spans="1:15" x14ac:dyDescent="0.3">
      <c r="A36" s="1" t="s">
        <v>91</v>
      </c>
      <c r="B36" s="221">
        <f t="shared" si="0"/>
        <v>34</v>
      </c>
      <c r="C36" s="221">
        <v>1</v>
      </c>
      <c r="D36" s="2">
        <v>3</v>
      </c>
      <c r="E36" s="1">
        <v>0.2</v>
      </c>
      <c r="F36" s="221">
        <v>16</v>
      </c>
      <c r="G36" s="221">
        <v>0.13</v>
      </c>
      <c r="H36" s="221">
        <v>77.83</v>
      </c>
      <c r="I36" s="221">
        <v>1.25</v>
      </c>
      <c r="J36" s="221">
        <v>0.94</v>
      </c>
      <c r="K36" s="221">
        <v>1.1499999999999999</v>
      </c>
      <c r="L36" s="221">
        <v>10</v>
      </c>
      <c r="M36" s="221">
        <v>4</v>
      </c>
      <c r="N36" s="221">
        <v>4</v>
      </c>
      <c r="O36" s="2">
        <v>5</v>
      </c>
    </row>
    <row r="37" spans="1:15" x14ac:dyDescent="0.3">
      <c r="A37" s="1" t="s">
        <v>91</v>
      </c>
      <c r="B37" s="221">
        <f t="shared" si="0"/>
        <v>35</v>
      </c>
      <c r="C37" s="221">
        <v>1</v>
      </c>
      <c r="D37" s="2">
        <v>3</v>
      </c>
      <c r="E37" s="1">
        <v>0.5</v>
      </c>
      <c r="F37" s="221">
        <v>16</v>
      </c>
      <c r="G37" s="221">
        <v>0.12</v>
      </c>
      <c r="H37" s="221">
        <v>79.19</v>
      </c>
      <c r="I37" s="221">
        <v>0.82</v>
      </c>
      <c r="J37" s="221">
        <v>0.94</v>
      </c>
      <c r="K37" s="221">
        <v>100</v>
      </c>
      <c r="L37" s="221">
        <v>12</v>
      </c>
      <c r="M37" s="221">
        <v>3</v>
      </c>
      <c r="N37" s="221">
        <v>3</v>
      </c>
      <c r="O37" s="2">
        <v>8</v>
      </c>
    </row>
    <row r="38" spans="1:15" x14ac:dyDescent="0.3">
      <c r="A38" s="1" t="s">
        <v>91</v>
      </c>
      <c r="B38" s="221">
        <f t="shared" si="0"/>
        <v>36</v>
      </c>
      <c r="C38" s="221">
        <v>1</v>
      </c>
      <c r="D38" s="2">
        <v>3</v>
      </c>
      <c r="E38" s="1">
        <v>0.26600000000000001</v>
      </c>
      <c r="F38" s="221">
        <v>13</v>
      </c>
      <c r="G38" s="221">
        <v>0.11</v>
      </c>
      <c r="H38" s="221">
        <v>78.510000000000005</v>
      </c>
      <c r="I38" s="221">
        <v>0.94</v>
      </c>
      <c r="J38" s="221">
        <v>0.94</v>
      </c>
      <c r="K38" s="221">
        <v>1.75</v>
      </c>
      <c r="L38" s="221">
        <v>8</v>
      </c>
      <c r="M38" s="221">
        <v>3</v>
      </c>
      <c r="N38" s="221">
        <v>3</v>
      </c>
      <c r="O38" s="2">
        <v>5</v>
      </c>
    </row>
    <row r="39" spans="1:15" x14ac:dyDescent="0.3">
      <c r="A39" s="1" t="s">
        <v>91</v>
      </c>
      <c r="B39" s="221">
        <f t="shared" si="0"/>
        <v>37</v>
      </c>
      <c r="C39" s="221">
        <v>1</v>
      </c>
      <c r="D39" s="2">
        <v>3</v>
      </c>
      <c r="E39" s="1">
        <v>0.33374999999999999</v>
      </c>
      <c r="F39" s="221">
        <v>19</v>
      </c>
      <c r="G39" s="221">
        <v>0.11</v>
      </c>
      <c r="H39" s="221">
        <v>77.83</v>
      </c>
      <c r="I39" s="221">
        <v>1.25</v>
      </c>
      <c r="J39" s="221">
        <v>0.94</v>
      </c>
      <c r="K39" s="221">
        <v>1.25</v>
      </c>
      <c r="L39" s="221">
        <v>9</v>
      </c>
      <c r="M39" s="221">
        <v>3</v>
      </c>
      <c r="N39" s="221">
        <v>3</v>
      </c>
      <c r="O39" s="2">
        <v>8</v>
      </c>
    </row>
    <row r="40" spans="1:15" x14ac:dyDescent="0.3">
      <c r="A40" s="1" t="s">
        <v>91</v>
      </c>
      <c r="B40" s="221">
        <f t="shared" si="0"/>
        <v>38</v>
      </c>
      <c r="C40" s="221">
        <v>1</v>
      </c>
      <c r="D40" s="2">
        <v>3</v>
      </c>
      <c r="E40" s="1">
        <v>0.33374999999999999</v>
      </c>
      <c r="F40" s="221">
        <v>20</v>
      </c>
      <c r="G40" s="221">
        <v>0.11</v>
      </c>
      <c r="H40" s="221">
        <v>77.16</v>
      </c>
      <c r="I40" s="221">
        <v>0.47</v>
      </c>
      <c r="J40" s="221">
        <v>0.82</v>
      </c>
      <c r="K40" s="221">
        <v>0.25</v>
      </c>
      <c r="L40" s="221">
        <v>11</v>
      </c>
      <c r="M40" s="221">
        <v>4</v>
      </c>
      <c r="N40" s="221">
        <v>3</v>
      </c>
      <c r="O40" s="2">
        <v>8</v>
      </c>
    </row>
    <row r="41" spans="1:15" x14ac:dyDescent="0.3">
      <c r="A41" s="1" t="s">
        <v>91</v>
      </c>
      <c r="B41" s="221">
        <f t="shared" si="0"/>
        <v>39</v>
      </c>
      <c r="C41" s="221">
        <v>1</v>
      </c>
      <c r="D41" s="2">
        <v>3</v>
      </c>
      <c r="E41" s="1">
        <v>0.433</v>
      </c>
      <c r="F41" s="221">
        <v>19</v>
      </c>
      <c r="G41" s="221">
        <v>0.11</v>
      </c>
      <c r="H41" s="221">
        <v>77.83</v>
      </c>
      <c r="I41" s="221">
        <v>0.82</v>
      </c>
      <c r="J41" s="221">
        <v>0.82</v>
      </c>
      <c r="K41" s="221">
        <v>0.75</v>
      </c>
      <c r="L41" s="221">
        <v>13</v>
      </c>
      <c r="M41" s="221">
        <v>3</v>
      </c>
      <c r="N41" s="221">
        <v>3</v>
      </c>
      <c r="O41" s="2">
        <v>10</v>
      </c>
    </row>
    <row r="42" spans="1:15" x14ac:dyDescent="0.3">
      <c r="A42" s="1" t="s">
        <v>67</v>
      </c>
      <c r="B42" s="221">
        <f t="shared" si="0"/>
        <v>40</v>
      </c>
      <c r="C42" s="221">
        <v>3</v>
      </c>
      <c r="D42" s="2">
        <v>3</v>
      </c>
      <c r="E42" s="1">
        <v>0.57545454545454544</v>
      </c>
      <c r="F42" s="221">
        <v>17</v>
      </c>
      <c r="G42" s="221">
        <v>0.11</v>
      </c>
      <c r="H42" s="221">
        <v>97.69</v>
      </c>
      <c r="I42" s="221">
        <v>3.56</v>
      </c>
      <c r="J42" s="221">
        <v>1</v>
      </c>
      <c r="K42" s="221">
        <v>100</v>
      </c>
      <c r="L42" s="221">
        <v>12</v>
      </c>
      <c r="M42" s="221">
        <v>2</v>
      </c>
      <c r="N42" s="221">
        <v>3</v>
      </c>
      <c r="O42" s="2">
        <v>11</v>
      </c>
    </row>
    <row r="43" spans="1:15" x14ac:dyDescent="0.3">
      <c r="A43" s="1" t="s">
        <v>67</v>
      </c>
      <c r="B43" s="221">
        <f t="shared" si="0"/>
        <v>41</v>
      </c>
      <c r="C43" s="221">
        <v>3</v>
      </c>
      <c r="D43" s="2">
        <v>3</v>
      </c>
      <c r="E43" s="1">
        <v>0.55583333333333329</v>
      </c>
      <c r="F43" s="221">
        <v>19</v>
      </c>
      <c r="G43" s="221">
        <v>0.12</v>
      </c>
      <c r="H43" s="221">
        <v>90.23</v>
      </c>
      <c r="I43" s="221">
        <v>3.56</v>
      </c>
      <c r="J43" s="221">
        <v>2.94</v>
      </c>
      <c r="K43" s="221">
        <v>100</v>
      </c>
      <c r="L43" s="221">
        <v>14</v>
      </c>
      <c r="M43" s="221">
        <v>2</v>
      </c>
      <c r="N43" s="221">
        <v>2</v>
      </c>
      <c r="O43" s="2">
        <v>12</v>
      </c>
    </row>
    <row r="44" spans="1:15" x14ac:dyDescent="0.3">
      <c r="A44" s="1" t="s">
        <v>67</v>
      </c>
      <c r="B44" s="221">
        <f t="shared" si="0"/>
        <v>42</v>
      </c>
      <c r="C44" s="221">
        <v>3</v>
      </c>
      <c r="D44" s="2">
        <v>3</v>
      </c>
      <c r="E44" s="1">
        <v>0.55533333333333335</v>
      </c>
      <c r="F44" s="221">
        <v>23</v>
      </c>
      <c r="G44" s="221">
        <v>0.11</v>
      </c>
      <c r="H44" s="221">
        <v>99.73</v>
      </c>
      <c r="I44" s="221">
        <v>7.41</v>
      </c>
      <c r="J44" s="221">
        <v>2.0499999999999998</v>
      </c>
      <c r="K44" s="221">
        <v>100</v>
      </c>
      <c r="L44" s="221">
        <v>17</v>
      </c>
      <c r="M44" s="221">
        <v>3</v>
      </c>
      <c r="N44" s="221">
        <v>3</v>
      </c>
      <c r="O44" s="2">
        <v>15</v>
      </c>
    </row>
    <row r="45" spans="1:15" x14ac:dyDescent="0.3">
      <c r="A45" s="1" t="s">
        <v>67</v>
      </c>
      <c r="B45" s="221">
        <f t="shared" si="0"/>
        <v>43</v>
      </c>
      <c r="C45" s="221">
        <v>3</v>
      </c>
      <c r="D45" s="2">
        <v>3</v>
      </c>
      <c r="E45" s="1">
        <v>0.5714285714285714</v>
      </c>
      <c r="F45" s="221">
        <v>20</v>
      </c>
      <c r="G45" s="221">
        <v>0.16</v>
      </c>
      <c r="H45" s="221">
        <v>94.3</v>
      </c>
      <c r="I45" s="221">
        <v>8.26</v>
      </c>
      <c r="J45" s="221">
        <v>2.87</v>
      </c>
      <c r="K45" s="221">
        <v>100</v>
      </c>
      <c r="L45" s="221">
        <v>14</v>
      </c>
      <c r="M45" s="221">
        <v>2</v>
      </c>
      <c r="N45" s="221">
        <v>2</v>
      </c>
      <c r="O45" s="2">
        <v>14</v>
      </c>
    </row>
    <row r="46" spans="1:15" x14ac:dyDescent="0.3">
      <c r="A46" s="1" t="s">
        <v>67</v>
      </c>
      <c r="B46" s="221">
        <f t="shared" si="0"/>
        <v>44</v>
      </c>
      <c r="C46" s="221">
        <v>3</v>
      </c>
      <c r="D46" s="2">
        <v>3</v>
      </c>
      <c r="E46" s="1">
        <v>0.57799999999999996</v>
      </c>
      <c r="F46" s="221">
        <v>22</v>
      </c>
      <c r="G46" s="221">
        <v>0.17</v>
      </c>
      <c r="H46" s="221">
        <v>101.76</v>
      </c>
      <c r="I46" s="221">
        <v>6.98</v>
      </c>
      <c r="J46" s="221">
        <v>4.1100000000000003</v>
      </c>
      <c r="K46" s="221">
        <v>100</v>
      </c>
      <c r="L46" s="221">
        <v>16</v>
      </c>
      <c r="M46" s="221">
        <v>3</v>
      </c>
      <c r="N46" s="221">
        <v>2</v>
      </c>
      <c r="O46" s="2">
        <v>15</v>
      </c>
    </row>
    <row r="47" spans="1:15" x14ac:dyDescent="0.3">
      <c r="A47" s="1" t="s">
        <v>67</v>
      </c>
      <c r="B47" s="221">
        <f t="shared" si="0"/>
        <v>45</v>
      </c>
      <c r="C47" s="221">
        <v>3</v>
      </c>
      <c r="D47" s="2">
        <v>3</v>
      </c>
      <c r="E47" s="1">
        <v>0.52749999999999997</v>
      </c>
      <c r="F47" s="221">
        <v>20</v>
      </c>
      <c r="G47" s="221">
        <v>0.17</v>
      </c>
      <c r="H47" s="221">
        <v>97.01</v>
      </c>
      <c r="I47" s="221">
        <v>3.56</v>
      </c>
      <c r="J47" s="221">
        <v>6.24</v>
      </c>
      <c r="K47" s="221">
        <v>6.25</v>
      </c>
      <c r="L47" s="221">
        <v>12</v>
      </c>
      <c r="M47" s="221">
        <v>4</v>
      </c>
      <c r="N47" s="221">
        <v>3</v>
      </c>
      <c r="O47" s="2">
        <v>12</v>
      </c>
    </row>
    <row r="48" spans="1:15" x14ac:dyDescent="0.3">
      <c r="A48" s="1" t="s">
        <v>67</v>
      </c>
      <c r="B48" s="221">
        <f t="shared" si="0"/>
        <v>46</v>
      </c>
      <c r="C48" s="221">
        <v>3</v>
      </c>
      <c r="D48" s="2">
        <v>3</v>
      </c>
      <c r="E48" s="1">
        <v>0.59</v>
      </c>
      <c r="F48" s="221">
        <v>16</v>
      </c>
      <c r="G48" s="221">
        <v>0.2</v>
      </c>
      <c r="H48" s="221">
        <v>97.69</v>
      </c>
      <c r="I48" s="221">
        <v>4.03</v>
      </c>
      <c r="J48" s="221">
        <v>4.92</v>
      </c>
      <c r="K48" s="221">
        <v>100</v>
      </c>
      <c r="L48" s="221">
        <v>14</v>
      </c>
      <c r="M48" s="221">
        <v>2</v>
      </c>
      <c r="N48" s="221">
        <v>2</v>
      </c>
      <c r="O48" s="2">
        <v>13</v>
      </c>
    </row>
    <row r="49" spans="1:15" x14ac:dyDescent="0.3">
      <c r="A49" s="1" t="s">
        <v>8</v>
      </c>
      <c r="B49" s="221">
        <f t="shared" si="0"/>
        <v>47</v>
      </c>
      <c r="C49" s="221">
        <v>3</v>
      </c>
      <c r="D49" s="2">
        <v>3</v>
      </c>
      <c r="E49" s="1">
        <v>0.27833333333333332</v>
      </c>
      <c r="F49" s="221">
        <v>18</v>
      </c>
      <c r="G49" s="221">
        <v>0.17</v>
      </c>
      <c r="H49" s="221">
        <v>88.93</v>
      </c>
      <c r="I49" s="221">
        <v>1</v>
      </c>
      <c r="J49" s="221">
        <v>7.79</v>
      </c>
      <c r="K49" s="221">
        <v>4.12</v>
      </c>
      <c r="L49" s="221">
        <v>10</v>
      </c>
      <c r="M49" s="221">
        <v>3</v>
      </c>
      <c r="N49" s="221">
        <v>4</v>
      </c>
      <c r="O49" s="2">
        <v>6</v>
      </c>
    </row>
    <row r="50" spans="1:15" x14ac:dyDescent="0.3">
      <c r="A50" s="1" t="s">
        <v>8</v>
      </c>
      <c r="B50" s="221">
        <f t="shared" si="0"/>
        <v>48</v>
      </c>
      <c r="C50" s="221">
        <v>3</v>
      </c>
      <c r="D50" s="2">
        <v>3</v>
      </c>
      <c r="E50" s="1">
        <v>0.27833333333333332</v>
      </c>
      <c r="F50" s="221">
        <v>17</v>
      </c>
      <c r="G50" s="221">
        <v>0.19</v>
      </c>
      <c r="H50" s="221">
        <v>89.6</v>
      </c>
      <c r="I50" s="221">
        <v>1.63</v>
      </c>
      <c r="J50" s="221">
        <v>7.79</v>
      </c>
      <c r="K50" s="221">
        <v>6.03</v>
      </c>
      <c r="L50" s="221">
        <v>11</v>
      </c>
      <c r="M50" s="221">
        <v>5</v>
      </c>
      <c r="N50" s="221">
        <v>4</v>
      </c>
      <c r="O50" s="2">
        <v>6</v>
      </c>
    </row>
    <row r="51" spans="1:15" x14ac:dyDescent="0.3">
      <c r="A51" s="1" t="s">
        <v>8</v>
      </c>
      <c r="B51" s="221">
        <f t="shared" si="0"/>
        <v>49</v>
      </c>
      <c r="C51" s="221">
        <v>3</v>
      </c>
      <c r="D51" s="2">
        <v>3</v>
      </c>
      <c r="E51" s="1">
        <v>8.2500000000000004E-2</v>
      </c>
      <c r="F51" s="221">
        <v>15</v>
      </c>
      <c r="G51" s="221">
        <v>0.19</v>
      </c>
      <c r="H51" s="221">
        <v>76.8</v>
      </c>
      <c r="I51" s="221">
        <v>3.27</v>
      </c>
      <c r="J51" s="221">
        <v>4.5</v>
      </c>
      <c r="K51" s="221">
        <v>4.22</v>
      </c>
      <c r="L51" s="221">
        <v>7</v>
      </c>
      <c r="M51" s="221">
        <v>3</v>
      </c>
      <c r="N51" s="221">
        <v>4</v>
      </c>
      <c r="O51" s="2">
        <v>4</v>
      </c>
    </row>
    <row r="52" spans="1:15" x14ac:dyDescent="0.3">
      <c r="A52" s="1" t="s">
        <v>8</v>
      </c>
      <c r="B52" s="221">
        <f t="shared" si="0"/>
        <v>50</v>
      </c>
      <c r="C52" s="221">
        <v>3</v>
      </c>
      <c r="D52" s="2">
        <v>3</v>
      </c>
      <c r="E52" s="1">
        <v>0.2</v>
      </c>
      <c r="F52" s="221">
        <v>15</v>
      </c>
      <c r="G52" s="221">
        <v>0.14000000000000001</v>
      </c>
      <c r="H52" s="221">
        <v>78.819999999999993</v>
      </c>
      <c r="I52" s="221">
        <v>1.89</v>
      </c>
      <c r="J52" s="221">
        <v>2.36</v>
      </c>
      <c r="K52" s="221">
        <v>3.5</v>
      </c>
      <c r="L52" s="221">
        <v>7</v>
      </c>
      <c r="M52" s="221">
        <v>3</v>
      </c>
      <c r="N52" s="221">
        <v>3</v>
      </c>
      <c r="O52" s="2">
        <v>5</v>
      </c>
    </row>
    <row r="53" spans="1:15" x14ac:dyDescent="0.3">
      <c r="A53" s="1" t="s">
        <v>8</v>
      </c>
      <c r="B53" s="221">
        <f t="shared" si="0"/>
        <v>51</v>
      </c>
      <c r="C53" s="221">
        <v>3</v>
      </c>
      <c r="D53" s="2">
        <v>3</v>
      </c>
      <c r="E53" s="1">
        <v>0.5714285714285714</v>
      </c>
      <c r="F53" s="221">
        <v>11</v>
      </c>
      <c r="G53" s="221">
        <v>0.15</v>
      </c>
      <c r="H53" s="221">
        <v>76.13</v>
      </c>
      <c r="I53" s="221">
        <v>1.89</v>
      </c>
      <c r="J53" s="221">
        <v>2.16</v>
      </c>
      <c r="K53" s="221">
        <v>100</v>
      </c>
      <c r="L53" s="221">
        <v>8</v>
      </c>
      <c r="M53" s="221">
        <v>1</v>
      </c>
      <c r="N53" s="221">
        <v>1</v>
      </c>
      <c r="O53" s="2">
        <v>7</v>
      </c>
    </row>
    <row r="54" spans="1:15" x14ac:dyDescent="0.3">
      <c r="A54" s="1" t="s">
        <v>8</v>
      </c>
      <c r="B54" s="221">
        <f t="shared" si="0"/>
        <v>52</v>
      </c>
      <c r="C54" s="221">
        <v>3</v>
      </c>
      <c r="D54" s="2">
        <v>3</v>
      </c>
      <c r="E54" s="1">
        <v>0.4757142857142857</v>
      </c>
      <c r="F54" s="221">
        <v>12</v>
      </c>
      <c r="G54" s="221">
        <v>0.2</v>
      </c>
      <c r="H54" s="221">
        <v>89.6</v>
      </c>
      <c r="I54" s="221">
        <v>4.55</v>
      </c>
      <c r="J54" s="221">
        <v>3.27</v>
      </c>
      <c r="K54" s="221">
        <v>100</v>
      </c>
      <c r="L54" s="221">
        <v>8</v>
      </c>
      <c r="M54" s="221">
        <v>2</v>
      </c>
      <c r="N54" s="221">
        <v>2</v>
      </c>
      <c r="O54" s="2">
        <v>7</v>
      </c>
    </row>
    <row r="55" spans="1:15" x14ac:dyDescent="0.3">
      <c r="A55" s="1" t="s">
        <v>8</v>
      </c>
      <c r="B55" s="221">
        <f t="shared" si="0"/>
        <v>53</v>
      </c>
      <c r="C55" s="221">
        <v>3</v>
      </c>
      <c r="D55" s="2">
        <v>3</v>
      </c>
      <c r="E55" s="1">
        <v>0.38142857142857139</v>
      </c>
      <c r="F55" s="221">
        <v>16</v>
      </c>
      <c r="G55" s="221">
        <v>0.2</v>
      </c>
      <c r="H55" s="221">
        <v>93.64</v>
      </c>
      <c r="I55" s="221">
        <v>2.87</v>
      </c>
      <c r="J55" s="221">
        <v>3.3</v>
      </c>
      <c r="K55" s="221">
        <v>4.5</v>
      </c>
      <c r="L55" s="221">
        <v>10</v>
      </c>
      <c r="M55" s="221">
        <v>4</v>
      </c>
      <c r="N55" s="221">
        <v>3</v>
      </c>
      <c r="O55" s="2">
        <v>7</v>
      </c>
    </row>
    <row r="56" spans="1:15" x14ac:dyDescent="0.3">
      <c r="A56" s="1" t="s">
        <v>8</v>
      </c>
      <c r="B56" s="221">
        <f t="shared" si="0"/>
        <v>54</v>
      </c>
      <c r="C56" s="221">
        <v>3</v>
      </c>
      <c r="D56" s="2">
        <v>3</v>
      </c>
      <c r="E56" s="1">
        <v>0.45874999999999999</v>
      </c>
      <c r="F56" s="221">
        <v>15</v>
      </c>
      <c r="G56" s="221">
        <v>0.19</v>
      </c>
      <c r="H56" s="221">
        <v>96.34</v>
      </c>
      <c r="I56" s="221">
        <v>1.7</v>
      </c>
      <c r="J56" s="221">
        <v>3.3</v>
      </c>
      <c r="K56" s="221">
        <v>3</v>
      </c>
      <c r="L56" s="221">
        <v>11</v>
      </c>
      <c r="M56" s="221">
        <v>3</v>
      </c>
      <c r="N56" s="221">
        <v>3</v>
      </c>
      <c r="O56" s="2">
        <v>8</v>
      </c>
    </row>
    <row r="57" spans="1:15" x14ac:dyDescent="0.3">
      <c r="A57" s="1" t="s">
        <v>8</v>
      </c>
      <c r="B57" s="221">
        <f t="shared" si="0"/>
        <v>55</v>
      </c>
      <c r="C57" s="221">
        <v>3</v>
      </c>
      <c r="D57" s="2">
        <v>3</v>
      </c>
      <c r="E57" s="1">
        <v>0.59222222222222221</v>
      </c>
      <c r="F57" s="221">
        <v>14</v>
      </c>
      <c r="G57" s="221">
        <v>0.15</v>
      </c>
      <c r="H57" s="221">
        <v>81.52</v>
      </c>
      <c r="I57" s="221">
        <v>1.7</v>
      </c>
      <c r="J57" s="221">
        <v>4.1900000000000004</v>
      </c>
      <c r="K57" s="221">
        <v>100</v>
      </c>
      <c r="L57" s="221">
        <v>10</v>
      </c>
      <c r="M57" s="221">
        <v>1</v>
      </c>
      <c r="N57" s="221">
        <v>1</v>
      </c>
      <c r="O57" s="2">
        <v>9</v>
      </c>
    </row>
    <row r="58" spans="1:15" x14ac:dyDescent="0.3">
      <c r="A58" s="1" t="s">
        <v>8</v>
      </c>
      <c r="B58" s="221">
        <f t="shared" si="0"/>
        <v>56</v>
      </c>
      <c r="C58" s="221">
        <v>3</v>
      </c>
      <c r="D58" s="2">
        <v>3</v>
      </c>
      <c r="E58" s="1">
        <v>0.5714285714285714</v>
      </c>
      <c r="F58" s="221">
        <v>13</v>
      </c>
      <c r="G58" s="221">
        <v>0.15</v>
      </c>
      <c r="H58" s="221">
        <v>67.37</v>
      </c>
      <c r="I58" s="221">
        <v>4.99</v>
      </c>
      <c r="J58" s="221">
        <v>3.3</v>
      </c>
      <c r="K58" s="221">
        <v>100</v>
      </c>
      <c r="L58" s="221">
        <v>8</v>
      </c>
      <c r="M58" s="221">
        <v>2</v>
      </c>
      <c r="N58" s="221">
        <v>2</v>
      </c>
      <c r="O58" s="2">
        <v>7</v>
      </c>
    </row>
    <row r="59" spans="1:15" x14ac:dyDescent="0.3">
      <c r="A59" s="1" t="s">
        <v>8</v>
      </c>
      <c r="B59" s="221">
        <f t="shared" si="0"/>
        <v>57</v>
      </c>
      <c r="C59" s="221">
        <v>3</v>
      </c>
      <c r="D59" s="2">
        <v>3</v>
      </c>
      <c r="E59" s="1">
        <v>0.55500000000000005</v>
      </c>
      <c r="F59" s="221">
        <v>10</v>
      </c>
      <c r="G59" s="221">
        <v>0.19</v>
      </c>
      <c r="H59" s="221">
        <v>58.61</v>
      </c>
      <c r="I59" s="221">
        <v>3.4</v>
      </c>
      <c r="J59" s="221">
        <v>0</v>
      </c>
      <c r="K59" s="221">
        <v>100</v>
      </c>
      <c r="L59" s="221">
        <v>6</v>
      </c>
      <c r="M59" s="221">
        <v>1</v>
      </c>
      <c r="N59" s="221">
        <v>1</v>
      </c>
      <c r="O59" s="2">
        <v>6</v>
      </c>
    </row>
    <row r="60" spans="1:15" x14ac:dyDescent="0.3">
      <c r="A60" s="1" t="s">
        <v>8</v>
      </c>
      <c r="B60" s="221">
        <f t="shared" si="0"/>
        <v>58</v>
      </c>
      <c r="C60" s="221">
        <v>3</v>
      </c>
      <c r="D60" s="2">
        <v>3</v>
      </c>
      <c r="E60" s="1">
        <v>0.5714285714285714</v>
      </c>
      <c r="F60" s="221">
        <v>10</v>
      </c>
      <c r="G60" s="221">
        <v>0.21</v>
      </c>
      <c r="H60" s="221">
        <v>61.31</v>
      </c>
      <c r="I60" s="221">
        <v>3.74</v>
      </c>
      <c r="J60" s="221">
        <v>1.41</v>
      </c>
      <c r="K60" s="221">
        <v>100</v>
      </c>
      <c r="L60" s="221">
        <v>8</v>
      </c>
      <c r="M60" s="221">
        <v>1</v>
      </c>
      <c r="N60" s="221">
        <v>1</v>
      </c>
      <c r="O60" s="2">
        <v>7</v>
      </c>
    </row>
    <row r="61" spans="1:15" x14ac:dyDescent="0.3">
      <c r="A61" s="1" t="s">
        <v>8</v>
      </c>
      <c r="B61" s="221">
        <f t="shared" si="0"/>
        <v>59</v>
      </c>
      <c r="C61" s="221">
        <v>3</v>
      </c>
      <c r="D61" s="2">
        <v>3</v>
      </c>
      <c r="E61" s="1">
        <v>0.44500000000000001</v>
      </c>
      <c r="F61" s="221">
        <v>13</v>
      </c>
      <c r="G61" s="221">
        <v>0.23</v>
      </c>
      <c r="H61" s="221">
        <v>64.67</v>
      </c>
      <c r="I61" s="221">
        <v>2.0499999999999998</v>
      </c>
      <c r="J61" s="221">
        <v>1.25</v>
      </c>
      <c r="K61" s="221">
        <v>100</v>
      </c>
      <c r="L61" s="221">
        <v>8</v>
      </c>
      <c r="M61" s="221">
        <v>2</v>
      </c>
      <c r="N61" s="221">
        <v>2</v>
      </c>
      <c r="O61" s="2">
        <v>6</v>
      </c>
    </row>
    <row r="62" spans="1:15" x14ac:dyDescent="0.3">
      <c r="A62" s="1" t="s">
        <v>8</v>
      </c>
      <c r="B62" s="221">
        <f t="shared" si="0"/>
        <v>60</v>
      </c>
      <c r="C62" s="221">
        <v>3</v>
      </c>
      <c r="D62" s="2">
        <v>3</v>
      </c>
      <c r="E62" s="1">
        <v>0.4</v>
      </c>
      <c r="F62" s="221">
        <v>10</v>
      </c>
      <c r="G62" s="221">
        <v>0.19</v>
      </c>
      <c r="H62" s="221">
        <v>66.69</v>
      </c>
      <c r="I62" s="221">
        <v>2.16</v>
      </c>
      <c r="J62" s="221">
        <v>1.25</v>
      </c>
      <c r="K62" s="221">
        <v>3.25</v>
      </c>
      <c r="L62" s="221">
        <v>6</v>
      </c>
      <c r="M62" s="221">
        <v>2</v>
      </c>
      <c r="N62" s="221">
        <v>3</v>
      </c>
      <c r="O62" s="2">
        <v>5</v>
      </c>
    </row>
    <row r="63" spans="1:15" x14ac:dyDescent="0.3">
      <c r="A63" s="1" t="s">
        <v>8</v>
      </c>
      <c r="B63" s="221">
        <f t="shared" si="0"/>
        <v>61</v>
      </c>
      <c r="C63" s="221">
        <v>3</v>
      </c>
      <c r="D63" s="2">
        <v>3</v>
      </c>
      <c r="E63" s="1">
        <v>0.26600000000000001</v>
      </c>
      <c r="F63" s="221">
        <v>14</v>
      </c>
      <c r="G63" s="221">
        <v>0.14000000000000001</v>
      </c>
      <c r="H63" s="221">
        <v>82.86</v>
      </c>
      <c r="I63" s="221">
        <v>1.7</v>
      </c>
      <c r="J63" s="221">
        <v>1.5</v>
      </c>
      <c r="K63" s="221">
        <v>2.5</v>
      </c>
      <c r="L63" s="221">
        <v>7</v>
      </c>
      <c r="M63" s="221">
        <v>3</v>
      </c>
      <c r="N63" s="221">
        <v>3</v>
      </c>
      <c r="O63" s="2">
        <v>5</v>
      </c>
    </row>
    <row r="64" spans="1:15" x14ac:dyDescent="0.3">
      <c r="A64" s="1" t="s">
        <v>23</v>
      </c>
      <c r="B64" s="221">
        <f t="shared" si="0"/>
        <v>62</v>
      </c>
      <c r="C64" s="221">
        <v>3</v>
      </c>
      <c r="D64" s="2">
        <v>3</v>
      </c>
      <c r="E64" s="1">
        <v>0.5154545454545455</v>
      </c>
      <c r="F64" s="221">
        <v>19</v>
      </c>
      <c r="G64" s="221">
        <v>0.14000000000000001</v>
      </c>
      <c r="H64" s="221">
        <v>83.97</v>
      </c>
      <c r="I64" s="221">
        <v>1.5</v>
      </c>
      <c r="J64" s="221">
        <v>9.4600000000000009</v>
      </c>
      <c r="K64" s="221">
        <v>100</v>
      </c>
      <c r="L64" s="221">
        <v>13</v>
      </c>
      <c r="M64" s="221">
        <v>3</v>
      </c>
      <c r="N64" s="221">
        <v>2</v>
      </c>
      <c r="O64" s="2">
        <v>11</v>
      </c>
    </row>
    <row r="65" spans="1:15" x14ac:dyDescent="0.3">
      <c r="A65" s="1" t="s">
        <v>23</v>
      </c>
      <c r="B65" s="221">
        <f t="shared" si="0"/>
        <v>63</v>
      </c>
      <c r="C65" s="221">
        <v>3</v>
      </c>
      <c r="D65" s="2">
        <v>3</v>
      </c>
      <c r="E65" s="1">
        <v>0.45454545454545453</v>
      </c>
      <c r="F65" s="221">
        <v>24</v>
      </c>
      <c r="G65" s="221">
        <v>0.15</v>
      </c>
      <c r="H65" s="221">
        <v>92.09</v>
      </c>
      <c r="I65" s="221">
        <v>2.4500000000000002</v>
      </c>
      <c r="J65" s="221">
        <v>1.63</v>
      </c>
      <c r="K65" s="221">
        <v>2.38</v>
      </c>
      <c r="L65" s="221">
        <v>16</v>
      </c>
      <c r="M65" s="221">
        <v>5</v>
      </c>
      <c r="N65" s="221">
        <v>5</v>
      </c>
      <c r="O65" s="2">
        <v>11</v>
      </c>
    </row>
    <row r="66" spans="1:15" x14ac:dyDescent="0.3">
      <c r="A66" s="1" t="s">
        <v>23</v>
      </c>
      <c r="B66" s="221">
        <f t="shared" si="0"/>
        <v>64</v>
      </c>
      <c r="C66" s="221">
        <v>3</v>
      </c>
      <c r="D66" s="2">
        <v>3</v>
      </c>
      <c r="E66" s="1">
        <v>0.38142857142857139</v>
      </c>
      <c r="F66" s="221">
        <v>16</v>
      </c>
      <c r="G66" s="221">
        <v>0.11</v>
      </c>
      <c r="H66" s="221">
        <v>85.32</v>
      </c>
      <c r="I66" s="221">
        <v>1.41</v>
      </c>
      <c r="J66" s="221">
        <v>6.18</v>
      </c>
      <c r="K66" s="221">
        <v>0.5</v>
      </c>
      <c r="L66" s="221">
        <v>9</v>
      </c>
      <c r="M66" s="221">
        <v>3</v>
      </c>
      <c r="N66" s="221">
        <v>3</v>
      </c>
      <c r="O66" s="2">
        <v>7</v>
      </c>
    </row>
    <row r="67" spans="1:15" x14ac:dyDescent="0.3">
      <c r="A67" s="1" t="s">
        <v>23</v>
      </c>
      <c r="B67" s="221">
        <f t="shared" si="0"/>
        <v>65</v>
      </c>
      <c r="C67" s="221">
        <v>3</v>
      </c>
      <c r="D67" s="2">
        <v>3</v>
      </c>
      <c r="E67" s="1">
        <v>0.54125000000000001</v>
      </c>
      <c r="F67" s="221">
        <v>16</v>
      </c>
      <c r="G67" s="221">
        <v>0.08</v>
      </c>
      <c r="H67" s="221">
        <v>79.900000000000006</v>
      </c>
      <c r="I67" s="221">
        <v>1.89</v>
      </c>
      <c r="J67" s="221">
        <v>4.92</v>
      </c>
      <c r="K67" s="221">
        <v>100</v>
      </c>
      <c r="L67" s="221">
        <v>10</v>
      </c>
      <c r="M67" s="221">
        <v>3</v>
      </c>
      <c r="N67" s="221">
        <v>3</v>
      </c>
      <c r="O67" s="2">
        <v>8</v>
      </c>
    </row>
    <row r="68" spans="1:15" x14ac:dyDescent="0.3">
      <c r="A68" s="1" t="s">
        <v>23</v>
      </c>
      <c r="B68" s="221">
        <f t="shared" ref="B68:B131" si="1">B67+1</f>
        <v>66</v>
      </c>
      <c r="C68" s="221">
        <v>3</v>
      </c>
      <c r="D68" s="2">
        <v>3</v>
      </c>
      <c r="E68" s="1">
        <v>0.61538461538461542</v>
      </c>
      <c r="F68" s="221">
        <v>19</v>
      </c>
      <c r="G68" s="221">
        <v>0.12</v>
      </c>
      <c r="H68" s="221">
        <v>94.8</v>
      </c>
      <c r="I68" s="221">
        <v>9.1</v>
      </c>
      <c r="J68" s="221">
        <v>6.98</v>
      </c>
      <c r="K68" s="221">
        <v>100</v>
      </c>
      <c r="L68" s="221">
        <v>14</v>
      </c>
      <c r="M68" s="221">
        <v>2</v>
      </c>
      <c r="N68" s="221">
        <v>2</v>
      </c>
      <c r="O68" s="2">
        <v>13</v>
      </c>
    </row>
    <row r="69" spans="1:15" x14ac:dyDescent="0.3">
      <c r="A69" s="1" t="s">
        <v>23</v>
      </c>
      <c r="B69" s="221">
        <f t="shared" si="1"/>
        <v>67</v>
      </c>
      <c r="C69" s="221">
        <v>3</v>
      </c>
      <c r="D69" s="2">
        <v>3</v>
      </c>
      <c r="E69" s="1">
        <v>0.5</v>
      </c>
      <c r="F69" s="221">
        <v>20</v>
      </c>
      <c r="G69" s="221">
        <v>0.13</v>
      </c>
      <c r="H69" s="221">
        <v>99.54</v>
      </c>
      <c r="I69" s="221">
        <v>9.4600000000000009</v>
      </c>
      <c r="J69" s="221">
        <v>4.32</v>
      </c>
      <c r="K69" s="221">
        <v>100</v>
      </c>
      <c r="L69" s="221">
        <v>11</v>
      </c>
      <c r="M69" s="221">
        <v>2</v>
      </c>
      <c r="N69" s="221">
        <v>2</v>
      </c>
      <c r="O69" s="2">
        <v>10</v>
      </c>
    </row>
    <row r="70" spans="1:15" x14ac:dyDescent="0.3">
      <c r="A70" s="1" t="s">
        <v>23</v>
      </c>
      <c r="B70" s="221">
        <f t="shared" si="1"/>
        <v>68</v>
      </c>
      <c r="C70" s="221">
        <v>3</v>
      </c>
      <c r="D70" s="2">
        <v>3</v>
      </c>
      <c r="E70" s="1">
        <v>0.44444444444444442</v>
      </c>
      <c r="F70" s="221">
        <v>19</v>
      </c>
      <c r="G70" s="221">
        <v>0.1</v>
      </c>
      <c r="H70" s="221">
        <v>103.6</v>
      </c>
      <c r="I70" s="221">
        <v>8.73</v>
      </c>
      <c r="J70" s="221">
        <v>4</v>
      </c>
      <c r="K70" s="221">
        <v>0.75</v>
      </c>
      <c r="L70" s="221">
        <v>10</v>
      </c>
      <c r="M70" s="221">
        <v>3</v>
      </c>
      <c r="N70" s="221">
        <v>3</v>
      </c>
      <c r="O70" s="2">
        <v>9</v>
      </c>
    </row>
    <row r="71" spans="1:15" x14ac:dyDescent="0.3">
      <c r="A71" s="1" t="s">
        <v>41</v>
      </c>
      <c r="B71" s="221">
        <f t="shared" si="1"/>
        <v>69</v>
      </c>
      <c r="C71" s="221">
        <v>3</v>
      </c>
      <c r="D71" s="2">
        <v>3</v>
      </c>
      <c r="E71" s="1">
        <v>0.56699999999999995</v>
      </c>
      <c r="F71" s="221">
        <v>15</v>
      </c>
      <c r="G71" s="221">
        <v>0.08</v>
      </c>
      <c r="H71" s="221">
        <v>99.38</v>
      </c>
      <c r="I71" s="221">
        <v>2.16</v>
      </c>
      <c r="J71" s="221">
        <v>0.5</v>
      </c>
      <c r="K71" s="221">
        <v>100</v>
      </c>
      <c r="L71" s="221">
        <v>11</v>
      </c>
      <c r="M71" s="221">
        <v>2</v>
      </c>
      <c r="N71" s="221">
        <v>2</v>
      </c>
      <c r="O71" s="2">
        <v>10</v>
      </c>
    </row>
    <row r="72" spans="1:15" x14ac:dyDescent="0.3">
      <c r="A72" s="1" t="s">
        <v>41</v>
      </c>
      <c r="B72" s="221">
        <f t="shared" si="1"/>
        <v>70</v>
      </c>
      <c r="C72" s="221">
        <v>3</v>
      </c>
      <c r="D72" s="2">
        <v>3</v>
      </c>
      <c r="E72" s="1">
        <v>0.54125000000000001</v>
      </c>
      <c r="F72" s="221">
        <v>14</v>
      </c>
      <c r="G72" s="221">
        <v>0.08</v>
      </c>
      <c r="H72" s="221">
        <v>96.68</v>
      </c>
      <c r="I72" s="221">
        <v>0.82</v>
      </c>
      <c r="J72" s="221">
        <v>0.47</v>
      </c>
      <c r="K72" s="221">
        <v>100</v>
      </c>
      <c r="L72" s="221">
        <v>9</v>
      </c>
      <c r="M72" s="221">
        <v>2</v>
      </c>
      <c r="N72" s="221">
        <v>2</v>
      </c>
      <c r="O72" s="2">
        <v>8</v>
      </c>
    </row>
    <row r="73" spans="1:15" x14ac:dyDescent="0.3">
      <c r="A73" s="1" t="s">
        <v>41</v>
      </c>
      <c r="B73" s="221">
        <f t="shared" si="1"/>
        <v>71</v>
      </c>
      <c r="C73" s="221">
        <v>3</v>
      </c>
      <c r="D73" s="2">
        <v>3</v>
      </c>
      <c r="E73" s="1">
        <v>0.5</v>
      </c>
      <c r="F73" s="221">
        <v>8</v>
      </c>
      <c r="G73" s="221">
        <v>0.09</v>
      </c>
      <c r="H73" s="221">
        <v>94.65</v>
      </c>
      <c r="I73" s="221">
        <v>1.25</v>
      </c>
      <c r="J73" s="221">
        <v>0</v>
      </c>
      <c r="K73" s="221">
        <v>100</v>
      </c>
      <c r="L73" s="221">
        <v>7</v>
      </c>
      <c r="M73" s="221">
        <v>2</v>
      </c>
      <c r="N73" s="221">
        <v>2</v>
      </c>
      <c r="O73" s="2">
        <v>6</v>
      </c>
    </row>
    <row r="74" spans="1:15" x14ac:dyDescent="0.3">
      <c r="A74" s="1" t="s">
        <v>41</v>
      </c>
      <c r="B74" s="221">
        <f t="shared" si="1"/>
        <v>72</v>
      </c>
      <c r="C74" s="221">
        <v>3</v>
      </c>
      <c r="D74" s="2">
        <v>3</v>
      </c>
      <c r="E74" s="1">
        <v>0.38142857142857139</v>
      </c>
      <c r="F74" s="221">
        <v>17</v>
      </c>
      <c r="G74" s="221">
        <v>0.12</v>
      </c>
      <c r="H74" s="221">
        <v>89.24</v>
      </c>
      <c r="I74" s="221">
        <v>3.09</v>
      </c>
      <c r="J74" s="221">
        <v>0.47</v>
      </c>
      <c r="K74" s="221">
        <v>100</v>
      </c>
      <c r="L74" s="221">
        <v>11</v>
      </c>
      <c r="M74" s="221">
        <v>4</v>
      </c>
      <c r="N74" s="221">
        <v>4</v>
      </c>
      <c r="O74" s="2">
        <v>7</v>
      </c>
    </row>
    <row r="75" spans="1:15" x14ac:dyDescent="0.3">
      <c r="A75" s="1" t="s">
        <v>41</v>
      </c>
      <c r="B75" s="221">
        <f t="shared" si="1"/>
        <v>73</v>
      </c>
      <c r="C75" s="221">
        <v>3</v>
      </c>
      <c r="D75" s="2">
        <v>3</v>
      </c>
      <c r="E75" s="1">
        <v>0.33333333333333331</v>
      </c>
      <c r="F75" s="221">
        <v>13</v>
      </c>
      <c r="G75" s="221">
        <v>0.12</v>
      </c>
      <c r="H75" s="221">
        <v>91.94</v>
      </c>
      <c r="I75" s="221">
        <v>4.9000000000000004</v>
      </c>
      <c r="J75" s="221">
        <v>0.82</v>
      </c>
      <c r="K75" s="221">
        <v>3.75</v>
      </c>
      <c r="L75" s="221">
        <v>8</v>
      </c>
      <c r="M75" s="221">
        <v>3</v>
      </c>
      <c r="N75" s="221">
        <v>3</v>
      </c>
      <c r="O75" s="2">
        <v>6</v>
      </c>
    </row>
    <row r="76" spans="1:15" x14ac:dyDescent="0.3">
      <c r="A76" s="1" t="s">
        <v>41</v>
      </c>
      <c r="B76" s="221">
        <f t="shared" si="1"/>
        <v>74</v>
      </c>
      <c r="C76" s="221">
        <v>3</v>
      </c>
      <c r="D76" s="2">
        <v>3</v>
      </c>
      <c r="E76" s="1">
        <v>0.38142857142857139</v>
      </c>
      <c r="F76" s="221">
        <v>14</v>
      </c>
      <c r="G76" s="221">
        <v>0.1</v>
      </c>
      <c r="H76" s="221">
        <v>93.97</v>
      </c>
      <c r="I76" s="221">
        <v>5.25</v>
      </c>
      <c r="J76" s="221">
        <v>0.94</v>
      </c>
      <c r="K76" s="221">
        <v>3</v>
      </c>
      <c r="L76" s="221">
        <v>9</v>
      </c>
      <c r="M76" s="221">
        <v>3</v>
      </c>
      <c r="N76" s="221">
        <v>3</v>
      </c>
      <c r="O76" s="2">
        <v>7</v>
      </c>
    </row>
    <row r="77" spans="1:15" x14ac:dyDescent="0.3">
      <c r="A77" s="1" t="s">
        <v>41</v>
      </c>
      <c r="B77" s="221">
        <f t="shared" si="1"/>
        <v>75</v>
      </c>
      <c r="C77" s="221">
        <v>3</v>
      </c>
      <c r="D77" s="2">
        <v>3</v>
      </c>
      <c r="E77" s="1">
        <v>0.45874999999999999</v>
      </c>
      <c r="F77" s="221">
        <v>17</v>
      </c>
      <c r="G77" s="221">
        <v>0.09</v>
      </c>
      <c r="H77" s="221">
        <v>96.68</v>
      </c>
      <c r="I77" s="221">
        <v>2.4900000000000002</v>
      </c>
      <c r="J77" s="221">
        <v>0</v>
      </c>
      <c r="K77" s="221">
        <v>100</v>
      </c>
      <c r="L77" s="221">
        <v>9</v>
      </c>
      <c r="M77" s="221">
        <v>2</v>
      </c>
      <c r="N77" s="221">
        <v>3</v>
      </c>
      <c r="O77" s="2">
        <v>8</v>
      </c>
    </row>
    <row r="78" spans="1:15" x14ac:dyDescent="0.3">
      <c r="A78" s="1" t="s">
        <v>41</v>
      </c>
      <c r="B78" s="221">
        <f t="shared" si="1"/>
        <v>76</v>
      </c>
      <c r="C78" s="221">
        <v>3</v>
      </c>
      <c r="D78" s="2">
        <v>3</v>
      </c>
      <c r="E78" s="1">
        <v>0.51888888888888884</v>
      </c>
      <c r="F78" s="221">
        <v>17</v>
      </c>
      <c r="G78" s="221">
        <v>0.08</v>
      </c>
      <c r="H78" s="221">
        <v>96.68</v>
      </c>
      <c r="I78" s="221">
        <v>2.16</v>
      </c>
      <c r="J78" s="221">
        <v>0.47</v>
      </c>
      <c r="K78" s="221">
        <v>100</v>
      </c>
      <c r="L78" s="221">
        <v>10</v>
      </c>
      <c r="M78" s="221">
        <v>2</v>
      </c>
      <c r="N78" s="221">
        <v>2</v>
      </c>
      <c r="O78" s="2">
        <v>9</v>
      </c>
    </row>
    <row r="79" spans="1:15" x14ac:dyDescent="0.3">
      <c r="A79" s="1" t="s">
        <v>41</v>
      </c>
      <c r="B79" s="221">
        <f t="shared" si="1"/>
        <v>77</v>
      </c>
      <c r="C79" s="221">
        <v>3</v>
      </c>
      <c r="D79" s="2">
        <v>3</v>
      </c>
      <c r="E79" s="1">
        <v>0.5</v>
      </c>
      <c r="F79" s="221">
        <v>21</v>
      </c>
      <c r="G79" s="221">
        <v>0.1</v>
      </c>
      <c r="H79" s="221">
        <v>93.97</v>
      </c>
      <c r="I79" s="221">
        <v>2.62</v>
      </c>
      <c r="J79" s="221">
        <v>0.47</v>
      </c>
      <c r="K79" s="221">
        <v>100</v>
      </c>
      <c r="L79" s="221">
        <v>15</v>
      </c>
      <c r="M79" s="221">
        <v>3</v>
      </c>
      <c r="N79" s="221">
        <v>3</v>
      </c>
      <c r="O79" s="2">
        <v>12</v>
      </c>
    </row>
    <row r="80" spans="1:15" x14ac:dyDescent="0.3">
      <c r="A80" s="1" t="s">
        <v>41</v>
      </c>
      <c r="B80" s="221">
        <f t="shared" si="1"/>
        <v>78</v>
      </c>
      <c r="C80" s="221">
        <v>3</v>
      </c>
      <c r="D80" s="2">
        <v>3</v>
      </c>
      <c r="E80" s="1">
        <v>0.44444444444444442</v>
      </c>
      <c r="F80" s="221">
        <v>17</v>
      </c>
      <c r="G80" s="221">
        <v>0.12</v>
      </c>
      <c r="H80" s="221">
        <v>94.65</v>
      </c>
      <c r="I80" s="221">
        <v>2.4500000000000002</v>
      </c>
      <c r="J80" s="221">
        <v>0.94</v>
      </c>
      <c r="K80" s="221">
        <v>4.75</v>
      </c>
      <c r="L80" s="221">
        <v>10</v>
      </c>
      <c r="M80" s="221">
        <v>3</v>
      </c>
      <c r="N80" s="221">
        <v>3</v>
      </c>
      <c r="O80" s="2">
        <v>9</v>
      </c>
    </row>
    <row r="81" spans="1:15" x14ac:dyDescent="0.3">
      <c r="A81" s="1" t="s">
        <v>41</v>
      </c>
      <c r="B81" s="221">
        <f t="shared" si="1"/>
        <v>79</v>
      </c>
      <c r="C81" s="221">
        <v>3</v>
      </c>
      <c r="D81" s="2">
        <v>3</v>
      </c>
      <c r="E81" s="1">
        <v>0.55583333333333329</v>
      </c>
      <c r="F81" s="221">
        <v>19</v>
      </c>
      <c r="G81" s="221">
        <v>0.12</v>
      </c>
      <c r="H81" s="221">
        <v>88.56</v>
      </c>
      <c r="I81" s="221">
        <v>3.3</v>
      </c>
      <c r="J81" s="221">
        <v>1.63</v>
      </c>
      <c r="K81" s="221">
        <v>100</v>
      </c>
      <c r="L81" s="221">
        <v>13</v>
      </c>
      <c r="M81" s="221">
        <v>3</v>
      </c>
      <c r="N81" s="221">
        <v>2</v>
      </c>
      <c r="O81" s="2">
        <v>12</v>
      </c>
    </row>
    <row r="82" spans="1:15" x14ac:dyDescent="0.3">
      <c r="A82" s="1" t="s">
        <v>41</v>
      </c>
      <c r="B82" s="221">
        <f t="shared" si="1"/>
        <v>80</v>
      </c>
      <c r="C82" s="221">
        <v>3</v>
      </c>
      <c r="D82" s="2">
        <v>3</v>
      </c>
      <c r="E82" s="1">
        <v>0.55583333333333329</v>
      </c>
      <c r="F82" s="221">
        <v>18</v>
      </c>
      <c r="G82" s="221">
        <v>0.11</v>
      </c>
      <c r="H82" s="221">
        <v>89.24</v>
      </c>
      <c r="I82" s="221">
        <v>4</v>
      </c>
      <c r="J82" s="221">
        <v>2.87</v>
      </c>
      <c r="K82" s="221">
        <v>100</v>
      </c>
      <c r="L82" s="221">
        <v>12</v>
      </c>
      <c r="M82" s="221">
        <v>3</v>
      </c>
      <c r="N82" s="221">
        <v>3</v>
      </c>
      <c r="O82" s="2">
        <v>12</v>
      </c>
    </row>
    <row r="83" spans="1:15" x14ac:dyDescent="0.3">
      <c r="A83" s="1" t="s">
        <v>39</v>
      </c>
      <c r="B83" s="221">
        <f t="shared" si="1"/>
        <v>81</v>
      </c>
      <c r="C83" s="221">
        <v>1</v>
      </c>
      <c r="D83" s="2">
        <v>2</v>
      </c>
      <c r="E83" s="1">
        <v>0.33333333333333331</v>
      </c>
      <c r="F83" s="221">
        <v>21</v>
      </c>
      <c r="G83" s="221">
        <v>0.23</v>
      </c>
      <c r="H83" s="221">
        <v>107.63</v>
      </c>
      <c r="I83" s="221">
        <v>4</v>
      </c>
      <c r="J83" s="221">
        <v>2.0499999999999998</v>
      </c>
      <c r="K83" s="221">
        <v>3.75</v>
      </c>
      <c r="L83" s="221">
        <v>15</v>
      </c>
      <c r="M83" s="221">
        <v>5</v>
      </c>
      <c r="N83" s="221">
        <v>4</v>
      </c>
      <c r="O83" s="2">
        <v>9</v>
      </c>
    </row>
    <row r="84" spans="1:15" x14ac:dyDescent="0.3">
      <c r="A84" s="1" t="s">
        <v>39</v>
      </c>
      <c r="B84" s="221">
        <f t="shared" si="1"/>
        <v>82</v>
      </c>
      <c r="C84" s="221">
        <v>1</v>
      </c>
      <c r="D84" s="2">
        <v>2</v>
      </c>
      <c r="E84" s="1">
        <v>0.54785714285714282</v>
      </c>
      <c r="F84" s="221">
        <v>24</v>
      </c>
      <c r="G84" s="221">
        <v>0.21</v>
      </c>
      <c r="H84" s="221">
        <v>113.72</v>
      </c>
      <c r="I84" s="221">
        <v>8.65</v>
      </c>
      <c r="J84" s="221">
        <v>4.32</v>
      </c>
      <c r="K84" s="221">
        <v>100</v>
      </c>
      <c r="L84" s="221">
        <v>15</v>
      </c>
      <c r="M84" s="221">
        <v>3</v>
      </c>
      <c r="N84" s="221">
        <v>3</v>
      </c>
      <c r="O84" s="2">
        <v>14</v>
      </c>
    </row>
    <row r="85" spans="1:15" x14ac:dyDescent="0.3">
      <c r="A85" s="1" t="s">
        <v>39</v>
      </c>
      <c r="B85" s="221">
        <f t="shared" si="1"/>
        <v>83</v>
      </c>
      <c r="C85" s="221">
        <v>1</v>
      </c>
      <c r="D85" s="2">
        <v>2</v>
      </c>
      <c r="E85" s="1">
        <v>0.46699999999999997</v>
      </c>
      <c r="F85" s="221">
        <v>19</v>
      </c>
      <c r="G85" s="221">
        <v>0.19</v>
      </c>
      <c r="H85" s="221">
        <v>108.98</v>
      </c>
      <c r="I85" s="221">
        <v>8.9600000000000009</v>
      </c>
      <c r="J85" s="221">
        <v>4.1100000000000003</v>
      </c>
      <c r="K85" s="221">
        <v>100</v>
      </c>
      <c r="L85" s="221">
        <v>12</v>
      </c>
      <c r="M85" s="221">
        <v>3</v>
      </c>
      <c r="N85" s="221">
        <v>3</v>
      </c>
      <c r="O85" s="2">
        <v>10</v>
      </c>
    </row>
    <row r="86" spans="1:15" x14ac:dyDescent="0.3">
      <c r="A86" s="1" t="s">
        <v>19</v>
      </c>
      <c r="B86" s="221">
        <f t="shared" si="1"/>
        <v>84</v>
      </c>
      <c r="C86" s="221">
        <v>1</v>
      </c>
      <c r="D86" s="2">
        <v>2</v>
      </c>
      <c r="E86" s="1">
        <v>0.45874999999999999</v>
      </c>
      <c r="F86" s="221">
        <v>16</v>
      </c>
      <c r="G86" s="221">
        <v>0.19</v>
      </c>
      <c r="H86" s="221">
        <v>108.18</v>
      </c>
      <c r="I86" s="221">
        <v>2.5</v>
      </c>
      <c r="J86" s="221">
        <v>4.5</v>
      </c>
      <c r="K86" s="221">
        <v>100</v>
      </c>
      <c r="L86" s="221">
        <v>11</v>
      </c>
      <c r="M86" s="221">
        <v>3</v>
      </c>
      <c r="N86" s="221">
        <v>2</v>
      </c>
      <c r="O86" s="2">
        <v>8</v>
      </c>
    </row>
    <row r="87" spans="1:15" x14ac:dyDescent="0.3">
      <c r="A87" s="1" t="s">
        <v>19</v>
      </c>
      <c r="B87" s="221">
        <f t="shared" si="1"/>
        <v>85</v>
      </c>
      <c r="C87" s="221">
        <v>1</v>
      </c>
      <c r="D87" s="2">
        <v>2</v>
      </c>
      <c r="E87" s="1">
        <v>0.33285714285714285</v>
      </c>
      <c r="F87" s="221">
        <v>18</v>
      </c>
      <c r="G87" s="221">
        <v>0.19</v>
      </c>
      <c r="H87" s="221">
        <v>106.16</v>
      </c>
      <c r="I87" s="221">
        <v>2.94</v>
      </c>
      <c r="J87" s="221">
        <v>4.78</v>
      </c>
      <c r="K87" s="221">
        <v>1</v>
      </c>
      <c r="L87" s="221">
        <v>12</v>
      </c>
      <c r="M87" s="221">
        <v>4</v>
      </c>
      <c r="N87" s="221">
        <v>4</v>
      </c>
      <c r="O87" s="2">
        <v>7</v>
      </c>
    </row>
    <row r="88" spans="1:15" x14ac:dyDescent="0.3">
      <c r="A88" s="1" t="s">
        <v>19</v>
      </c>
      <c r="B88" s="221">
        <f t="shared" si="1"/>
        <v>86</v>
      </c>
      <c r="C88" s="221">
        <v>1</v>
      </c>
      <c r="D88" s="2">
        <v>2</v>
      </c>
      <c r="E88" s="1">
        <v>0.45874999999999999</v>
      </c>
      <c r="F88" s="221">
        <v>13</v>
      </c>
      <c r="G88" s="221">
        <v>0.2</v>
      </c>
      <c r="H88" s="221">
        <v>110.87</v>
      </c>
      <c r="I88" s="221">
        <v>1.63</v>
      </c>
      <c r="J88" s="221">
        <v>5.79</v>
      </c>
      <c r="K88" s="221">
        <v>100</v>
      </c>
      <c r="L88" s="221">
        <v>10</v>
      </c>
      <c r="M88" s="221">
        <v>3</v>
      </c>
      <c r="N88" s="221">
        <v>2</v>
      </c>
      <c r="O88" s="2">
        <v>8</v>
      </c>
    </row>
    <row r="89" spans="1:15" x14ac:dyDescent="0.3">
      <c r="A89" s="1" t="s">
        <v>19</v>
      </c>
      <c r="B89" s="221">
        <f t="shared" si="1"/>
        <v>87</v>
      </c>
      <c r="C89" s="221">
        <v>1</v>
      </c>
      <c r="D89" s="2">
        <v>2</v>
      </c>
      <c r="E89" s="1">
        <v>0.5</v>
      </c>
      <c r="F89" s="221">
        <v>17</v>
      </c>
      <c r="G89" s="221">
        <v>0.25</v>
      </c>
      <c r="H89" s="221">
        <v>103.48</v>
      </c>
      <c r="I89" s="221">
        <v>2.4900000000000002</v>
      </c>
      <c r="J89" s="221">
        <v>5.73</v>
      </c>
      <c r="K89" s="221">
        <v>100</v>
      </c>
      <c r="L89" s="221">
        <v>11</v>
      </c>
      <c r="M89" s="221">
        <v>2</v>
      </c>
      <c r="N89" s="221">
        <v>2</v>
      </c>
      <c r="O89" s="2">
        <v>10</v>
      </c>
    </row>
    <row r="90" spans="1:15" x14ac:dyDescent="0.3">
      <c r="A90" s="1" t="s">
        <v>37</v>
      </c>
      <c r="B90" s="221">
        <f t="shared" si="1"/>
        <v>88</v>
      </c>
      <c r="C90" s="221">
        <v>1</v>
      </c>
      <c r="D90" s="2">
        <v>2</v>
      </c>
      <c r="E90" s="1">
        <v>0.53300000000000003</v>
      </c>
      <c r="F90" s="221">
        <v>18</v>
      </c>
      <c r="G90" s="221">
        <v>0.28000000000000003</v>
      </c>
      <c r="H90" s="221">
        <v>97.04</v>
      </c>
      <c r="I90" s="221">
        <v>2.16</v>
      </c>
      <c r="J90" s="221">
        <v>1</v>
      </c>
      <c r="K90" s="221">
        <v>100</v>
      </c>
      <c r="L90" s="221">
        <v>11</v>
      </c>
      <c r="M90" s="221">
        <v>2</v>
      </c>
      <c r="N90" s="221">
        <v>3</v>
      </c>
      <c r="O90" s="2">
        <v>10</v>
      </c>
    </row>
    <row r="91" spans="1:15" x14ac:dyDescent="0.3">
      <c r="A91" s="1" t="s">
        <v>37</v>
      </c>
      <c r="B91" s="221">
        <f t="shared" si="1"/>
        <v>89</v>
      </c>
      <c r="C91" s="221">
        <v>1</v>
      </c>
      <c r="D91" s="2">
        <v>2</v>
      </c>
      <c r="E91" s="1">
        <v>0.38142857142857139</v>
      </c>
      <c r="F91" s="221">
        <v>18</v>
      </c>
      <c r="G91" s="221">
        <v>0.28000000000000003</v>
      </c>
      <c r="H91" s="221">
        <v>97.04</v>
      </c>
      <c r="I91" s="221">
        <v>1.89</v>
      </c>
      <c r="J91" s="221">
        <v>1.25</v>
      </c>
      <c r="K91" s="221">
        <v>100</v>
      </c>
      <c r="L91" s="221">
        <v>10</v>
      </c>
      <c r="M91" s="221">
        <v>4</v>
      </c>
      <c r="N91" s="221">
        <v>5</v>
      </c>
      <c r="O91" s="2">
        <v>7</v>
      </c>
    </row>
    <row r="92" spans="1:15" x14ac:dyDescent="0.3">
      <c r="A92" s="1" t="s">
        <v>37</v>
      </c>
      <c r="B92" s="221">
        <f t="shared" si="1"/>
        <v>90</v>
      </c>
      <c r="C92" s="221">
        <v>1</v>
      </c>
      <c r="D92" s="2">
        <v>2</v>
      </c>
      <c r="E92" s="1">
        <v>0.2857142857142857</v>
      </c>
      <c r="F92" s="221">
        <v>21</v>
      </c>
      <c r="G92" s="221">
        <v>0.28000000000000003</v>
      </c>
      <c r="H92" s="221">
        <v>100.43</v>
      </c>
      <c r="I92" s="221">
        <v>0</v>
      </c>
      <c r="J92" s="221">
        <v>1.25</v>
      </c>
      <c r="K92" s="221">
        <v>100</v>
      </c>
      <c r="L92" s="221">
        <v>12</v>
      </c>
      <c r="M92" s="221">
        <v>4</v>
      </c>
      <c r="N92" s="221">
        <v>5</v>
      </c>
      <c r="O92" s="2">
        <v>7</v>
      </c>
    </row>
    <row r="93" spans="1:15" x14ac:dyDescent="0.3">
      <c r="A93" s="1" t="s">
        <v>36</v>
      </c>
      <c r="B93" s="221">
        <f t="shared" si="1"/>
        <v>91</v>
      </c>
      <c r="C93" s="221">
        <v>1</v>
      </c>
      <c r="D93" s="2">
        <v>2</v>
      </c>
      <c r="E93" s="1">
        <v>0.45874999999999999</v>
      </c>
      <c r="F93" s="221">
        <v>15</v>
      </c>
      <c r="G93" s="221">
        <v>0.17</v>
      </c>
      <c r="H93" s="221">
        <v>104.89</v>
      </c>
      <c r="I93" s="221">
        <v>2</v>
      </c>
      <c r="J93" s="221">
        <v>2.16</v>
      </c>
      <c r="K93" s="221">
        <v>100</v>
      </c>
      <c r="L93" s="221">
        <v>10</v>
      </c>
      <c r="M93" s="221">
        <v>3</v>
      </c>
      <c r="N93" s="221">
        <v>2</v>
      </c>
      <c r="O93" s="2">
        <v>8</v>
      </c>
    </row>
    <row r="94" spans="1:15" x14ac:dyDescent="0.3">
      <c r="A94" s="1" t="s">
        <v>36</v>
      </c>
      <c r="B94" s="221">
        <f t="shared" si="1"/>
        <v>92</v>
      </c>
      <c r="C94" s="221">
        <v>1</v>
      </c>
      <c r="D94" s="2">
        <v>2</v>
      </c>
      <c r="E94" s="1">
        <v>0.54125000000000001</v>
      </c>
      <c r="F94" s="221">
        <v>13</v>
      </c>
      <c r="G94" s="221">
        <v>0.19</v>
      </c>
      <c r="H94" s="221">
        <v>91.35</v>
      </c>
      <c r="I94" s="221">
        <v>4.55</v>
      </c>
      <c r="J94" s="221">
        <v>1.25</v>
      </c>
      <c r="K94" s="221">
        <v>100</v>
      </c>
      <c r="L94" s="221">
        <v>9</v>
      </c>
      <c r="M94" s="221">
        <v>2</v>
      </c>
      <c r="N94" s="221">
        <v>2</v>
      </c>
      <c r="O94" s="2">
        <v>8</v>
      </c>
    </row>
    <row r="95" spans="1:15" x14ac:dyDescent="0.3">
      <c r="A95" s="1" t="s">
        <v>36</v>
      </c>
      <c r="B95" s="221">
        <f t="shared" si="1"/>
        <v>93</v>
      </c>
      <c r="C95" s="221">
        <v>1</v>
      </c>
      <c r="D95" s="2">
        <v>2</v>
      </c>
      <c r="E95" s="1">
        <v>0.5</v>
      </c>
      <c r="F95" s="221">
        <v>14</v>
      </c>
      <c r="G95" s="221">
        <v>0.19</v>
      </c>
      <c r="H95" s="221">
        <v>92.71</v>
      </c>
      <c r="I95" s="221">
        <v>5.19</v>
      </c>
      <c r="J95" s="221">
        <v>0.82</v>
      </c>
      <c r="K95" s="221">
        <v>100</v>
      </c>
      <c r="L95" s="221">
        <v>9</v>
      </c>
      <c r="M95" s="221">
        <v>2</v>
      </c>
      <c r="N95" s="221">
        <v>3</v>
      </c>
      <c r="O95" s="2">
        <v>8</v>
      </c>
    </row>
    <row r="96" spans="1:15" x14ac:dyDescent="0.3">
      <c r="A96" s="1" t="s">
        <v>36</v>
      </c>
      <c r="B96" s="221">
        <f t="shared" si="1"/>
        <v>94</v>
      </c>
      <c r="C96" s="221">
        <v>1</v>
      </c>
      <c r="D96" s="2">
        <v>2</v>
      </c>
      <c r="E96" s="1">
        <v>0.45874999999999999</v>
      </c>
      <c r="F96" s="221">
        <v>14</v>
      </c>
      <c r="G96" s="221">
        <v>0.2</v>
      </c>
      <c r="H96" s="221">
        <v>93.38</v>
      </c>
      <c r="I96" s="221">
        <v>4.6399999999999997</v>
      </c>
      <c r="J96" s="221">
        <v>2.62</v>
      </c>
      <c r="K96" s="221">
        <v>100</v>
      </c>
      <c r="L96" s="221">
        <v>9</v>
      </c>
      <c r="M96" s="221">
        <v>2</v>
      </c>
      <c r="N96" s="221">
        <v>2</v>
      </c>
      <c r="O96" s="2">
        <v>8</v>
      </c>
    </row>
    <row r="97" spans="1:15" x14ac:dyDescent="0.3">
      <c r="A97" s="1" t="s">
        <v>36</v>
      </c>
      <c r="B97" s="221">
        <f t="shared" si="1"/>
        <v>95</v>
      </c>
      <c r="C97" s="221">
        <v>1</v>
      </c>
      <c r="D97" s="2">
        <v>2</v>
      </c>
      <c r="E97" s="1">
        <v>0.45874999999999999</v>
      </c>
      <c r="F97" s="221">
        <v>17</v>
      </c>
      <c r="G97" s="221">
        <v>0.22</v>
      </c>
      <c r="H97" s="221">
        <v>95.41</v>
      </c>
      <c r="I97" s="221">
        <v>4.1900000000000004</v>
      </c>
      <c r="J97" s="221">
        <v>2.16</v>
      </c>
      <c r="K97" s="221">
        <v>0</v>
      </c>
      <c r="L97" s="221">
        <v>11</v>
      </c>
      <c r="M97" s="221">
        <v>2</v>
      </c>
      <c r="N97" s="221">
        <v>4</v>
      </c>
      <c r="O97" s="2">
        <v>8</v>
      </c>
    </row>
    <row r="98" spans="1:15" x14ac:dyDescent="0.3">
      <c r="A98" s="1" t="s">
        <v>36</v>
      </c>
      <c r="B98" s="221">
        <f t="shared" si="1"/>
        <v>96</v>
      </c>
      <c r="C98" s="221">
        <v>1</v>
      </c>
      <c r="D98" s="2">
        <v>2</v>
      </c>
      <c r="E98" s="1">
        <v>0.4811111111111111</v>
      </c>
      <c r="F98" s="221">
        <v>17</v>
      </c>
      <c r="G98" s="221">
        <v>0.2</v>
      </c>
      <c r="H98" s="221">
        <v>93.38</v>
      </c>
      <c r="I98" s="221">
        <v>4.55</v>
      </c>
      <c r="J98" s="221">
        <v>2</v>
      </c>
      <c r="K98" s="221">
        <v>6.75</v>
      </c>
      <c r="L98" s="221">
        <v>11</v>
      </c>
      <c r="M98" s="221">
        <v>3</v>
      </c>
      <c r="N98" s="221">
        <v>3</v>
      </c>
      <c r="O98" s="2">
        <v>9</v>
      </c>
    </row>
    <row r="99" spans="1:15" x14ac:dyDescent="0.3">
      <c r="A99" s="1" t="s">
        <v>16</v>
      </c>
      <c r="B99" s="221">
        <f t="shared" si="1"/>
        <v>97</v>
      </c>
      <c r="C99" s="221">
        <v>0</v>
      </c>
      <c r="D99" s="2">
        <v>1</v>
      </c>
      <c r="E99" s="1">
        <v>0.55555555555555558</v>
      </c>
      <c r="F99" s="221">
        <v>14</v>
      </c>
      <c r="G99" s="221">
        <v>0.14000000000000001</v>
      </c>
      <c r="H99" s="221">
        <v>90.35</v>
      </c>
      <c r="I99" s="221">
        <v>1</v>
      </c>
      <c r="J99" s="221">
        <v>1.7</v>
      </c>
      <c r="K99" s="221">
        <v>100</v>
      </c>
      <c r="L99" s="221">
        <v>10</v>
      </c>
      <c r="M99" s="221">
        <v>2</v>
      </c>
      <c r="N99" s="221">
        <v>2</v>
      </c>
      <c r="O99" s="2">
        <v>9</v>
      </c>
    </row>
    <row r="100" spans="1:15" x14ac:dyDescent="0.3">
      <c r="A100" s="1" t="s">
        <v>16</v>
      </c>
      <c r="B100" s="221">
        <f t="shared" si="1"/>
        <v>98</v>
      </c>
      <c r="C100" s="221">
        <v>0</v>
      </c>
      <c r="D100" s="2">
        <v>1</v>
      </c>
      <c r="E100" s="1">
        <v>0.38833333333333336</v>
      </c>
      <c r="F100" s="221">
        <v>14</v>
      </c>
      <c r="G100" s="221">
        <v>0.17</v>
      </c>
      <c r="H100" s="221">
        <v>87.65</v>
      </c>
      <c r="I100" s="221">
        <v>1.25</v>
      </c>
      <c r="J100" s="221">
        <v>0.47</v>
      </c>
      <c r="K100" s="221">
        <v>100</v>
      </c>
      <c r="L100" s="221">
        <v>9</v>
      </c>
      <c r="M100" s="221">
        <v>3</v>
      </c>
      <c r="N100" s="221">
        <v>3</v>
      </c>
      <c r="O100" s="2">
        <v>6</v>
      </c>
    </row>
    <row r="101" spans="1:15" x14ac:dyDescent="0.3">
      <c r="A101" s="1" t="s">
        <v>16</v>
      </c>
      <c r="B101" s="221">
        <f t="shared" si="1"/>
        <v>99</v>
      </c>
      <c r="C101" s="221">
        <v>0</v>
      </c>
      <c r="D101" s="2">
        <v>1</v>
      </c>
      <c r="E101" s="1">
        <v>0.4811111111111111</v>
      </c>
      <c r="F101" s="221">
        <v>19</v>
      </c>
      <c r="G101" s="221">
        <v>0.17</v>
      </c>
      <c r="H101" s="221">
        <v>89</v>
      </c>
      <c r="I101" s="221">
        <v>1.25</v>
      </c>
      <c r="J101" s="221">
        <v>0.82</v>
      </c>
      <c r="K101" s="221">
        <v>100</v>
      </c>
      <c r="L101" s="221">
        <v>10</v>
      </c>
      <c r="M101" s="221">
        <v>2</v>
      </c>
      <c r="N101" s="221">
        <v>3</v>
      </c>
      <c r="O101" s="2">
        <v>9</v>
      </c>
    </row>
    <row r="102" spans="1:15" x14ac:dyDescent="0.3">
      <c r="A102" s="1" t="s">
        <v>16</v>
      </c>
      <c r="B102" s="221">
        <f t="shared" si="1"/>
        <v>100</v>
      </c>
      <c r="C102" s="221">
        <v>0</v>
      </c>
      <c r="D102" s="2">
        <v>1</v>
      </c>
      <c r="E102" s="1">
        <v>0.38142857142857139</v>
      </c>
      <c r="F102" s="221">
        <v>16</v>
      </c>
      <c r="G102" s="221">
        <v>0.15</v>
      </c>
      <c r="H102" s="221">
        <v>100.47</v>
      </c>
      <c r="I102" s="221">
        <v>0.94</v>
      </c>
      <c r="J102" s="221">
        <v>0.5</v>
      </c>
      <c r="K102" s="221">
        <v>3.75</v>
      </c>
      <c r="L102" s="221">
        <v>10</v>
      </c>
      <c r="M102" s="221">
        <v>2</v>
      </c>
      <c r="N102" s="221">
        <v>3</v>
      </c>
      <c r="O102" s="2">
        <v>7</v>
      </c>
    </row>
    <row r="103" spans="1:15" x14ac:dyDescent="0.3">
      <c r="A103" s="1" t="s">
        <v>60</v>
      </c>
      <c r="B103" s="221">
        <f t="shared" si="1"/>
        <v>101</v>
      </c>
      <c r="C103" s="221">
        <v>1</v>
      </c>
      <c r="D103" s="2">
        <v>1</v>
      </c>
      <c r="E103" s="1">
        <v>0.42857142857142855</v>
      </c>
      <c r="F103" s="221">
        <v>15</v>
      </c>
      <c r="G103" s="221">
        <v>0.09</v>
      </c>
      <c r="H103" s="221">
        <v>73.09</v>
      </c>
      <c r="I103" s="221">
        <v>4.55</v>
      </c>
      <c r="J103" s="221">
        <v>2.5</v>
      </c>
      <c r="K103" s="221">
        <v>100</v>
      </c>
      <c r="L103" s="221">
        <v>9</v>
      </c>
      <c r="M103" s="221">
        <v>2</v>
      </c>
      <c r="N103" s="221">
        <v>2</v>
      </c>
      <c r="O103" s="2">
        <v>7</v>
      </c>
    </row>
    <row r="104" spans="1:15" x14ac:dyDescent="0.3">
      <c r="A104" s="1" t="s">
        <v>60</v>
      </c>
      <c r="B104" s="221">
        <f t="shared" si="1"/>
        <v>102</v>
      </c>
      <c r="C104" s="221">
        <v>1</v>
      </c>
      <c r="D104" s="2">
        <v>1</v>
      </c>
      <c r="E104" s="1">
        <v>0.44444444444444442</v>
      </c>
      <c r="F104" s="221">
        <v>18</v>
      </c>
      <c r="G104" s="221">
        <v>0.11</v>
      </c>
      <c r="H104" s="221">
        <v>99.49</v>
      </c>
      <c r="I104" s="221">
        <v>11.95</v>
      </c>
      <c r="J104" s="221">
        <v>7.13</v>
      </c>
      <c r="K104" s="221">
        <v>100</v>
      </c>
      <c r="L104" s="221">
        <v>11</v>
      </c>
      <c r="M104" s="221">
        <v>2</v>
      </c>
      <c r="N104" s="221">
        <v>2</v>
      </c>
      <c r="O104" s="2">
        <v>9</v>
      </c>
    </row>
    <row r="105" spans="1:15" x14ac:dyDescent="0.3">
      <c r="A105" s="1" t="s">
        <v>60</v>
      </c>
      <c r="B105" s="221">
        <f t="shared" si="1"/>
        <v>103</v>
      </c>
      <c r="C105" s="221">
        <v>1</v>
      </c>
      <c r="D105" s="2">
        <v>1</v>
      </c>
      <c r="E105" s="1">
        <v>0.5</v>
      </c>
      <c r="F105" s="221">
        <v>17</v>
      </c>
      <c r="G105" s="221">
        <v>0.11</v>
      </c>
      <c r="H105" s="221">
        <v>123.18</v>
      </c>
      <c r="I105" s="221">
        <v>7.48</v>
      </c>
      <c r="J105" s="221">
        <v>5.91</v>
      </c>
      <c r="K105" s="221">
        <v>100</v>
      </c>
      <c r="L105" s="221">
        <v>11</v>
      </c>
      <c r="M105" s="221">
        <v>2</v>
      </c>
      <c r="N105" s="221">
        <v>3</v>
      </c>
      <c r="O105" s="2">
        <v>10</v>
      </c>
    </row>
    <row r="106" spans="1:15" x14ac:dyDescent="0.3">
      <c r="A106" s="1" t="s">
        <v>60</v>
      </c>
      <c r="B106" s="221">
        <f t="shared" si="1"/>
        <v>104</v>
      </c>
      <c r="C106" s="221">
        <v>1</v>
      </c>
      <c r="D106" s="2">
        <v>1</v>
      </c>
      <c r="E106" s="1">
        <v>0.48454545454545456</v>
      </c>
      <c r="F106" s="221">
        <v>19</v>
      </c>
      <c r="G106" s="221">
        <v>0.11</v>
      </c>
      <c r="H106" s="221">
        <v>134</v>
      </c>
      <c r="I106" s="221">
        <v>5.0999999999999996</v>
      </c>
      <c r="J106" s="221">
        <v>2.62</v>
      </c>
      <c r="K106" s="221">
        <v>100</v>
      </c>
      <c r="L106" s="221">
        <v>14</v>
      </c>
      <c r="M106" s="221">
        <v>3</v>
      </c>
      <c r="N106" s="221">
        <v>3</v>
      </c>
      <c r="O106" s="2">
        <v>11</v>
      </c>
    </row>
    <row r="107" spans="1:15" x14ac:dyDescent="0.3">
      <c r="A107" s="1" t="s">
        <v>60</v>
      </c>
      <c r="B107" s="221">
        <f t="shared" si="1"/>
        <v>105</v>
      </c>
      <c r="C107" s="221">
        <v>1</v>
      </c>
      <c r="D107" s="2">
        <v>1</v>
      </c>
      <c r="E107" s="1">
        <v>0.51888888888888884</v>
      </c>
      <c r="F107" s="221">
        <v>18</v>
      </c>
      <c r="G107" s="221">
        <v>0.12</v>
      </c>
      <c r="H107" s="221">
        <v>125.21</v>
      </c>
      <c r="I107" s="221">
        <v>1.25</v>
      </c>
      <c r="J107" s="221">
        <v>2.4500000000000002</v>
      </c>
      <c r="K107" s="221">
        <v>100</v>
      </c>
      <c r="L107" s="221">
        <v>11</v>
      </c>
      <c r="M107" s="221">
        <v>3</v>
      </c>
      <c r="N107" s="221">
        <v>3</v>
      </c>
      <c r="O107" s="2">
        <v>9</v>
      </c>
    </row>
    <row r="108" spans="1:15" x14ac:dyDescent="0.3">
      <c r="A108" s="1" t="s">
        <v>60</v>
      </c>
      <c r="B108" s="221">
        <f t="shared" si="1"/>
        <v>106</v>
      </c>
      <c r="C108" s="221">
        <v>1</v>
      </c>
      <c r="D108" s="2">
        <v>1</v>
      </c>
      <c r="E108" s="1">
        <v>0.5154545454545455</v>
      </c>
      <c r="F108" s="221">
        <v>20</v>
      </c>
      <c r="G108" s="221">
        <v>0.1</v>
      </c>
      <c r="H108" s="221">
        <v>128.59</v>
      </c>
      <c r="I108" s="221">
        <v>2.94</v>
      </c>
      <c r="J108" s="221">
        <v>1.41</v>
      </c>
      <c r="K108" s="221">
        <v>100</v>
      </c>
      <c r="L108" s="221">
        <v>12</v>
      </c>
      <c r="M108" s="221">
        <v>4</v>
      </c>
      <c r="N108" s="221">
        <v>3</v>
      </c>
      <c r="O108" s="2">
        <v>11</v>
      </c>
    </row>
    <row r="109" spans="1:15" x14ac:dyDescent="0.3">
      <c r="A109" s="1" t="s">
        <v>60</v>
      </c>
      <c r="B109" s="221">
        <f t="shared" si="1"/>
        <v>107</v>
      </c>
      <c r="C109" s="221">
        <v>1</v>
      </c>
      <c r="D109" s="2">
        <v>1</v>
      </c>
      <c r="E109" s="1">
        <v>0.583125</v>
      </c>
      <c r="F109" s="221">
        <v>24</v>
      </c>
      <c r="G109" s="221">
        <v>0.1</v>
      </c>
      <c r="H109" s="221">
        <v>134.68</v>
      </c>
      <c r="I109" s="221">
        <v>3.56</v>
      </c>
      <c r="J109" s="221">
        <v>0</v>
      </c>
      <c r="K109" s="221">
        <v>100</v>
      </c>
      <c r="L109" s="221">
        <v>18</v>
      </c>
      <c r="M109" s="221">
        <v>3</v>
      </c>
      <c r="N109" s="221">
        <v>3</v>
      </c>
      <c r="O109" s="2">
        <v>16</v>
      </c>
    </row>
    <row r="110" spans="1:15" x14ac:dyDescent="0.3">
      <c r="A110" s="1" t="s">
        <v>60</v>
      </c>
      <c r="B110" s="221">
        <f t="shared" si="1"/>
        <v>108</v>
      </c>
      <c r="C110" s="221">
        <v>1</v>
      </c>
      <c r="D110" s="2">
        <v>1</v>
      </c>
      <c r="E110" s="1">
        <v>0.62944444444444447</v>
      </c>
      <c r="F110" s="221">
        <v>22</v>
      </c>
      <c r="G110" s="221">
        <v>0.09</v>
      </c>
      <c r="H110" s="221">
        <v>140.77000000000001</v>
      </c>
      <c r="I110" s="221">
        <v>1.25</v>
      </c>
      <c r="J110" s="221">
        <v>0.47</v>
      </c>
      <c r="K110" s="221">
        <v>100</v>
      </c>
      <c r="L110" s="221">
        <v>18</v>
      </c>
      <c r="M110" s="221">
        <v>2</v>
      </c>
      <c r="N110" s="221">
        <v>2</v>
      </c>
      <c r="O110" s="2">
        <v>18</v>
      </c>
    </row>
    <row r="111" spans="1:15" x14ac:dyDescent="0.3">
      <c r="A111" s="1" t="s">
        <v>60</v>
      </c>
      <c r="B111" s="221">
        <f t="shared" si="1"/>
        <v>109</v>
      </c>
      <c r="C111" s="221">
        <v>1</v>
      </c>
      <c r="D111" s="2">
        <v>1</v>
      </c>
      <c r="E111" s="1">
        <v>0.604375</v>
      </c>
      <c r="F111" s="221">
        <v>22</v>
      </c>
      <c r="G111" s="221">
        <v>0.09</v>
      </c>
      <c r="H111" s="221">
        <v>131.97</v>
      </c>
      <c r="I111" s="221">
        <v>5.25</v>
      </c>
      <c r="J111" s="221">
        <v>1.7</v>
      </c>
      <c r="K111" s="221">
        <v>100</v>
      </c>
      <c r="L111" s="221">
        <v>16</v>
      </c>
      <c r="M111" s="221">
        <v>3</v>
      </c>
      <c r="N111" s="221">
        <v>3</v>
      </c>
      <c r="O111" s="2">
        <v>16</v>
      </c>
    </row>
    <row r="112" spans="1:15" x14ac:dyDescent="0.3">
      <c r="A112" s="1" t="s">
        <v>58</v>
      </c>
      <c r="B112" s="221">
        <f t="shared" si="1"/>
        <v>110</v>
      </c>
      <c r="C112" s="221">
        <v>1</v>
      </c>
      <c r="D112" s="2">
        <v>4</v>
      </c>
      <c r="E112" s="1">
        <v>0.59499999999999997</v>
      </c>
      <c r="F112" s="221">
        <v>19</v>
      </c>
      <c r="G112" s="221">
        <v>0.21</v>
      </c>
      <c r="H112" s="221">
        <v>101.12</v>
      </c>
      <c r="I112" s="221">
        <v>1.63</v>
      </c>
      <c r="J112" s="221">
        <v>1</v>
      </c>
      <c r="K112" s="221">
        <v>100</v>
      </c>
      <c r="L112" s="221">
        <v>15</v>
      </c>
      <c r="M112" s="221">
        <v>3</v>
      </c>
      <c r="N112" s="221">
        <v>2</v>
      </c>
      <c r="O112" s="2">
        <v>14</v>
      </c>
    </row>
    <row r="113" spans="1:15" x14ac:dyDescent="0.3">
      <c r="A113" s="1" t="s">
        <v>58</v>
      </c>
      <c r="B113" s="221">
        <f t="shared" si="1"/>
        <v>111</v>
      </c>
      <c r="C113" s="221">
        <v>1</v>
      </c>
      <c r="D113" s="2">
        <v>4</v>
      </c>
      <c r="E113" s="1">
        <v>0.5</v>
      </c>
      <c r="F113" s="221">
        <v>17</v>
      </c>
      <c r="G113" s="221">
        <v>0.17</v>
      </c>
      <c r="H113" s="221">
        <v>99.1</v>
      </c>
      <c r="I113" s="221">
        <v>0.94</v>
      </c>
      <c r="J113" s="221">
        <v>1.63</v>
      </c>
      <c r="K113" s="221">
        <v>100</v>
      </c>
      <c r="L113" s="221">
        <v>11</v>
      </c>
      <c r="M113" s="221">
        <v>3</v>
      </c>
      <c r="N113" s="221">
        <v>3</v>
      </c>
      <c r="O113" s="2">
        <v>10</v>
      </c>
    </row>
    <row r="114" spans="1:15" x14ac:dyDescent="0.3">
      <c r="A114" s="1" t="s">
        <v>58</v>
      </c>
      <c r="B114" s="221">
        <f t="shared" si="1"/>
        <v>112</v>
      </c>
      <c r="C114" s="221">
        <v>1</v>
      </c>
      <c r="D114" s="2">
        <v>4</v>
      </c>
      <c r="E114" s="1">
        <v>0.53300000000000003</v>
      </c>
      <c r="F114" s="221">
        <v>17</v>
      </c>
      <c r="G114" s="221">
        <v>0.15</v>
      </c>
      <c r="H114" s="221">
        <v>97.75</v>
      </c>
      <c r="I114" s="221">
        <v>0</v>
      </c>
      <c r="J114" s="221">
        <v>1.63</v>
      </c>
      <c r="K114" s="221">
        <v>100</v>
      </c>
      <c r="L114" s="221">
        <v>11</v>
      </c>
      <c r="M114" s="221">
        <v>2</v>
      </c>
      <c r="N114" s="221">
        <v>2</v>
      </c>
      <c r="O114" s="2">
        <v>10</v>
      </c>
    </row>
    <row r="115" spans="1:15" x14ac:dyDescent="0.3">
      <c r="A115" s="1" t="s">
        <v>58</v>
      </c>
      <c r="B115" s="221">
        <f t="shared" si="1"/>
        <v>113</v>
      </c>
      <c r="C115" s="221">
        <v>1</v>
      </c>
      <c r="D115" s="2">
        <v>4</v>
      </c>
      <c r="E115" s="1">
        <v>0.59222222222222221</v>
      </c>
      <c r="F115" s="221">
        <v>14</v>
      </c>
      <c r="G115" s="221">
        <v>0.13</v>
      </c>
      <c r="H115" s="221">
        <v>96.4</v>
      </c>
      <c r="I115" s="221">
        <v>0.47</v>
      </c>
      <c r="J115" s="221">
        <v>1.25</v>
      </c>
      <c r="K115" s="221">
        <v>100</v>
      </c>
      <c r="L115" s="221">
        <v>10</v>
      </c>
      <c r="M115" s="221">
        <v>1</v>
      </c>
      <c r="N115" s="221">
        <v>1</v>
      </c>
      <c r="O115" s="2">
        <v>9</v>
      </c>
    </row>
    <row r="116" spans="1:15" x14ac:dyDescent="0.3">
      <c r="A116" s="1" t="s">
        <v>58</v>
      </c>
      <c r="B116" s="221">
        <f t="shared" si="1"/>
        <v>114</v>
      </c>
      <c r="C116" s="221">
        <v>1</v>
      </c>
      <c r="D116" s="2">
        <v>4</v>
      </c>
      <c r="E116" s="1">
        <v>0.59222222222222221</v>
      </c>
      <c r="F116" s="221">
        <v>13</v>
      </c>
      <c r="G116" s="221">
        <v>0.09</v>
      </c>
      <c r="H116" s="221">
        <v>86.96</v>
      </c>
      <c r="I116" s="221">
        <v>0.5</v>
      </c>
      <c r="J116" s="221">
        <v>10.14</v>
      </c>
      <c r="K116" s="221">
        <v>100</v>
      </c>
      <c r="L116" s="221">
        <v>9</v>
      </c>
      <c r="M116" s="221">
        <v>1</v>
      </c>
      <c r="N116" s="221">
        <v>1</v>
      </c>
      <c r="O116" s="2">
        <v>9</v>
      </c>
    </row>
    <row r="117" spans="1:15" x14ac:dyDescent="0.3">
      <c r="A117" s="1" t="s">
        <v>11</v>
      </c>
      <c r="B117" s="221">
        <f t="shared" si="1"/>
        <v>115</v>
      </c>
      <c r="C117" s="221">
        <v>1</v>
      </c>
      <c r="D117" s="2">
        <v>4</v>
      </c>
      <c r="E117" s="1">
        <v>0.51888888888888884</v>
      </c>
      <c r="F117" s="221">
        <v>16</v>
      </c>
      <c r="G117" s="221">
        <v>0.12</v>
      </c>
      <c r="H117" s="221">
        <v>115.64</v>
      </c>
      <c r="I117" s="221">
        <v>1.25</v>
      </c>
      <c r="J117" s="221">
        <v>2</v>
      </c>
      <c r="K117" s="221">
        <v>100</v>
      </c>
      <c r="L117" s="221">
        <v>11</v>
      </c>
      <c r="M117" s="221">
        <v>2</v>
      </c>
      <c r="N117" s="221">
        <v>3</v>
      </c>
      <c r="O117" s="2">
        <v>9</v>
      </c>
    </row>
    <row r="118" spans="1:15" x14ac:dyDescent="0.3">
      <c r="A118" s="1" t="s">
        <v>11</v>
      </c>
      <c r="B118" s="221">
        <f t="shared" si="1"/>
        <v>116</v>
      </c>
      <c r="C118" s="221">
        <v>1</v>
      </c>
      <c r="D118" s="2">
        <v>4</v>
      </c>
      <c r="E118" s="1">
        <v>0.58333333333333337</v>
      </c>
      <c r="F118" s="221">
        <v>20</v>
      </c>
      <c r="G118" s="221">
        <v>0.09</v>
      </c>
      <c r="H118" s="221">
        <v>120.37</v>
      </c>
      <c r="I118" s="221">
        <v>1.25</v>
      </c>
      <c r="J118" s="221">
        <v>1.7</v>
      </c>
      <c r="K118" s="221">
        <v>100</v>
      </c>
      <c r="L118" s="221">
        <v>12</v>
      </c>
      <c r="M118" s="221">
        <v>2</v>
      </c>
      <c r="N118" s="221">
        <v>2</v>
      </c>
      <c r="O118" s="2">
        <v>12</v>
      </c>
    </row>
    <row r="119" spans="1:15" x14ac:dyDescent="0.3">
      <c r="A119" s="1" t="s">
        <v>11</v>
      </c>
      <c r="B119" s="221">
        <f t="shared" si="1"/>
        <v>117</v>
      </c>
      <c r="C119" s="221">
        <v>1</v>
      </c>
      <c r="D119" s="2">
        <v>4</v>
      </c>
      <c r="E119" s="1">
        <v>0.5154545454545455</v>
      </c>
      <c r="F119" s="221">
        <v>21</v>
      </c>
      <c r="G119" s="221">
        <v>0.1</v>
      </c>
      <c r="H119" s="221">
        <v>116.99</v>
      </c>
      <c r="I119" s="221">
        <v>0.47</v>
      </c>
      <c r="J119" s="221">
        <v>2.4500000000000002</v>
      </c>
      <c r="K119" s="221">
        <v>100</v>
      </c>
      <c r="L119" s="221">
        <v>13</v>
      </c>
      <c r="M119" s="221">
        <v>2</v>
      </c>
      <c r="N119" s="221">
        <v>2</v>
      </c>
      <c r="O119" s="2">
        <v>11</v>
      </c>
    </row>
    <row r="120" spans="1:15" x14ac:dyDescent="0.3">
      <c r="A120" s="1" t="s">
        <v>11</v>
      </c>
      <c r="B120" s="221">
        <f t="shared" si="1"/>
        <v>118</v>
      </c>
      <c r="C120" s="221">
        <v>1</v>
      </c>
      <c r="D120" s="2">
        <v>4</v>
      </c>
      <c r="E120" s="1">
        <v>0.5154545454545455</v>
      </c>
      <c r="F120" s="221">
        <v>19</v>
      </c>
      <c r="G120" s="221">
        <v>0.1</v>
      </c>
      <c r="H120" s="221">
        <v>114.96</v>
      </c>
      <c r="I120" s="221">
        <v>0.47</v>
      </c>
      <c r="J120" s="221">
        <v>1.25</v>
      </c>
      <c r="K120" s="221">
        <v>100</v>
      </c>
      <c r="L120" s="221">
        <v>13</v>
      </c>
      <c r="M120" s="221">
        <v>3</v>
      </c>
      <c r="N120" s="221">
        <v>3</v>
      </c>
      <c r="O120" s="2">
        <v>11</v>
      </c>
    </row>
    <row r="121" spans="1:15" x14ac:dyDescent="0.3">
      <c r="A121" s="1" t="s">
        <v>11</v>
      </c>
      <c r="B121" s="221">
        <f t="shared" si="1"/>
        <v>119</v>
      </c>
      <c r="C121" s="221">
        <v>1</v>
      </c>
      <c r="D121" s="2">
        <v>4</v>
      </c>
      <c r="E121" s="1">
        <v>0.5714285714285714</v>
      </c>
      <c r="F121" s="221">
        <v>21</v>
      </c>
      <c r="G121" s="221">
        <v>0.11</v>
      </c>
      <c r="H121" s="221">
        <v>115.64</v>
      </c>
      <c r="I121" s="221">
        <v>0.47</v>
      </c>
      <c r="J121" s="221">
        <v>1.63</v>
      </c>
      <c r="K121" s="221">
        <v>100</v>
      </c>
      <c r="L121" s="221">
        <v>15</v>
      </c>
      <c r="M121" s="221">
        <v>2</v>
      </c>
      <c r="N121" s="221">
        <v>2</v>
      </c>
      <c r="O121" s="2">
        <v>14</v>
      </c>
    </row>
    <row r="122" spans="1:15" x14ac:dyDescent="0.3">
      <c r="A122" s="1" t="s">
        <v>11</v>
      </c>
      <c r="B122" s="221">
        <f t="shared" si="1"/>
        <v>120</v>
      </c>
      <c r="C122" s="221">
        <v>1</v>
      </c>
      <c r="D122" s="2">
        <v>4</v>
      </c>
      <c r="E122" s="1">
        <v>0.55533333333333335</v>
      </c>
      <c r="F122" s="221">
        <v>23</v>
      </c>
      <c r="G122" s="221">
        <v>0.11</v>
      </c>
      <c r="H122" s="221">
        <v>117.67</v>
      </c>
      <c r="I122" s="221">
        <v>0</v>
      </c>
      <c r="J122" s="221">
        <v>0.94</v>
      </c>
      <c r="K122" s="221">
        <v>100</v>
      </c>
      <c r="L122" s="221">
        <v>16</v>
      </c>
      <c r="M122" s="221">
        <v>4</v>
      </c>
      <c r="N122" s="221">
        <v>3</v>
      </c>
      <c r="O122" s="2">
        <v>15</v>
      </c>
    </row>
    <row r="123" spans="1:15" x14ac:dyDescent="0.3">
      <c r="A123" s="1" t="s">
        <v>83</v>
      </c>
      <c r="B123" s="221">
        <f t="shared" si="1"/>
        <v>121</v>
      </c>
      <c r="C123" s="221">
        <v>2</v>
      </c>
      <c r="D123" s="2">
        <v>2</v>
      </c>
      <c r="E123" s="1">
        <v>0.59</v>
      </c>
      <c r="F123" s="221">
        <v>17</v>
      </c>
      <c r="G123" s="221">
        <v>0.14000000000000001</v>
      </c>
      <c r="H123" s="221">
        <v>103.62</v>
      </c>
      <c r="I123" s="221">
        <v>3.68</v>
      </c>
      <c r="J123" s="221">
        <v>1</v>
      </c>
      <c r="K123" s="221">
        <v>100</v>
      </c>
      <c r="L123" s="221">
        <v>13</v>
      </c>
      <c r="M123" s="221">
        <v>2</v>
      </c>
      <c r="N123" s="221">
        <v>2</v>
      </c>
      <c r="O123" s="2">
        <v>13</v>
      </c>
    </row>
    <row r="124" spans="1:15" x14ac:dyDescent="0.3">
      <c r="A124" s="1" t="s">
        <v>83</v>
      </c>
      <c r="B124" s="221">
        <f t="shared" si="1"/>
        <v>122</v>
      </c>
      <c r="C124" s="221">
        <v>2</v>
      </c>
      <c r="D124" s="2">
        <v>2</v>
      </c>
      <c r="E124" s="1">
        <v>0.61928571428571433</v>
      </c>
      <c r="F124" s="221">
        <v>18</v>
      </c>
      <c r="G124" s="221">
        <v>0.16</v>
      </c>
      <c r="H124" s="221">
        <v>112.36</v>
      </c>
      <c r="I124" s="221">
        <v>3.27</v>
      </c>
      <c r="J124" s="221">
        <v>2.4900000000000002</v>
      </c>
      <c r="K124" s="221">
        <v>100</v>
      </c>
      <c r="L124" s="221">
        <v>15</v>
      </c>
      <c r="M124" s="221">
        <v>3</v>
      </c>
      <c r="N124" s="221">
        <v>2</v>
      </c>
      <c r="O124" s="2">
        <v>14</v>
      </c>
    </row>
    <row r="125" spans="1:15" x14ac:dyDescent="0.3">
      <c r="A125" s="1" t="s">
        <v>83</v>
      </c>
      <c r="B125" s="221">
        <f t="shared" si="1"/>
        <v>123</v>
      </c>
      <c r="C125" s="221">
        <v>2</v>
      </c>
      <c r="D125" s="2">
        <v>2</v>
      </c>
      <c r="E125" s="1">
        <v>0.58333333333333337</v>
      </c>
      <c r="F125" s="221">
        <v>19</v>
      </c>
      <c r="G125" s="221">
        <v>0.17</v>
      </c>
      <c r="H125" s="221">
        <v>101.6</v>
      </c>
      <c r="I125" s="221">
        <v>1.7</v>
      </c>
      <c r="J125" s="221">
        <v>2.87</v>
      </c>
      <c r="K125" s="221">
        <v>100</v>
      </c>
      <c r="L125" s="221">
        <v>13</v>
      </c>
      <c r="M125" s="221">
        <v>2</v>
      </c>
      <c r="N125" s="221">
        <v>2</v>
      </c>
      <c r="O125" s="2">
        <v>12</v>
      </c>
    </row>
    <row r="126" spans="1:15" x14ac:dyDescent="0.3">
      <c r="A126" s="1" t="s">
        <v>83</v>
      </c>
      <c r="B126" s="221">
        <f t="shared" si="1"/>
        <v>124</v>
      </c>
      <c r="C126" s="221">
        <v>2</v>
      </c>
      <c r="D126" s="2">
        <v>2</v>
      </c>
      <c r="E126" s="1">
        <v>0.42857142857142855</v>
      </c>
      <c r="F126" s="221">
        <v>14</v>
      </c>
      <c r="G126" s="221">
        <v>0.2</v>
      </c>
      <c r="H126" s="221">
        <v>97.56</v>
      </c>
      <c r="I126" s="221">
        <v>0.82</v>
      </c>
      <c r="J126" s="221">
        <v>1.41</v>
      </c>
      <c r="K126" s="221">
        <v>100</v>
      </c>
      <c r="L126" s="221">
        <v>9</v>
      </c>
      <c r="M126" s="221">
        <v>2</v>
      </c>
      <c r="N126" s="221">
        <v>3</v>
      </c>
      <c r="O126" s="2">
        <v>7</v>
      </c>
    </row>
    <row r="127" spans="1:15" x14ac:dyDescent="0.3">
      <c r="A127" s="1" t="s">
        <v>83</v>
      </c>
      <c r="B127" s="221">
        <f t="shared" si="1"/>
        <v>125</v>
      </c>
      <c r="C127" s="221">
        <v>2</v>
      </c>
      <c r="D127" s="2">
        <v>2</v>
      </c>
      <c r="E127" s="1">
        <v>0.4</v>
      </c>
      <c r="F127" s="221">
        <v>28</v>
      </c>
      <c r="G127" s="221">
        <v>0.23</v>
      </c>
      <c r="H127" s="221">
        <v>137.93</v>
      </c>
      <c r="I127" s="221">
        <v>23.34</v>
      </c>
      <c r="J127" s="221">
        <v>5.0999999999999996</v>
      </c>
      <c r="K127" s="221">
        <v>14.36</v>
      </c>
      <c r="L127" s="221">
        <v>17</v>
      </c>
      <c r="M127" s="221">
        <v>7</v>
      </c>
      <c r="N127" s="221">
        <v>8</v>
      </c>
      <c r="O127" s="2">
        <v>10</v>
      </c>
    </row>
    <row r="128" spans="1:15" x14ac:dyDescent="0.3">
      <c r="A128" s="1" t="s">
        <v>85</v>
      </c>
      <c r="B128" s="221">
        <f t="shared" si="1"/>
        <v>126</v>
      </c>
      <c r="C128" s="221">
        <v>3</v>
      </c>
      <c r="D128" s="2">
        <v>2</v>
      </c>
      <c r="E128" s="1">
        <v>0.6</v>
      </c>
      <c r="F128" s="221">
        <v>16</v>
      </c>
      <c r="G128" s="221">
        <v>0.1</v>
      </c>
      <c r="H128" s="221">
        <v>129.41</v>
      </c>
      <c r="I128" s="221">
        <v>1.5</v>
      </c>
      <c r="J128" s="221">
        <v>2.0499999999999998</v>
      </c>
      <c r="K128" s="221">
        <v>100</v>
      </c>
      <c r="L128" s="221">
        <v>12</v>
      </c>
      <c r="M128" s="221">
        <v>3</v>
      </c>
      <c r="N128" s="221">
        <v>4</v>
      </c>
      <c r="O128" s="2">
        <v>10</v>
      </c>
    </row>
    <row r="129" spans="1:15" x14ac:dyDescent="0.3">
      <c r="A129" s="1" t="s">
        <v>85</v>
      </c>
      <c r="B129" s="221">
        <f t="shared" si="1"/>
        <v>127</v>
      </c>
      <c r="C129" s="221">
        <v>3</v>
      </c>
      <c r="D129" s="2">
        <v>2</v>
      </c>
      <c r="E129" s="1">
        <v>0.61538461538461542</v>
      </c>
      <c r="F129" s="221">
        <v>20</v>
      </c>
      <c r="G129" s="221">
        <v>0.09</v>
      </c>
      <c r="H129" s="221">
        <v>140.25</v>
      </c>
      <c r="I129" s="221">
        <v>4.6399999999999997</v>
      </c>
      <c r="J129" s="221">
        <v>2.94</v>
      </c>
      <c r="K129" s="221">
        <v>100</v>
      </c>
      <c r="L129" s="221">
        <v>15</v>
      </c>
      <c r="M129" s="221">
        <v>2</v>
      </c>
      <c r="N129" s="221">
        <v>2</v>
      </c>
      <c r="O129" s="2">
        <v>13</v>
      </c>
    </row>
    <row r="130" spans="1:15" x14ac:dyDescent="0.3">
      <c r="A130" s="1" t="s">
        <v>85</v>
      </c>
      <c r="B130" s="221">
        <f t="shared" si="1"/>
        <v>128</v>
      </c>
      <c r="C130" s="221">
        <v>3</v>
      </c>
      <c r="D130" s="2">
        <v>2</v>
      </c>
      <c r="E130" s="1">
        <v>0.61928571428571433</v>
      </c>
      <c r="F130" s="221">
        <v>20</v>
      </c>
      <c r="G130" s="221">
        <v>0.1</v>
      </c>
      <c r="H130" s="221">
        <v>126.69</v>
      </c>
      <c r="I130" s="221">
        <v>9.5299999999999994</v>
      </c>
      <c r="J130" s="221">
        <v>1.25</v>
      </c>
      <c r="K130" s="221">
        <v>100</v>
      </c>
      <c r="L130" s="221">
        <v>15</v>
      </c>
      <c r="M130" s="221">
        <v>3</v>
      </c>
      <c r="N130" s="221">
        <v>2</v>
      </c>
      <c r="O130" s="2">
        <v>14</v>
      </c>
    </row>
    <row r="131" spans="1:15" x14ac:dyDescent="0.3">
      <c r="A131" s="1" t="s">
        <v>85</v>
      </c>
      <c r="B131" s="221">
        <f t="shared" si="1"/>
        <v>129</v>
      </c>
      <c r="C131" s="221">
        <v>3</v>
      </c>
      <c r="D131" s="2">
        <v>2</v>
      </c>
      <c r="E131" s="1">
        <v>0.58333333333333337</v>
      </c>
      <c r="F131" s="221">
        <v>17</v>
      </c>
      <c r="G131" s="221">
        <v>0.09</v>
      </c>
      <c r="H131" s="221">
        <v>126.02</v>
      </c>
      <c r="I131" s="221">
        <v>9.42</v>
      </c>
      <c r="J131" s="221">
        <v>1.7</v>
      </c>
      <c r="K131" s="221">
        <v>100</v>
      </c>
      <c r="L131" s="221">
        <v>13</v>
      </c>
      <c r="M131" s="221">
        <v>2</v>
      </c>
      <c r="N131" s="221">
        <v>2</v>
      </c>
      <c r="O131" s="2">
        <v>12</v>
      </c>
    </row>
    <row r="132" spans="1:15" x14ac:dyDescent="0.3">
      <c r="A132" s="1" t="s">
        <v>85</v>
      </c>
      <c r="B132" s="221">
        <f t="shared" ref="B132:B196" si="2">B131+1</f>
        <v>130</v>
      </c>
      <c r="C132" s="221">
        <v>3</v>
      </c>
      <c r="D132" s="2">
        <v>2</v>
      </c>
      <c r="E132" s="1">
        <v>0.56699999999999995</v>
      </c>
      <c r="F132" s="221">
        <v>16</v>
      </c>
      <c r="G132" s="221">
        <v>0.1</v>
      </c>
      <c r="H132" s="221">
        <v>123.98</v>
      </c>
      <c r="I132" s="221">
        <v>6.65</v>
      </c>
      <c r="J132" s="221">
        <v>2.4900000000000002</v>
      </c>
      <c r="K132" s="221">
        <v>100</v>
      </c>
      <c r="L132" s="221">
        <v>11</v>
      </c>
      <c r="M132" s="221">
        <v>2</v>
      </c>
      <c r="N132" s="221">
        <v>2</v>
      </c>
      <c r="O132" s="2">
        <v>10</v>
      </c>
    </row>
    <row r="133" spans="1:15" x14ac:dyDescent="0.3">
      <c r="A133" s="1" t="s">
        <v>85</v>
      </c>
      <c r="B133" s="221">
        <f t="shared" si="2"/>
        <v>131</v>
      </c>
      <c r="C133" s="221">
        <v>3</v>
      </c>
      <c r="D133" s="2">
        <v>2</v>
      </c>
      <c r="E133" s="1">
        <v>0.61538461538461542</v>
      </c>
      <c r="F133" s="221">
        <v>18</v>
      </c>
      <c r="G133" s="221">
        <v>0.09</v>
      </c>
      <c r="H133" s="221">
        <v>141.6</v>
      </c>
      <c r="I133" s="221">
        <v>4.78</v>
      </c>
      <c r="J133" s="221">
        <v>1.63</v>
      </c>
      <c r="K133" s="221">
        <v>100</v>
      </c>
      <c r="L133" s="221">
        <v>13</v>
      </c>
      <c r="M133" s="221">
        <v>2</v>
      </c>
      <c r="N133" s="221">
        <v>2</v>
      </c>
      <c r="O133" s="2">
        <v>13</v>
      </c>
    </row>
    <row r="134" spans="1:15" x14ac:dyDescent="0.3">
      <c r="A134" s="1" t="s">
        <v>85</v>
      </c>
      <c r="B134" s="221">
        <f t="shared" si="2"/>
        <v>132</v>
      </c>
      <c r="C134" s="221">
        <v>3</v>
      </c>
      <c r="D134" s="2">
        <v>2</v>
      </c>
      <c r="E134" s="1">
        <v>0.62944444444444447</v>
      </c>
      <c r="F134" s="221">
        <v>23</v>
      </c>
      <c r="G134" s="221">
        <v>0.1</v>
      </c>
      <c r="H134" s="221">
        <v>140.25</v>
      </c>
      <c r="I134" s="221">
        <v>6.55</v>
      </c>
      <c r="J134" s="221">
        <v>2.16</v>
      </c>
      <c r="K134" s="221">
        <v>100</v>
      </c>
      <c r="L134" s="221">
        <v>18</v>
      </c>
      <c r="M134" s="221">
        <v>2</v>
      </c>
      <c r="N134" s="221">
        <v>2</v>
      </c>
      <c r="O134" s="2">
        <v>18</v>
      </c>
    </row>
    <row r="135" spans="1:15" x14ac:dyDescent="0.3">
      <c r="A135" s="1" t="s">
        <v>27</v>
      </c>
      <c r="B135" s="221">
        <f t="shared" si="2"/>
        <v>133</v>
      </c>
      <c r="C135" s="221">
        <v>1</v>
      </c>
      <c r="D135" s="2">
        <v>1</v>
      </c>
      <c r="E135" s="1">
        <v>0.37</v>
      </c>
      <c r="F135" s="221">
        <v>20</v>
      </c>
      <c r="G135" s="221">
        <v>0.04</v>
      </c>
      <c r="H135" s="221">
        <v>83.45</v>
      </c>
      <c r="I135" s="221">
        <v>0.47</v>
      </c>
      <c r="J135" s="221">
        <v>3</v>
      </c>
      <c r="K135" s="221">
        <v>0.25</v>
      </c>
      <c r="L135" s="221">
        <v>12</v>
      </c>
      <c r="M135" s="221">
        <v>3</v>
      </c>
      <c r="N135" s="221">
        <v>3</v>
      </c>
      <c r="O135" s="2">
        <v>9</v>
      </c>
    </row>
    <row r="136" spans="1:15" x14ac:dyDescent="0.3">
      <c r="A136" s="1" t="s">
        <v>27</v>
      </c>
      <c r="B136" s="221">
        <f t="shared" si="2"/>
        <v>134</v>
      </c>
      <c r="C136" s="221">
        <v>1</v>
      </c>
      <c r="D136" s="2">
        <v>1</v>
      </c>
      <c r="E136" s="1">
        <v>0.53300000000000003</v>
      </c>
      <c r="F136" s="221">
        <v>19</v>
      </c>
      <c r="G136" s="221">
        <v>0.06</v>
      </c>
      <c r="H136" s="221">
        <v>85.47</v>
      </c>
      <c r="I136" s="221">
        <v>0.82</v>
      </c>
      <c r="J136" s="221">
        <v>2.83</v>
      </c>
      <c r="K136" s="221">
        <v>100</v>
      </c>
      <c r="L136" s="221">
        <v>11</v>
      </c>
      <c r="M136" s="221">
        <v>2</v>
      </c>
      <c r="N136" s="221">
        <v>3</v>
      </c>
      <c r="O136" s="2">
        <v>10</v>
      </c>
    </row>
    <row r="137" spans="1:15" x14ac:dyDescent="0.3">
      <c r="A137" s="1" t="s">
        <v>27</v>
      </c>
      <c r="B137" s="221">
        <f t="shared" si="2"/>
        <v>135</v>
      </c>
      <c r="C137" s="221">
        <v>1</v>
      </c>
      <c r="D137" s="2">
        <v>1</v>
      </c>
      <c r="E137" s="1">
        <v>0.2857142857142857</v>
      </c>
      <c r="F137" s="221">
        <v>18</v>
      </c>
      <c r="G137" s="221">
        <v>7.0000000000000007E-2</v>
      </c>
      <c r="H137" s="221">
        <v>87.49</v>
      </c>
      <c r="I137" s="221">
        <v>1.25</v>
      </c>
      <c r="J137" s="221">
        <v>1.89</v>
      </c>
      <c r="K137" s="221">
        <v>2.38</v>
      </c>
      <c r="L137" s="221">
        <v>10</v>
      </c>
      <c r="M137" s="221">
        <v>3</v>
      </c>
      <c r="N137" s="221">
        <v>3</v>
      </c>
      <c r="O137" s="2">
        <v>7</v>
      </c>
    </row>
    <row r="138" spans="1:15" x14ac:dyDescent="0.3">
      <c r="A138" s="1" t="s">
        <v>14</v>
      </c>
      <c r="B138" s="221">
        <f t="shared" si="2"/>
        <v>136</v>
      </c>
      <c r="C138" s="221">
        <v>0</v>
      </c>
      <c r="D138" s="2">
        <v>1</v>
      </c>
      <c r="E138" s="1">
        <v>0.57545454545454544</v>
      </c>
      <c r="F138" s="221">
        <v>18</v>
      </c>
      <c r="G138" s="221">
        <v>0.1</v>
      </c>
      <c r="H138" s="221">
        <v>95.19</v>
      </c>
      <c r="I138" s="221">
        <v>2.5</v>
      </c>
      <c r="J138" s="221">
        <v>1.25</v>
      </c>
      <c r="K138" s="221">
        <v>100</v>
      </c>
      <c r="L138" s="221">
        <v>12</v>
      </c>
      <c r="M138" s="221">
        <v>2</v>
      </c>
      <c r="N138" s="221">
        <v>2</v>
      </c>
      <c r="O138" s="2">
        <v>11</v>
      </c>
    </row>
    <row r="139" spans="1:15" x14ac:dyDescent="0.3">
      <c r="A139" s="1" t="s">
        <v>14</v>
      </c>
      <c r="B139" s="221">
        <f t="shared" si="2"/>
        <v>137</v>
      </c>
      <c r="C139" s="221">
        <v>0</v>
      </c>
      <c r="D139" s="2">
        <v>1</v>
      </c>
      <c r="E139" s="1">
        <v>0.45874999999999999</v>
      </c>
      <c r="F139" s="221">
        <v>16</v>
      </c>
      <c r="G139" s="221">
        <v>0.11</v>
      </c>
      <c r="H139" s="221">
        <v>95.19</v>
      </c>
      <c r="I139" s="221">
        <v>2.0499999999999998</v>
      </c>
      <c r="J139" s="221">
        <v>1.63</v>
      </c>
      <c r="K139" s="221">
        <v>100</v>
      </c>
      <c r="L139" s="221">
        <v>9</v>
      </c>
      <c r="M139" s="221">
        <v>3</v>
      </c>
      <c r="N139" s="221">
        <v>3</v>
      </c>
      <c r="O139" s="2">
        <v>8</v>
      </c>
    </row>
    <row r="140" spans="1:15" x14ac:dyDescent="0.3">
      <c r="A140" s="1" t="s">
        <v>14</v>
      </c>
      <c r="B140" s="221">
        <f t="shared" si="2"/>
        <v>138</v>
      </c>
      <c r="C140" s="221">
        <v>0</v>
      </c>
      <c r="D140" s="2">
        <v>1</v>
      </c>
      <c r="E140" s="1">
        <v>0.375</v>
      </c>
      <c r="F140" s="221">
        <v>21</v>
      </c>
      <c r="G140" s="221">
        <v>0.1</v>
      </c>
      <c r="H140" s="221">
        <v>95.19</v>
      </c>
      <c r="I140" s="221">
        <v>2.0499999999999998</v>
      </c>
      <c r="J140" s="221">
        <v>1.63</v>
      </c>
      <c r="K140" s="221">
        <v>0.11</v>
      </c>
      <c r="L140" s="221">
        <v>11</v>
      </c>
      <c r="M140" s="221">
        <v>3</v>
      </c>
      <c r="N140" s="221">
        <v>4</v>
      </c>
      <c r="O140" s="2">
        <v>8</v>
      </c>
    </row>
    <row r="141" spans="1:15" x14ac:dyDescent="0.3">
      <c r="A141" s="1" t="s">
        <v>14</v>
      </c>
      <c r="B141" s="221">
        <f t="shared" si="2"/>
        <v>139</v>
      </c>
      <c r="C141" s="221">
        <v>0</v>
      </c>
      <c r="D141" s="2">
        <v>1</v>
      </c>
      <c r="E141" s="1">
        <v>0.38142857142857139</v>
      </c>
      <c r="F141" s="221">
        <v>15</v>
      </c>
      <c r="G141" s="221">
        <v>0.11</v>
      </c>
      <c r="H141" s="221">
        <v>92.49</v>
      </c>
      <c r="I141" s="221">
        <v>1.25</v>
      </c>
      <c r="J141" s="221">
        <v>1.63</v>
      </c>
      <c r="K141" s="221">
        <v>0.25</v>
      </c>
      <c r="L141" s="221">
        <v>9</v>
      </c>
      <c r="M141" s="221">
        <v>3</v>
      </c>
      <c r="N141" s="221">
        <v>4</v>
      </c>
      <c r="O141" s="2">
        <v>7</v>
      </c>
    </row>
    <row r="142" spans="1:15" x14ac:dyDescent="0.3">
      <c r="A142" s="1" t="s">
        <v>14</v>
      </c>
      <c r="B142" s="221">
        <f t="shared" si="2"/>
        <v>140</v>
      </c>
      <c r="C142" s="221">
        <v>0</v>
      </c>
      <c r="D142" s="2">
        <v>1</v>
      </c>
      <c r="E142" s="1">
        <v>0.25</v>
      </c>
      <c r="F142" s="221">
        <v>18</v>
      </c>
      <c r="G142" s="221">
        <v>0.12</v>
      </c>
      <c r="H142" s="221">
        <v>94.52</v>
      </c>
      <c r="I142" s="221">
        <v>0.82</v>
      </c>
      <c r="J142" s="221">
        <v>1</v>
      </c>
      <c r="K142" s="221">
        <v>1.25</v>
      </c>
      <c r="L142" s="221">
        <v>11</v>
      </c>
      <c r="M142" s="221">
        <v>3</v>
      </c>
      <c r="N142" s="221">
        <v>3</v>
      </c>
      <c r="O142" s="2">
        <v>8</v>
      </c>
    </row>
    <row r="143" spans="1:15" x14ac:dyDescent="0.3">
      <c r="A143" s="1" t="s">
        <v>15</v>
      </c>
      <c r="B143" s="221">
        <f t="shared" si="2"/>
        <v>141</v>
      </c>
      <c r="C143" s="221">
        <v>2</v>
      </c>
      <c r="D143" s="2">
        <v>1</v>
      </c>
      <c r="E143" s="1">
        <v>0.5154545454545455</v>
      </c>
      <c r="F143" s="221">
        <v>19</v>
      </c>
      <c r="G143" s="221">
        <v>0.15</v>
      </c>
      <c r="H143" s="221">
        <v>99.55</v>
      </c>
      <c r="I143" s="221">
        <v>2</v>
      </c>
      <c r="J143" s="221">
        <v>0.82</v>
      </c>
      <c r="K143" s="221">
        <v>4.25</v>
      </c>
      <c r="L143" s="221">
        <v>13</v>
      </c>
      <c r="M143" s="221">
        <v>4</v>
      </c>
      <c r="N143" s="221">
        <v>4</v>
      </c>
      <c r="O143" s="2">
        <v>11</v>
      </c>
    </row>
    <row r="144" spans="1:15" x14ac:dyDescent="0.3">
      <c r="A144" s="1" t="s">
        <v>15</v>
      </c>
      <c r="B144" s="221">
        <f t="shared" si="2"/>
        <v>142</v>
      </c>
      <c r="C144" s="221">
        <v>2</v>
      </c>
      <c r="D144" s="2">
        <v>1</v>
      </c>
      <c r="E144" s="1">
        <v>0.33333333333333331</v>
      </c>
      <c r="F144" s="221">
        <v>22</v>
      </c>
      <c r="G144" s="221">
        <v>0.15</v>
      </c>
      <c r="H144" s="221">
        <v>107.62</v>
      </c>
      <c r="I144" s="221">
        <v>1.89</v>
      </c>
      <c r="J144" s="221">
        <v>1.25</v>
      </c>
      <c r="K144" s="221">
        <v>1.5</v>
      </c>
      <c r="L144" s="221">
        <v>11</v>
      </c>
      <c r="M144" s="221">
        <v>3</v>
      </c>
      <c r="N144" s="221">
        <v>3</v>
      </c>
      <c r="O144" s="2">
        <v>9</v>
      </c>
    </row>
    <row r="145" spans="1:15" x14ac:dyDescent="0.3">
      <c r="A145" s="1" t="s">
        <v>15</v>
      </c>
      <c r="B145" s="221">
        <f t="shared" si="2"/>
        <v>143</v>
      </c>
      <c r="C145" s="221">
        <v>2</v>
      </c>
      <c r="D145" s="2">
        <v>1</v>
      </c>
      <c r="E145" s="1">
        <v>0.37</v>
      </c>
      <c r="F145" s="221">
        <v>23</v>
      </c>
      <c r="G145" s="221">
        <v>0.17</v>
      </c>
      <c r="H145" s="221">
        <v>111.66</v>
      </c>
      <c r="I145" s="221">
        <v>0.94</v>
      </c>
      <c r="J145" s="221">
        <v>1.25</v>
      </c>
      <c r="K145" s="221">
        <v>1</v>
      </c>
      <c r="L145" s="221">
        <v>12</v>
      </c>
      <c r="M145" s="221">
        <v>3</v>
      </c>
      <c r="N145" s="221">
        <v>3</v>
      </c>
      <c r="O145" s="2">
        <v>9</v>
      </c>
    </row>
    <row r="146" spans="1:15" x14ac:dyDescent="0.3">
      <c r="A146" s="1" t="s">
        <v>59</v>
      </c>
      <c r="B146" s="221">
        <f t="shared" si="2"/>
        <v>144</v>
      </c>
      <c r="C146" s="221">
        <v>2</v>
      </c>
      <c r="D146" s="2">
        <v>1</v>
      </c>
      <c r="E146" s="1">
        <v>0.59</v>
      </c>
      <c r="F146" s="221">
        <v>19</v>
      </c>
      <c r="G146" s="221">
        <v>0.15</v>
      </c>
      <c r="H146" s="221">
        <v>136.28</v>
      </c>
      <c r="I146" s="221">
        <v>2.87</v>
      </c>
      <c r="J146" s="221">
        <v>0</v>
      </c>
      <c r="K146" s="221">
        <v>100</v>
      </c>
      <c r="L146" s="221">
        <v>13</v>
      </c>
      <c r="M146" s="221">
        <v>2</v>
      </c>
      <c r="N146" s="221">
        <v>2</v>
      </c>
      <c r="O146" s="2">
        <v>13</v>
      </c>
    </row>
    <row r="147" spans="1:15" x14ac:dyDescent="0.3">
      <c r="A147" s="1" t="s">
        <v>59</v>
      </c>
      <c r="B147" s="221">
        <f t="shared" si="2"/>
        <v>145</v>
      </c>
      <c r="C147" s="221">
        <v>2</v>
      </c>
      <c r="D147" s="2">
        <v>1</v>
      </c>
      <c r="E147" s="1">
        <v>0.583125</v>
      </c>
      <c r="F147" s="221">
        <v>24</v>
      </c>
      <c r="G147" s="221">
        <v>0.09</v>
      </c>
      <c r="H147" s="221">
        <v>145.77000000000001</v>
      </c>
      <c r="I147" s="221">
        <v>3.09</v>
      </c>
      <c r="J147" s="221">
        <v>1.41</v>
      </c>
      <c r="K147" s="221">
        <v>100</v>
      </c>
      <c r="L147" s="221">
        <v>17</v>
      </c>
      <c r="M147" s="221">
        <v>3</v>
      </c>
      <c r="N147" s="221">
        <v>2</v>
      </c>
      <c r="O147" s="2">
        <v>16</v>
      </c>
    </row>
    <row r="148" spans="1:15" x14ac:dyDescent="0.3">
      <c r="A148" s="1" t="s">
        <v>59</v>
      </c>
      <c r="B148" s="221">
        <f t="shared" si="2"/>
        <v>146</v>
      </c>
      <c r="C148" s="221">
        <v>2</v>
      </c>
      <c r="D148" s="2">
        <v>1</v>
      </c>
      <c r="E148" s="1">
        <v>0.58823529411764708</v>
      </c>
      <c r="F148" s="221">
        <v>24</v>
      </c>
      <c r="G148" s="221">
        <v>0.09</v>
      </c>
      <c r="H148" s="221">
        <v>145.09</v>
      </c>
      <c r="I148" s="221">
        <v>0.5</v>
      </c>
      <c r="J148" s="221">
        <v>1.25</v>
      </c>
      <c r="K148" s="221">
        <v>100</v>
      </c>
      <c r="L148" s="221">
        <v>18</v>
      </c>
      <c r="M148" s="221">
        <v>2</v>
      </c>
      <c r="N148" s="221">
        <v>2</v>
      </c>
      <c r="O148" s="2">
        <v>17</v>
      </c>
    </row>
    <row r="149" spans="1:15" x14ac:dyDescent="0.3">
      <c r="A149" s="1" t="s">
        <v>50</v>
      </c>
      <c r="B149" s="221">
        <f t="shared" si="2"/>
        <v>147</v>
      </c>
      <c r="C149" s="221">
        <v>1</v>
      </c>
      <c r="D149" s="2">
        <v>2</v>
      </c>
      <c r="E149" s="1">
        <v>0.42857142857142855</v>
      </c>
      <c r="F149" s="221">
        <v>14</v>
      </c>
      <c r="G149" s="221">
        <v>0.17</v>
      </c>
      <c r="H149" s="221">
        <v>80.22</v>
      </c>
      <c r="I149" s="221">
        <v>2.62</v>
      </c>
      <c r="J149" s="221">
        <v>3</v>
      </c>
      <c r="K149" s="221">
        <v>100</v>
      </c>
      <c r="L149" s="221">
        <v>9</v>
      </c>
      <c r="M149" s="221">
        <v>2</v>
      </c>
      <c r="N149" s="221">
        <v>2</v>
      </c>
      <c r="O149" s="2">
        <v>7</v>
      </c>
    </row>
    <row r="150" spans="1:15" x14ac:dyDescent="0.3">
      <c r="A150" s="1" t="s">
        <v>50</v>
      </c>
      <c r="B150" s="221">
        <f t="shared" si="2"/>
        <v>148</v>
      </c>
      <c r="C150" s="221">
        <v>1</v>
      </c>
      <c r="D150" s="2">
        <v>2</v>
      </c>
      <c r="E150" s="1">
        <v>0.27833333333333332</v>
      </c>
      <c r="F150" s="221">
        <v>14</v>
      </c>
      <c r="G150" s="221">
        <v>0.2</v>
      </c>
      <c r="H150" s="221">
        <v>84.94</v>
      </c>
      <c r="I150" s="221">
        <v>3.09</v>
      </c>
      <c r="J150" s="221">
        <v>2.83</v>
      </c>
      <c r="K150" s="221">
        <v>3.12</v>
      </c>
      <c r="L150" s="221">
        <v>8</v>
      </c>
      <c r="M150" s="221">
        <v>3</v>
      </c>
      <c r="N150" s="221">
        <v>3</v>
      </c>
      <c r="O150" s="2">
        <v>6</v>
      </c>
    </row>
    <row r="151" spans="1:15" x14ac:dyDescent="0.3">
      <c r="A151" s="1" t="s">
        <v>50</v>
      </c>
      <c r="B151" s="221">
        <f t="shared" si="2"/>
        <v>149</v>
      </c>
      <c r="C151" s="221">
        <v>1</v>
      </c>
      <c r="D151" s="2">
        <v>2</v>
      </c>
      <c r="E151" s="1">
        <v>8.2500000000000004E-2</v>
      </c>
      <c r="F151" s="221">
        <v>12</v>
      </c>
      <c r="G151" s="221">
        <v>0.21</v>
      </c>
      <c r="H151" s="221">
        <v>73.48</v>
      </c>
      <c r="I151" s="221">
        <v>3.56</v>
      </c>
      <c r="J151" s="221">
        <v>4.24</v>
      </c>
      <c r="K151" s="221">
        <v>2</v>
      </c>
      <c r="L151" s="221">
        <v>7</v>
      </c>
      <c r="M151" s="221">
        <v>4</v>
      </c>
      <c r="N151" s="221">
        <v>3</v>
      </c>
      <c r="O151" s="2">
        <v>4</v>
      </c>
    </row>
    <row r="152" spans="1:15" x14ac:dyDescent="0.3">
      <c r="A152" s="1" t="s">
        <v>50</v>
      </c>
      <c r="B152" s="221">
        <f t="shared" si="2"/>
        <v>150</v>
      </c>
      <c r="C152" s="221">
        <v>1</v>
      </c>
      <c r="D152" s="2">
        <v>2</v>
      </c>
      <c r="E152" s="1">
        <v>0.33399999999999996</v>
      </c>
      <c r="F152" s="221">
        <v>13</v>
      </c>
      <c r="G152" s="221">
        <v>0.18</v>
      </c>
      <c r="H152" s="221">
        <v>57.3</v>
      </c>
      <c r="I152" s="221">
        <v>3.3</v>
      </c>
      <c r="J152" s="221">
        <v>9.4600000000000009</v>
      </c>
      <c r="K152" s="221">
        <v>100</v>
      </c>
      <c r="L152" s="221">
        <v>7</v>
      </c>
      <c r="M152" s="221">
        <v>2</v>
      </c>
      <c r="N152" s="221">
        <v>2</v>
      </c>
      <c r="O152" s="2">
        <v>5</v>
      </c>
    </row>
    <row r="153" spans="1:15" x14ac:dyDescent="0.3">
      <c r="A153" s="1" t="s">
        <v>50</v>
      </c>
      <c r="B153" s="221">
        <f t="shared" si="2"/>
        <v>151</v>
      </c>
      <c r="C153" s="221">
        <v>1</v>
      </c>
      <c r="D153" s="2">
        <v>2</v>
      </c>
      <c r="E153" s="1">
        <v>0.22333333333333336</v>
      </c>
      <c r="F153" s="221">
        <v>10</v>
      </c>
      <c r="G153" s="221">
        <v>0.16</v>
      </c>
      <c r="H153" s="221">
        <v>51.91</v>
      </c>
      <c r="I153" s="221">
        <v>36.18</v>
      </c>
      <c r="J153" s="221">
        <v>50.76</v>
      </c>
      <c r="K153" s="221">
        <v>100</v>
      </c>
      <c r="L153" s="221">
        <v>5</v>
      </c>
      <c r="M153" s="221">
        <v>2</v>
      </c>
      <c r="N153" s="221">
        <v>2</v>
      </c>
      <c r="O153" s="2">
        <v>3</v>
      </c>
    </row>
    <row r="154" spans="1:15" x14ac:dyDescent="0.3">
      <c r="A154" s="1" t="s">
        <v>21</v>
      </c>
      <c r="B154" s="221">
        <f t="shared" si="2"/>
        <v>152</v>
      </c>
      <c r="C154" s="221">
        <v>1</v>
      </c>
      <c r="D154" s="2">
        <v>2</v>
      </c>
      <c r="E154" s="1">
        <v>0.5154545454545455</v>
      </c>
      <c r="F154" s="221">
        <v>20</v>
      </c>
      <c r="G154" s="221">
        <v>0.16</v>
      </c>
      <c r="H154" s="221">
        <v>102.41</v>
      </c>
      <c r="I154" s="221">
        <v>2.0499999999999998</v>
      </c>
      <c r="J154" s="221">
        <v>1.5</v>
      </c>
      <c r="K154" s="221">
        <v>100</v>
      </c>
      <c r="L154" s="221">
        <v>13</v>
      </c>
      <c r="M154" s="221">
        <v>2</v>
      </c>
      <c r="N154" s="221">
        <v>3</v>
      </c>
      <c r="O154" s="2">
        <v>11</v>
      </c>
    </row>
    <row r="155" spans="1:15" x14ac:dyDescent="0.3">
      <c r="A155" s="1" t="s">
        <v>21</v>
      </c>
      <c r="B155" s="221">
        <f t="shared" si="2"/>
        <v>153</v>
      </c>
      <c r="C155" s="221">
        <v>1</v>
      </c>
      <c r="D155" s="2">
        <v>2</v>
      </c>
      <c r="E155" s="1">
        <v>0.40777777777777779</v>
      </c>
      <c r="F155" s="221">
        <v>22</v>
      </c>
      <c r="G155" s="221">
        <v>0.16</v>
      </c>
      <c r="H155" s="221">
        <v>96.31</v>
      </c>
      <c r="I155" s="221">
        <v>1.41</v>
      </c>
      <c r="J155" s="221">
        <v>2.4500000000000002</v>
      </c>
      <c r="K155" s="221">
        <v>3</v>
      </c>
      <c r="L155" s="221">
        <v>12</v>
      </c>
      <c r="M155" s="221">
        <v>3</v>
      </c>
      <c r="N155" s="221">
        <v>2</v>
      </c>
      <c r="O155" s="2">
        <v>9</v>
      </c>
    </row>
    <row r="156" spans="1:15" x14ac:dyDescent="0.3">
      <c r="A156" s="1" t="s">
        <v>21</v>
      </c>
      <c r="B156" s="221">
        <f t="shared" si="2"/>
        <v>154</v>
      </c>
      <c r="C156" s="221">
        <v>1</v>
      </c>
      <c r="D156" s="2">
        <v>2</v>
      </c>
      <c r="E156" s="1">
        <v>0.40777777777777779</v>
      </c>
      <c r="F156" s="221">
        <v>19</v>
      </c>
      <c r="G156" s="221">
        <v>0.16</v>
      </c>
      <c r="H156" s="221">
        <v>96.31</v>
      </c>
      <c r="I156" s="221">
        <v>1.41</v>
      </c>
      <c r="J156" s="221">
        <v>2.4500000000000002</v>
      </c>
      <c r="K156" s="221">
        <v>100</v>
      </c>
      <c r="L156" s="221">
        <v>12</v>
      </c>
      <c r="M156" s="221">
        <v>2</v>
      </c>
      <c r="N156" s="221">
        <v>3</v>
      </c>
      <c r="O156" s="2">
        <v>9</v>
      </c>
    </row>
    <row r="157" spans="1:15" x14ac:dyDescent="0.3">
      <c r="A157" s="1" t="s">
        <v>21</v>
      </c>
      <c r="B157" s="221">
        <f t="shared" si="2"/>
        <v>155</v>
      </c>
      <c r="C157" s="221">
        <v>1</v>
      </c>
      <c r="D157" s="2">
        <v>2</v>
      </c>
      <c r="E157" s="1">
        <v>0.45874999999999999</v>
      </c>
      <c r="F157" s="221">
        <v>14</v>
      </c>
      <c r="G157" s="221">
        <v>0.15</v>
      </c>
      <c r="H157" s="221">
        <v>88.17</v>
      </c>
      <c r="I157" s="221">
        <v>0</v>
      </c>
      <c r="J157" s="221">
        <v>1.7</v>
      </c>
      <c r="K157" s="221">
        <v>100</v>
      </c>
      <c r="L157" s="221">
        <v>10</v>
      </c>
      <c r="M157" s="221">
        <v>2</v>
      </c>
      <c r="N157" s="221">
        <v>2</v>
      </c>
      <c r="O157" s="2">
        <v>8</v>
      </c>
    </row>
    <row r="158" spans="1:15" x14ac:dyDescent="0.3">
      <c r="A158" s="1" t="s">
        <v>53</v>
      </c>
      <c r="B158" s="221">
        <f t="shared" si="2"/>
        <v>156</v>
      </c>
      <c r="C158" s="221">
        <v>2</v>
      </c>
      <c r="D158" s="2">
        <v>1</v>
      </c>
      <c r="E158" s="1">
        <v>0.6</v>
      </c>
      <c r="F158" s="221">
        <v>14</v>
      </c>
      <c r="G158" s="221">
        <v>0.11</v>
      </c>
      <c r="H158" s="221">
        <v>65.19</v>
      </c>
      <c r="I158" s="221">
        <v>2.4900000000000002</v>
      </c>
      <c r="J158" s="221">
        <v>2.5</v>
      </c>
      <c r="K158" s="221">
        <v>100</v>
      </c>
      <c r="L158" s="221">
        <v>11</v>
      </c>
      <c r="M158" s="221">
        <v>1</v>
      </c>
      <c r="N158" s="221">
        <v>1</v>
      </c>
      <c r="O158" s="2">
        <v>10</v>
      </c>
    </row>
    <row r="159" spans="1:15" x14ac:dyDescent="0.3">
      <c r="A159" s="1" t="s">
        <v>53</v>
      </c>
      <c r="B159" s="221">
        <f t="shared" si="2"/>
        <v>157</v>
      </c>
      <c r="C159" s="221">
        <v>2</v>
      </c>
      <c r="D159" s="2">
        <v>1</v>
      </c>
      <c r="E159" s="1">
        <v>0.54125000000000001</v>
      </c>
      <c r="F159" s="221">
        <v>12</v>
      </c>
      <c r="G159" s="221">
        <v>0.12</v>
      </c>
      <c r="H159" s="221">
        <v>67.88</v>
      </c>
      <c r="I159" s="221">
        <v>1.63</v>
      </c>
      <c r="J159" s="221">
        <v>2.36</v>
      </c>
      <c r="K159" s="221">
        <v>100</v>
      </c>
      <c r="L159" s="221">
        <v>10</v>
      </c>
      <c r="M159" s="221">
        <v>2</v>
      </c>
      <c r="N159" s="221">
        <v>2</v>
      </c>
      <c r="O159" s="2">
        <v>8</v>
      </c>
    </row>
    <row r="160" spans="1:15" x14ac:dyDescent="0.3">
      <c r="A160" s="1" t="s">
        <v>53</v>
      </c>
      <c r="B160" s="221">
        <f t="shared" si="2"/>
        <v>158</v>
      </c>
      <c r="C160" s="221">
        <v>2</v>
      </c>
      <c r="D160" s="2">
        <v>1</v>
      </c>
      <c r="E160" s="1">
        <v>0.38142857142857139</v>
      </c>
      <c r="F160" s="221">
        <v>16</v>
      </c>
      <c r="G160" s="221">
        <v>0.15</v>
      </c>
      <c r="H160" s="221">
        <v>73.260000000000005</v>
      </c>
      <c r="I160" s="221">
        <v>0.94</v>
      </c>
      <c r="J160" s="221">
        <v>0.47</v>
      </c>
      <c r="K160" s="221">
        <v>1.5</v>
      </c>
      <c r="L160" s="221">
        <v>9</v>
      </c>
      <c r="M160" s="221">
        <v>3</v>
      </c>
      <c r="N160" s="221">
        <v>3</v>
      </c>
      <c r="O160" s="2">
        <v>7</v>
      </c>
    </row>
    <row r="161" spans="1:15" x14ac:dyDescent="0.3">
      <c r="A161" s="1" t="s">
        <v>53</v>
      </c>
      <c r="B161" s="221">
        <f t="shared" si="2"/>
        <v>159</v>
      </c>
      <c r="C161" s="221">
        <v>2</v>
      </c>
      <c r="D161" s="2">
        <v>1</v>
      </c>
      <c r="E161" s="1">
        <v>0.4757142857142857</v>
      </c>
      <c r="F161" s="221">
        <v>15</v>
      </c>
      <c r="G161" s="221">
        <v>0.19</v>
      </c>
      <c r="H161" s="221">
        <v>71.92</v>
      </c>
      <c r="I161" s="221">
        <v>0.47</v>
      </c>
      <c r="J161" s="221">
        <v>0.47</v>
      </c>
      <c r="K161" s="221">
        <v>100</v>
      </c>
      <c r="L161" s="221">
        <v>10</v>
      </c>
      <c r="M161" s="221">
        <v>2</v>
      </c>
      <c r="N161" s="221">
        <v>2</v>
      </c>
      <c r="O161" s="2">
        <v>7</v>
      </c>
    </row>
    <row r="162" spans="1:15" x14ac:dyDescent="0.3">
      <c r="A162" s="1" t="s">
        <v>53</v>
      </c>
      <c r="B162" s="221">
        <f t="shared" si="2"/>
        <v>160</v>
      </c>
      <c r="C162" s="221">
        <v>2</v>
      </c>
      <c r="D162" s="2">
        <v>1</v>
      </c>
      <c r="E162" s="1">
        <v>0.33333333333333331</v>
      </c>
      <c r="F162" s="221">
        <v>12</v>
      </c>
      <c r="G162" s="221">
        <v>0.18</v>
      </c>
      <c r="H162" s="221">
        <v>71.92</v>
      </c>
      <c r="I162" s="221">
        <v>0.47</v>
      </c>
      <c r="J162" s="221">
        <v>0</v>
      </c>
      <c r="K162" s="221">
        <v>3.75</v>
      </c>
      <c r="L162" s="221">
        <v>8</v>
      </c>
      <c r="M162" s="221">
        <v>3</v>
      </c>
      <c r="N162" s="221">
        <v>3</v>
      </c>
      <c r="O162" s="2">
        <v>6</v>
      </c>
    </row>
    <row r="163" spans="1:15" x14ac:dyDescent="0.3">
      <c r="A163" s="1" t="s">
        <v>53</v>
      </c>
      <c r="B163" s="221">
        <f t="shared" si="2"/>
        <v>161</v>
      </c>
      <c r="C163" s="221">
        <v>2</v>
      </c>
      <c r="D163" s="2">
        <v>1</v>
      </c>
      <c r="E163" s="1">
        <v>0.38142857142857139</v>
      </c>
      <c r="F163" s="221">
        <v>16</v>
      </c>
      <c r="G163" s="221">
        <v>0.16</v>
      </c>
      <c r="H163" s="221">
        <v>71.92</v>
      </c>
      <c r="I163" s="221">
        <v>0.94</v>
      </c>
      <c r="J163" s="221">
        <v>0.47</v>
      </c>
      <c r="K163" s="221">
        <v>100</v>
      </c>
      <c r="L163" s="221">
        <v>9</v>
      </c>
      <c r="M163" s="221">
        <v>3</v>
      </c>
      <c r="N163" s="221">
        <v>3</v>
      </c>
      <c r="O163" s="2">
        <v>7</v>
      </c>
    </row>
    <row r="164" spans="1:15" x14ac:dyDescent="0.3">
      <c r="A164" s="1" t="s">
        <v>53</v>
      </c>
      <c r="B164" s="221">
        <f t="shared" si="2"/>
        <v>162</v>
      </c>
      <c r="C164" s="221">
        <v>2</v>
      </c>
      <c r="D164" s="2">
        <v>1</v>
      </c>
      <c r="E164" s="1">
        <v>0.4757142857142857</v>
      </c>
      <c r="F164" s="221">
        <v>12</v>
      </c>
      <c r="G164" s="221">
        <v>0.18</v>
      </c>
      <c r="H164" s="221">
        <v>71.92</v>
      </c>
      <c r="I164" s="221">
        <v>0.94</v>
      </c>
      <c r="J164" s="221">
        <v>0.47</v>
      </c>
      <c r="K164" s="221">
        <v>100</v>
      </c>
      <c r="L164" s="221">
        <v>9</v>
      </c>
      <c r="M164" s="221">
        <v>2</v>
      </c>
      <c r="N164" s="221">
        <v>2</v>
      </c>
      <c r="O164" s="2">
        <v>7</v>
      </c>
    </row>
    <row r="165" spans="1:15" x14ac:dyDescent="0.3">
      <c r="A165" s="1" t="s">
        <v>53</v>
      </c>
      <c r="B165" s="221">
        <f t="shared" si="2"/>
        <v>163</v>
      </c>
      <c r="C165" s="221">
        <v>2</v>
      </c>
      <c r="D165" s="2">
        <v>1</v>
      </c>
      <c r="E165" s="1">
        <v>0.22166666666666668</v>
      </c>
      <c r="F165" s="221">
        <v>13</v>
      </c>
      <c r="G165" s="221">
        <v>0.17</v>
      </c>
      <c r="H165" s="221">
        <v>72.59</v>
      </c>
      <c r="I165" s="221">
        <v>0.94</v>
      </c>
      <c r="J165" s="221">
        <v>0.47</v>
      </c>
      <c r="K165" s="221">
        <v>2.25</v>
      </c>
      <c r="L165" s="221">
        <v>9</v>
      </c>
      <c r="M165" s="221">
        <v>4</v>
      </c>
      <c r="N165" s="221">
        <v>3</v>
      </c>
      <c r="O165" s="2">
        <v>6</v>
      </c>
    </row>
    <row r="166" spans="1:15" x14ac:dyDescent="0.3">
      <c r="A166" s="1" t="s">
        <v>53</v>
      </c>
      <c r="B166" s="221">
        <f t="shared" si="2"/>
        <v>164</v>
      </c>
      <c r="C166" s="221">
        <v>2</v>
      </c>
      <c r="D166" s="2">
        <v>1</v>
      </c>
      <c r="E166" s="1">
        <v>0.38142857142857139</v>
      </c>
      <c r="F166" s="221">
        <v>15</v>
      </c>
      <c r="G166" s="221">
        <v>0.12</v>
      </c>
      <c r="H166" s="221">
        <v>73.260000000000005</v>
      </c>
      <c r="I166" s="221">
        <v>0.94</v>
      </c>
      <c r="J166" s="221">
        <v>0.47</v>
      </c>
      <c r="K166" s="221">
        <v>100</v>
      </c>
      <c r="L166" s="221">
        <v>8</v>
      </c>
      <c r="M166" s="221">
        <v>3</v>
      </c>
      <c r="N166" s="221">
        <v>2</v>
      </c>
      <c r="O166" s="2">
        <v>7</v>
      </c>
    </row>
    <row r="167" spans="1:15" x14ac:dyDescent="0.3">
      <c r="A167" s="1" t="s">
        <v>53</v>
      </c>
      <c r="B167" s="221">
        <f t="shared" si="2"/>
        <v>165</v>
      </c>
      <c r="C167" s="221">
        <v>2</v>
      </c>
      <c r="D167" s="2">
        <v>1</v>
      </c>
      <c r="E167" s="1">
        <v>0.375</v>
      </c>
      <c r="F167" s="221">
        <v>17</v>
      </c>
      <c r="G167" s="221">
        <v>0.1</v>
      </c>
      <c r="H167" s="221">
        <v>74.599999999999994</v>
      </c>
      <c r="I167" s="221">
        <v>1.89</v>
      </c>
      <c r="J167" s="221">
        <v>1.7</v>
      </c>
      <c r="K167" s="221">
        <v>7.5</v>
      </c>
      <c r="L167" s="221">
        <v>10</v>
      </c>
      <c r="M167" s="221">
        <v>3</v>
      </c>
      <c r="N167" s="221">
        <v>3</v>
      </c>
      <c r="O167" s="2">
        <v>8</v>
      </c>
    </row>
    <row r="168" spans="1:15" x14ac:dyDescent="0.3">
      <c r="A168" s="1" t="s">
        <v>18</v>
      </c>
      <c r="B168" s="221">
        <f t="shared" si="2"/>
        <v>166</v>
      </c>
      <c r="C168" s="221">
        <v>3</v>
      </c>
      <c r="D168" s="2">
        <v>1</v>
      </c>
      <c r="E168" s="1">
        <v>0.59222222222222221</v>
      </c>
      <c r="F168" s="221">
        <v>12</v>
      </c>
      <c r="G168" s="221">
        <v>0.13</v>
      </c>
      <c r="H168" s="221">
        <v>102.57</v>
      </c>
      <c r="I168" s="221">
        <v>6.16</v>
      </c>
      <c r="J168" s="221">
        <v>4</v>
      </c>
      <c r="K168" s="221">
        <v>100</v>
      </c>
      <c r="L168" s="221">
        <v>9</v>
      </c>
      <c r="M168" s="221">
        <v>1</v>
      </c>
      <c r="N168" s="221">
        <v>1</v>
      </c>
      <c r="O168" s="2">
        <v>9</v>
      </c>
    </row>
    <row r="169" spans="1:15" x14ac:dyDescent="0.3">
      <c r="A169" s="1" t="s">
        <v>18</v>
      </c>
      <c r="B169" s="221">
        <f t="shared" si="2"/>
        <v>167</v>
      </c>
      <c r="C169" s="221">
        <v>3</v>
      </c>
      <c r="D169" s="2">
        <v>1</v>
      </c>
      <c r="E169" s="1">
        <v>0.6</v>
      </c>
      <c r="F169" s="221">
        <v>13</v>
      </c>
      <c r="G169" s="221">
        <v>0.08</v>
      </c>
      <c r="H169" s="221">
        <v>91.78</v>
      </c>
      <c r="I169" s="221">
        <v>4.1100000000000003</v>
      </c>
      <c r="J169" s="221">
        <v>4.03</v>
      </c>
      <c r="K169" s="221">
        <v>100</v>
      </c>
      <c r="L169" s="221">
        <v>11</v>
      </c>
      <c r="M169" s="221">
        <v>1</v>
      </c>
      <c r="N169" s="221">
        <v>1</v>
      </c>
      <c r="O169" s="2">
        <v>10</v>
      </c>
    </row>
    <row r="170" spans="1:15" x14ac:dyDescent="0.3">
      <c r="A170" s="1" t="s">
        <v>18</v>
      </c>
      <c r="B170" s="221">
        <f t="shared" si="2"/>
        <v>168</v>
      </c>
      <c r="C170" s="221">
        <v>3</v>
      </c>
      <c r="D170" s="2">
        <v>1</v>
      </c>
      <c r="E170" s="1">
        <v>0.61083333333333334</v>
      </c>
      <c r="F170" s="221">
        <v>16</v>
      </c>
      <c r="G170" s="221">
        <v>0.1</v>
      </c>
      <c r="H170" s="221">
        <v>85.7</v>
      </c>
      <c r="I170" s="221">
        <v>3.68</v>
      </c>
      <c r="J170" s="221">
        <v>0.47</v>
      </c>
      <c r="K170" s="221">
        <v>100</v>
      </c>
      <c r="L170" s="221">
        <v>13</v>
      </c>
      <c r="M170" s="221">
        <v>3</v>
      </c>
      <c r="N170" s="221">
        <v>2</v>
      </c>
      <c r="O170" s="2">
        <v>12</v>
      </c>
    </row>
    <row r="171" spans="1:15" x14ac:dyDescent="0.3">
      <c r="A171" s="1" t="s">
        <v>18</v>
      </c>
      <c r="B171" s="221">
        <f t="shared" si="2"/>
        <v>169</v>
      </c>
      <c r="C171" s="221">
        <v>3</v>
      </c>
      <c r="D171" s="2">
        <v>1</v>
      </c>
      <c r="E171" s="1">
        <v>0.6</v>
      </c>
      <c r="F171" s="221">
        <v>16</v>
      </c>
      <c r="G171" s="221">
        <v>0.13</v>
      </c>
      <c r="H171" s="221">
        <v>81.650000000000006</v>
      </c>
      <c r="I171" s="221">
        <v>4.78</v>
      </c>
      <c r="J171" s="221">
        <v>0.47</v>
      </c>
      <c r="K171" s="221">
        <v>100</v>
      </c>
      <c r="L171" s="221">
        <v>10</v>
      </c>
      <c r="M171" s="221">
        <v>1</v>
      </c>
      <c r="N171" s="221">
        <v>1</v>
      </c>
      <c r="O171" s="2">
        <v>10</v>
      </c>
    </row>
    <row r="172" spans="1:15" x14ac:dyDescent="0.3">
      <c r="A172" s="1" t="s">
        <v>18</v>
      </c>
      <c r="B172" s="221">
        <f t="shared" si="2"/>
        <v>170</v>
      </c>
      <c r="C172" s="221">
        <v>3</v>
      </c>
      <c r="D172" s="2">
        <v>1</v>
      </c>
      <c r="E172" s="1">
        <v>0.61083333333333334</v>
      </c>
      <c r="F172" s="221">
        <v>16</v>
      </c>
      <c r="G172" s="221">
        <v>0.11</v>
      </c>
      <c r="H172" s="221">
        <v>94.47</v>
      </c>
      <c r="I172" s="221">
        <v>7.41</v>
      </c>
      <c r="J172" s="221">
        <v>0.94</v>
      </c>
      <c r="K172" s="221">
        <v>100</v>
      </c>
      <c r="L172" s="221">
        <v>11</v>
      </c>
      <c r="M172" s="221">
        <v>2</v>
      </c>
      <c r="N172" s="221">
        <v>2</v>
      </c>
      <c r="O172" s="2">
        <v>12</v>
      </c>
    </row>
    <row r="173" spans="1:15" x14ac:dyDescent="0.3">
      <c r="A173" s="1" t="s">
        <v>18</v>
      </c>
      <c r="B173" s="221">
        <f t="shared" si="2"/>
        <v>171</v>
      </c>
      <c r="C173" s="221">
        <v>3</v>
      </c>
      <c r="D173" s="2">
        <v>1</v>
      </c>
      <c r="E173" s="1">
        <v>0.622</v>
      </c>
      <c r="F173" s="221">
        <v>20</v>
      </c>
      <c r="G173" s="221">
        <v>0.11</v>
      </c>
      <c r="H173" s="221">
        <v>110.67</v>
      </c>
      <c r="I173" s="221">
        <v>9.8800000000000008</v>
      </c>
      <c r="J173" s="221">
        <v>5.25</v>
      </c>
      <c r="K173" s="221">
        <v>100</v>
      </c>
      <c r="L173" s="221">
        <v>14</v>
      </c>
      <c r="M173" s="221">
        <v>2</v>
      </c>
      <c r="N173" s="221">
        <v>2</v>
      </c>
      <c r="O173" s="2">
        <v>15</v>
      </c>
    </row>
    <row r="174" spans="1:15" x14ac:dyDescent="0.3">
      <c r="A174" s="1" t="s">
        <v>18</v>
      </c>
      <c r="B174" s="221">
        <f t="shared" si="2"/>
        <v>172</v>
      </c>
      <c r="C174" s="221">
        <v>3</v>
      </c>
      <c r="D174" s="2">
        <v>1</v>
      </c>
      <c r="E174" s="1">
        <v>0.622</v>
      </c>
      <c r="F174" s="221">
        <v>22</v>
      </c>
      <c r="G174" s="221">
        <v>0.18</v>
      </c>
      <c r="H174" s="221">
        <v>136.31</v>
      </c>
      <c r="I174" s="221">
        <v>2.0499999999999998</v>
      </c>
      <c r="J174" s="221">
        <v>6.24</v>
      </c>
      <c r="K174" s="221">
        <v>100</v>
      </c>
      <c r="L174" s="221">
        <v>15</v>
      </c>
      <c r="M174" s="221">
        <v>2</v>
      </c>
      <c r="N174" s="221">
        <v>2</v>
      </c>
      <c r="O174" s="2">
        <v>15</v>
      </c>
    </row>
    <row r="175" spans="1:15" x14ac:dyDescent="0.3">
      <c r="A175" s="1" t="s">
        <v>18</v>
      </c>
      <c r="B175" s="221">
        <f t="shared" si="2"/>
        <v>173</v>
      </c>
      <c r="C175" s="221">
        <v>3</v>
      </c>
      <c r="D175" s="2">
        <v>1</v>
      </c>
      <c r="E175" s="1">
        <v>0.62764705882352945</v>
      </c>
      <c r="F175" s="221">
        <v>22</v>
      </c>
      <c r="G175" s="221">
        <v>0.18</v>
      </c>
      <c r="H175" s="221">
        <v>146.44</v>
      </c>
      <c r="I175" s="221">
        <v>0.82</v>
      </c>
      <c r="J175" s="221">
        <v>2.16</v>
      </c>
      <c r="K175" s="221">
        <v>100</v>
      </c>
      <c r="L175" s="221">
        <v>17</v>
      </c>
      <c r="M175" s="221">
        <v>3</v>
      </c>
      <c r="N175" s="221">
        <v>2</v>
      </c>
      <c r="O175" s="2">
        <v>17</v>
      </c>
    </row>
    <row r="176" spans="1:15" x14ac:dyDescent="0.3">
      <c r="A176" s="1" t="s">
        <v>18</v>
      </c>
      <c r="B176" s="221">
        <f t="shared" si="2"/>
        <v>174</v>
      </c>
      <c r="C176" s="221">
        <v>3</v>
      </c>
      <c r="D176" s="2">
        <v>1</v>
      </c>
      <c r="E176" s="1">
        <v>0.63349999999999995</v>
      </c>
      <c r="F176" s="221">
        <v>27</v>
      </c>
      <c r="G176" s="221">
        <v>0.09</v>
      </c>
      <c r="H176" s="221">
        <v>150.47999999999999</v>
      </c>
      <c r="I176" s="221">
        <v>4.03</v>
      </c>
      <c r="J176" s="221">
        <v>2.4900000000000002</v>
      </c>
      <c r="K176" s="221">
        <v>100</v>
      </c>
      <c r="L176" s="221">
        <v>19</v>
      </c>
      <c r="M176" s="221">
        <v>2</v>
      </c>
      <c r="N176" s="221">
        <v>2</v>
      </c>
      <c r="O176" s="2">
        <v>20</v>
      </c>
    </row>
    <row r="177" spans="1:15" x14ac:dyDescent="0.3">
      <c r="A177" s="1" t="s">
        <v>18</v>
      </c>
      <c r="B177" s="221">
        <f t="shared" si="2"/>
        <v>175</v>
      </c>
      <c r="C177" s="221">
        <v>3</v>
      </c>
      <c r="D177" s="2">
        <v>1</v>
      </c>
      <c r="E177" s="1">
        <v>0.63349999999999995</v>
      </c>
      <c r="F177" s="221">
        <v>27</v>
      </c>
      <c r="G177" s="221">
        <v>0.11</v>
      </c>
      <c r="H177" s="221">
        <v>148.46</v>
      </c>
      <c r="I177" s="221">
        <v>4</v>
      </c>
      <c r="J177" s="221">
        <v>4.32</v>
      </c>
      <c r="K177" s="221">
        <v>100</v>
      </c>
      <c r="L177" s="221">
        <v>20</v>
      </c>
      <c r="M177" s="221">
        <v>2</v>
      </c>
      <c r="N177" s="221">
        <v>2</v>
      </c>
      <c r="O177" s="2">
        <v>20</v>
      </c>
    </row>
    <row r="178" spans="1:15" x14ac:dyDescent="0.3">
      <c r="A178" s="1" t="s">
        <v>64</v>
      </c>
      <c r="B178" s="221">
        <f t="shared" si="2"/>
        <v>176</v>
      </c>
      <c r="C178" s="221">
        <v>1</v>
      </c>
      <c r="D178" s="2">
        <v>2</v>
      </c>
      <c r="E178" s="1">
        <v>0.38142857142857139</v>
      </c>
      <c r="F178" s="221">
        <v>16</v>
      </c>
      <c r="G178" s="221">
        <v>0.22</v>
      </c>
      <c r="H178" s="221">
        <v>72.7</v>
      </c>
      <c r="I178" s="221">
        <v>1.7</v>
      </c>
      <c r="J178" s="221">
        <v>1</v>
      </c>
      <c r="K178" s="221">
        <v>0.25</v>
      </c>
      <c r="L178" s="221">
        <v>10</v>
      </c>
      <c r="M178" s="221">
        <v>3</v>
      </c>
      <c r="N178" s="221">
        <v>3</v>
      </c>
      <c r="O178" s="2">
        <v>7</v>
      </c>
    </row>
    <row r="179" spans="1:15" x14ac:dyDescent="0.3">
      <c r="A179" s="1" t="s">
        <v>64</v>
      </c>
      <c r="B179" s="221">
        <f t="shared" si="2"/>
        <v>177</v>
      </c>
      <c r="C179" s="221">
        <v>1</v>
      </c>
      <c r="D179" s="2">
        <v>2</v>
      </c>
      <c r="E179" s="1">
        <v>0.33285714285714285</v>
      </c>
      <c r="F179" s="221">
        <v>15</v>
      </c>
      <c r="G179" s="221">
        <v>0.25</v>
      </c>
      <c r="H179" s="221">
        <v>72.02</v>
      </c>
      <c r="I179" s="221">
        <v>5.44</v>
      </c>
      <c r="J179" s="221">
        <v>0.94</v>
      </c>
      <c r="K179" s="221">
        <v>0.75</v>
      </c>
      <c r="L179" s="221">
        <v>10</v>
      </c>
      <c r="M179" s="221">
        <v>3</v>
      </c>
      <c r="N179" s="221">
        <v>2</v>
      </c>
      <c r="O179" s="2">
        <v>7</v>
      </c>
    </row>
    <row r="180" spans="1:15" x14ac:dyDescent="0.3">
      <c r="A180" s="1" t="s">
        <v>64</v>
      </c>
      <c r="B180" s="221">
        <f t="shared" si="2"/>
        <v>178</v>
      </c>
      <c r="C180" s="221">
        <v>1</v>
      </c>
      <c r="D180" s="2">
        <v>2</v>
      </c>
      <c r="E180" s="1">
        <v>0.33399999999999996</v>
      </c>
      <c r="F180" s="221">
        <v>12</v>
      </c>
      <c r="G180" s="221">
        <v>0.28999999999999998</v>
      </c>
      <c r="H180" s="221">
        <v>80.77</v>
      </c>
      <c r="I180" s="221">
        <v>4.99</v>
      </c>
      <c r="J180" s="221">
        <v>8.49</v>
      </c>
      <c r="K180" s="221">
        <v>2.72</v>
      </c>
      <c r="L180" s="221">
        <v>8</v>
      </c>
      <c r="M180" s="221">
        <v>3</v>
      </c>
      <c r="N180" s="221">
        <v>4</v>
      </c>
      <c r="O180" s="2">
        <v>5</v>
      </c>
    </row>
    <row r="181" spans="1:15" x14ac:dyDescent="0.3">
      <c r="A181" s="1" t="s">
        <v>38</v>
      </c>
      <c r="B181" s="221">
        <f t="shared" si="2"/>
        <v>179</v>
      </c>
      <c r="C181" s="221">
        <v>0</v>
      </c>
      <c r="D181" s="2">
        <v>4</v>
      </c>
      <c r="E181" s="1">
        <v>0.2</v>
      </c>
      <c r="F181" s="221">
        <v>10</v>
      </c>
      <c r="G181" s="221">
        <v>0.19</v>
      </c>
      <c r="H181" s="221">
        <v>80.680000000000007</v>
      </c>
      <c r="I181" s="221">
        <v>0.94</v>
      </c>
      <c r="J181" s="221">
        <v>1.5</v>
      </c>
      <c r="K181" s="221">
        <v>2</v>
      </c>
      <c r="L181" s="221">
        <v>8</v>
      </c>
      <c r="M181" s="221">
        <v>2</v>
      </c>
      <c r="N181" s="221">
        <v>3</v>
      </c>
      <c r="O181" s="2">
        <v>5</v>
      </c>
    </row>
    <row r="182" spans="1:15" x14ac:dyDescent="0.3">
      <c r="A182" s="1" t="s">
        <v>38</v>
      </c>
      <c r="B182" s="221">
        <f t="shared" si="2"/>
        <v>180</v>
      </c>
      <c r="C182" s="221">
        <v>0</v>
      </c>
      <c r="D182" s="2">
        <v>4</v>
      </c>
      <c r="E182" s="1">
        <v>0.13400000000000001</v>
      </c>
      <c r="F182" s="221">
        <v>14</v>
      </c>
      <c r="G182" s="221">
        <v>0.19</v>
      </c>
      <c r="H182" s="221">
        <v>80.010000000000005</v>
      </c>
      <c r="I182" s="221">
        <v>0.82</v>
      </c>
      <c r="J182" s="221">
        <v>1.25</v>
      </c>
      <c r="K182" s="221">
        <v>0.5</v>
      </c>
      <c r="L182" s="221">
        <v>7</v>
      </c>
      <c r="M182" s="221">
        <v>2</v>
      </c>
      <c r="N182" s="221">
        <v>2</v>
      </c>
      <c r="O182" s="2">
        <v>5</v>
      </c>
    </row>
    <row r="183" spans="1:15" x14ac:dyDescent="0.3">
      <c r="A183" s="1" t="s">
        <v>38</v>
      </c>
      <c r="B183" s="221">
        <f t="shared" si="2"/>
        <v>181</v>
      </c>
      <c r="C183" s="221">
        <v>0</v>
      </c>
      <c r="D183" s="2">
        <v>4</v>
      </c>
      <c r="E183" s="1">
        <v>0.375</v>
      </c>
      <c r="F183" s="221">
        <v>18</v>
      </c>
      <c r="G183" s="221">
        <v>0.19</v>
      </c>
      <c r="H183" s="221">
        <v>80.680000000000007</v>
      </c>
      <c r="I183" s="221">
        <v>0.47</v>
      </c>
      <c r="J183" s="221">
        <v>0.82</v>
      </c>
      <c r="K183" s="221">
        <v>0.5</v>
      </c>
      <c r="L183" s="221">
        <v>9</v>
      </c>
      <c r="M183" s="221">
        <v>3</v>
      </c>
      <c r="N183" s="221">
        <v>3</v>
      </c>
      <c r="O183" s="2">
        <v>8</v>
      </c>
    </row>
    <row r="184" spans="1:15" x14ac:dyDescent="0.3">
      <c r="A184" s="1" t="s">
        <v>38</v>
      </c>
      <c r="B184" s="221">
        <f t="shared" si="2"/>
        <v>182</v>
      </c>
      <c r="C184" s="221">
        <v>0</v>
      </c>
      <c r="D184" s="2">
        <v>4</v>
      </c>
      <c r="E184" s="1">
        <v>0.5</v>
      </c>
      <c r="F184" s="221">
        <v>17</v>
      </c>
      <c r="G184" s="221">
        <v>0.19</v>
      </c>
      <c r="H184" s="221">
        <v>80.010000000000005</v>
      </c>
      <c r="I184" s="221">
        <v>0.47</v>
      </c>
      <c r="J184" s="221">
        <v>0.47</v>
      </c>
      <c r="K184" s="221">
        <v>100</v>
      </c>
      <c r="L184" s="221">
        <v>11</v>
      </c>
      <c r="M184" s="221">
        <v>2</v>
      </c>
      <c r="N184" s="221">
        <v>3</v>
      </c>
      <c r="O184" s="2">
        <v>10</v>
      </c>
    </row>
    <row r="185" spans="1:15" x14ac:dyDescent="0.3">
      <c r="A185" s="1" t="s">
        <v>38</v>
      </c>
      <c r="B185" s="221">
        <f t="shared" si="2"/>
        <v>183</v>
      </c>
      <c r="C185" s="221">
        <v>0</v>
      </c>
      <c r="D185" s="2">
        <v>4</v>
      </c>
      <c r="E185" s="1">
        <v>0.4811111111111111</v>
      </c>
      <c r="F185" s="221">
        <v>15</v>
      </c>
      <c r="G185" s="221">
        <v>0.18</v>
      </c>
      <c r="H185" s="221">
        <v>81.36</v>
      </c>
      <c r="I185" s="221">
        <v>0.47</v>
      </c>
      <c r="J185" s="221">
        <v>0.94</v>
      </c>
      <c r="K185" s="221">
        <v>100</v>
      </c>
      <c r="L185" s="221">
        <v>11</v>
      </c>
      <c r="M185" s="221">
        <v>3</v>
      </c>
      <c r="N185" s="221">
        <v>3</v>
      </c>
      <c r="O185" s="2">
        <v>9</v>
      </c>
    </row>
    <row r="186" spans="1:15" x14ac:dyDescent="0.3">
      <c r="A186" s="1" t="s">
        <v>38</v>
      </c>
      <c r="B186" s="221">
        <f t="shared" si="2"/>
        <v>184</v>
      </c>
      <c r="C186" s="221">
        <v>0</v>
      </c>
      <c r="D186" s="2">
        <v>4</v>
      </c>
      <c r="E186" s="1">
        <v>0.26600000000000001</v>
      </c>
      <c r="F186" s="221">
        <v>12</v>
      </c>
      <c r="G186" s="221">
        <v>0.15</v>
      </c>
      <c r="H186" s="221">
        <v>82.03</v>
      </c>
      <c r="I186" s="221">
        <v>0.94</v>
      </c>
      <c r="J186" s="221">
        <v>0.94</v>
      </c>
      <c r="K186" s="221">
        <v>0.25</v>
      </c>
      <c r="L186" s="221">
        <v>7</v>
      </c>
      <c r="M186" s="221">
        <v>3</v>
      </c>
      <c r="N186" s="221">
        <v>3</v>
      </c>
      <c r="O186" s="2">
        <v>5</v>
      </c>
    </row>
    <row r="187" spans="1:15" x14ac:dyDescent="0.3">
      <c r="A187" s="1" t="s">
        <v>31</v>
      </c>
      <c r="B187" s="221">
        <f t="shared" si="2"/>
        <v>185</v>
      </c>
      <c r="C187" s="221">
        <v>0</v>
      </c>
      <c r="D187" s="2">
        <v>4</v>
      </c>
      <c r="E187" s="1">
        <v>0.60636363636363633</v>
      </c>
      <c r="F187" s="221">
        <v>15</v>
      </c>
      <c r="G187" s="221">
        <v>0.11</v>
      </c>
      <c r="H187" s="221">
        <v>103.02</v>
      </c>
      <c r="I187" s="221">
        <v>0.94</v>
      </c>
      <c r="J187" s="221">
        <v>0</v>
      </c>
      <c r="K187" s="221">
        <v>100</v>
      </c>
      <c r="L187" s="221">
        <v>12</v>
      </c>
      <c r="M187" s="221">
        <v>2</v>
      </c>
      <c r="N187" s="221">
        <v>1</v>
      </c>
      <c r="O187" s="2">
        <v>11</v>
      </c>
    </row>
    <row r="188" spans="1:15" x14ac:dyDescent="0.3">
      <c r="A188" s="1" t="s">
        <v>31</v>
      </c>
      <c r="B188" s="221">
        <f t="shared" si="2"/>
        <v>186</v>
      </c>
      <c r="C188" s="221">
        <v>0</v>
      </c>
      <c r="D188" s="2">
        <v>4</v>
      </c>
      <c r="E188" s="1">
        <v>0.53300000000000003</v>
      </c>
      <c r="F188" s="221">
        <v>17</v>
      </c>
      <c r="G188" s="221">
        <v>0.14000000000000001</v>
      </c>
      <c r="H188" s="221">
        <v>101.67</v>
      </c>
      <c r="I188" s="221">
        <v>0.94</v>
      </c>
      <c r="J188" s="221">
        <v>0</v>
      </c>
      <c r="K188" s="221">
        <v>100</v>
      </c>
      <c r="L188" s="221">
        <v>11</v>
      </c>
      <c r="M188" s="221">
        <v>2</v>
      </c>
      <c r="N188" s="221">
        <v>2</v>
      </c>
      <c r="O188" s="2">
        <v>10</v>
      </c>
    </row>
    <row r="189" spans="1:15" x14ac:dyDescent="0.3">
      <c r="A189" s="1" t="s">
        <v>31</v>
      </c>
      <c r="B189" s="221">
        <f t="shared" si="2"/>
        <v>187</v>
      </c>
      <c r="C189" s="221">
        <v>0</v>
      </c>
      <c r="D189" s="2">
        <v>4</v>
      </c>
      <c r="E189" s="1">
        <v>0.51888888888888884</v>
      </c>
      <c r="F189" s="221">
        <v>15</v>
      </c>
      <c r="G189" s="221">
        <v>0.18</v>
      </c>
      <c r="H189" s="221">
        <v>100.99</v>
      </c>
      <c r="I189" s="221">
        <v>0.82</v>
      </c>
      <c r="J189" s="221">
        <v>0.94</v>
      </c>
      <c r="K189" s="221">
        <v>100</v>
      </c>
      <c r="L189" s="221">
        <v>9</v>
      </c>
      <c r="M189" s="221">
        <v>3</v>
      </c>
      <c r="N189" s="221">
        <v>3</v>
      </c>
      <c r="O189" s="2">
        <v>9</v>
      </c>
    </row>
    <row r="190" spans="1:15" x14ac:dyDescent="0.3">
      <c r="A190" s="1" t="s">
        <v>31</v>
      </c>
      <c r="B190" s="221">
        <f t="shared" si="2"/>
        <v>188</v>
      </c>
      <c r="C190" s="221">
        <v>0</v>
      </c>
      <c r="D190" s="2">
        <v>4</v>
      </c>
      <c r="E190" s="1">
        <v>0.5154545454545455</v>
      </c>
      <c r="F190" s="221">
        <v>20</v>
      </c>
      <c r="G190" s="221">
        <v>0.14000000000000001</v>
      </c>
      <c r="H190" s="221">
        <v>99.63</v>
      </c>
      <c r="I190" s="221">
        <v>0.47</v>
      </c>
      <c r="J190" s="221">
        <v>0.82</v>
      </c>
      <c r="K190" s="221">
        <v>100</v>
      </c>
      <c r="L190" s="221">
        <v>13</v>
      </c>
      <c r="M190" s="221">
        <v>2</v>
      </c>
      <c r="N190" s="221">
        <v>2</v>
      </c>
      <c r="O190" s="2">
        <v>11</v>
      </c>
    </row>
    <row r="191" spans="1:15" x14ac:dyDescent="0.3">
      <c r="A191" s="1" t="s">
        <v>31</v>
      </c>
      <c r="B191" s="221">
        <f t="shared" si="2"/>
        <v>189</v>
      </c>
      <c r="C191" s="221">
        <v>0</v>
      </c>
      <c r="D191" s="2">
        <v>4</v>
      </c>
      <c r="E191" s="1">
        <v>0.44444444444444442</v>
      </c>
      <c r="F191" s="221">
        <v>17</v>
      </c>
      <c r="G191" s="221">
        <v>0.12</v>
      </c>
      <c r="H191" s="221">
        <v>102.34</v>
      </c>
      <c r="I191" s="221">
        <v>0.94</v>
      </c>
      <c r="J191" s="221">
        <v>1.25</v>
      </c>
      <c r="K191" s="221">
        <v>100</v>
      </c>
      <c r="L191" s="221">
        <v>12</v>
      </c>
      <c r="M191" s="221">
        <v>3</v>
      </c>
      <c r="N191" s="221">
        <v>3</v>
      </c>
      <c r="O191" s="2">
        <v>9</v>
      </c>
    </row>
    <row r="192" spans="1:15" x14ac:dyDescent="0.3">
      <c r="A192" s="1" t="s">
        <v>31</v>
      </c>
      <c r="B192" s="221">
        <f t="shared" si="2"/>
        <v>190</v>
      </c>
      <c r="C192" s="221">
        <v>0</v>
      </c>
      <c r="D192" s="2">
        <v>4</v>
      </c>
      <c r="E192" s="1">
        <v>0.5</v>
      </c>
      <c r="F192" s="221">
        <v>17</v>
      </c>
      <c r="G192" s="221">
        <v>0.13</v>
      </c>
      <c r="H192" s="221">
        <v>104.38</v>
      </c>
      <c r="I192" s="221">
        <v>1.63</v>
      </c>
      <c r="J192" s="221">
        <v>1.63</v>
      </c>
      <c r="K192" s="221">
        <v>100</v>
      </c>
      <c r="L192" s="221">
        <v>9</v>
      </c>
      <c r="M192" s="221">
        <v>2</v>
      </c>
      <c r="N192" s="221">
        <v>2</v>
      </c>
      <c r="O192" s="2">
        <v>8</v>
      </c>
    </row>
    <row r="193" spans="1:15" x14ac:dyDescent="0.3">
      <c r="A193" s="1" t="s">
        <v>31</v>
      </c>
      <c r="B193" s="221">
        <f t="shared" si="2"/>
        <v>191</v>
      </c>
      <c r="C193" s="221">
        <v>0</v>
      </c>
      <c r="D193" s="2">
        <v>4</v>
      </c>
      <c r="E193" s="1">
        <v>0.53300000000000003</v>
      </c>
      <c r="F193" s="221">
        <v>15</v>
      </c>
      <c r="G193" s="221">
        <v>0.09</v>
      </c>
      <c r="H193" s="221">
        <v>103.7</v>
      </c>
      <c r="I193" s="221">
        <v>1</v>
      </c>
      <c r="J193" s="221">
        <v>1.7</v>
      </c>
      <c r="K193" s="221">
        <v>100</v>
      </c>
      <c r="L193" s="221">
        <v>12</v>
      </c>
      <c r="M193" s="221">
        <v>2</v>
      </c>
      <c r="N193" s="221">
        <v>3</v>
      </c>
      <c r="O193" s="2">
        <v>10</v>
      </c>
    </row>
    <row r="194" spans="1:15" x14ac:dyDescent="0.3">
      <c r="A194" s="1" t="s">
        <v>33</v>
      </c>
      <c r="B194" s="221">
        <f t="shared" si="2"/>
        <v>192</v>
      </c>
      <c r="C194" s="221">
        <v>1</v>
      </c>
      <c r="D194" s="2">
        <v>2</v>
      </c>
      <c r="E194" s="1">
        <v>8.2500000000000004E-2</v>
      </c>
      <c r="F194" s="221">
        <v>14</v>
      </c>
      <c r="G194" s="221">
        <v>0.2</v>
      </c>
      <c r="H194" s="221">
        <v>77.09</v>
      </c>
      <c r="I194" s="221">
        <v>0.94</v>
      </c>
      <c r="J194" s="221">
        <v>0.5</v>
      </c>
      <c r="K194" s="221">
        <v>1.5</v>
      </c>
      <c r="L194" s="221">
        <v>8</v>
      </c>
      <c r="M194" s="221">
        <v>3</v>
      </c>
      <c r="N194" s="221">
        <v>3</v>
      </c>
      <c r="O194" s="2">
        <v>4</v>
      </c>
    </row>
    <row r="195" spans="1:15" x14ac:dyDescent="0.3">
      <c r="A195" s="1" t="s">
        <v>33</v>
      </c>
      <c r="B195" s="221">
        <f t="shared" si="2"/>
        <v>193</v>
      </c>
      <c r="C195" s="221">
        <v>1</v>
      </c>
      <c r="D195" s="2">
        <v>2</v>
      </c>
      <c r="E195" s="1">
        <v>0.33333333333333331</v>
      </c>
      <c r="F195" s="221">
        <v>16</v>
      </c>
      <c r="G195" s="221">
        <v>0.2</v>
      </c>
      <c r="H195" s="221">
        <v>76.42</v>
      </c>
      <c r="I195" s="221">
        <v>0.94</v>
      </c>
      <c r="J195" s="221">
        <v>0.82</v>
      </c>
      <c r="K195" s="221">
        <v>2.75</v>
      </c>
      <c r="L195" s="221">
        <v>9</v>
      </c>
      <c r="M195" s="221">
        <v>3</v>
      </c>
      <c r="N195" s="221">
        <v>3</v>
      </c>
      <c r="O195" s="2">
        <v>6</v>
      </c>
    </row>
    <row r="196" spans="1:15" x14ac:dyDescent="0.3">
      <c r="A196" s="1" t="s">
        <v>33</v>
      </c>
      <c r="B196" s="221">
        <f t="shared" si="2"/>
        <v>194</v>
      </c>
      <c r="C196" s="221">
        <v>1</v>
      </c>
      <c r="D196" s="2">
        <v>2</v>
      </c>
      <c r="E196" s="1">
        <v>0.38142857142857139</v>
      </c>
      <c r="F196" s="221">
        <v>12</v>
      </c>
      <c r="G196" s="221">
        <v>0.19</v>
      </c>
      <c r="H196" s="221">
        <v>76.42</v>
      </c>
      <c r="I196" s="221">
        <v>0</v>
      </c>
      <c r="J196" s="221">
        <v>0.47</v>
      </c>
      <c r="K196" s="221">
        <v>0.5</v>
      </c>
      <c r="L196" s="221">
        <v>9</v>
      </c>
      <c r="M196" s="221">
        <v>2</v>
      </c>
      <c r="N196" s="221">
        <v>3</v>
      </c>
      <c r="O196" s="2">
        <v>7</v>
      </c>
    </row>
    <row r="197" spans="1:15" x14ac:dyDescent="0.3">
      <c r="A197" s="1" t="s">
        <v>33</v>
      </c>
      <c r="B197" s="221">
        <f t="shared" ref="B197:B260" si="3">B196+1</f>
        <v>195</v>
      </c>
      <c r="C197" s="221">
        <v>1</v>
      </c>
      <c r="D197" s="2">
        <v>2</v>
      </c>
      <c r="E197" s="1">
        <v>0.33374999999999999</v>
      </c>
      <c r="F197" s="221">
        <v>15</v>
      </c>
      <c r="G197" s="221">
        <v>0.19</v>
      </c>
      <c r="H197" s="221">
        <v>77.77</v>
      </c>
      <c r="I197" s="221">
        <v>0.94</v>
      </c>
      <c r="J197" s="221">
        <v>0.47</v>
      </c>
      <c r="K197" s="221">
        <v>0</v>
      </c>
      <c r="L197" s="221">
        <v>10</v>
      </c>
      <c r="M197" s="221">
        <v>3</v>
      </c>
      <c r="N197" s="221">
        <v>3</v>
      </c>
      <c r="O197" s="2">
        <v>8</v>
      </c>
    </row>
    <row r="198" spans="1:15" x14ac:dyDescent="0.3">
      <c r="A198" s="1" t="s">
        <v>33</v>
      </c>
      <c r="B198" s="221">
        <f t="shared" si="3"/>
        <v>196</v>
      </c>
      <c r="C198" s="221">
        <v>1</v>
      </c>
      <c r="D198" s="2">
        <v>2</v>
      </c>
      <c r="E198" s="1">
        <v>0.41625000000000001</v>
      </c>
      <c r="F198" s="221">
        <v>17</v>
      </c>
      <c r="G198" s="221">
        <v>0.19</v>
      </c>
      <c r="H198" s="221">
        <v>77.09</v>
      </c>
      <c r="I198" s="221">
        <v>0.82</v>
      </c>
      <c r="J198" s="221">
        <v>1.25</v>
      </c>
      <c r="K198" s="221">
        <v>100</v>
      </c>
      <c r="L198" s="221">
        <v>11</v>
      </c>
      <c r="M198" s="221">
        <v>2</v>
      </c>
      <c r="N198" s="221">
        <v>2</v>
      </c>
      <c r="O198" s="2">
        <v>8</v>
      </c>
    </row>
    <row r="199" spans="1:15" x14ac:dyDescent="0.3">
      <c r="A199" s="1" t="s">
        <v>33</v>
      </c>
      <c r="B199" s="221">
        <f t="shared" si="3"/>
        <v>197</v>
      </c>
      <c r="C199" s="221">
        <v>1</v>
      </c>
      <c r="D199" s="2">
        <v>2</v>
      </c>
      <c r="E199" s="1">
        <v>0.5</v>
      </c>
      <c r="F199" s="221">
        <v>13</v>
      </c>
      <c r="G199" s="221">
        <v>0.18</v>
      </c>
      <c r="H199" s="221">
        <v>75.069999999999993</v>
      </c>
      <c r="I199" s="221">
        <v>0.5</v>
      </c>
      <c r="J199" s="221">
        <v>1.25</v>
      </c>
      <c r="K199" s="221">
        <v>100</v>
      </c>
      <c r="L199" s="221">
        <v>9</v>
      </c>
      <c r="M199" s="221">
        <v>2</v>
      </c>
      <c r="N199" s="221">
        <v>2</v>
      </c>
      <c r="O199" s="2">
        <v>8</v>
      </c>
    </row>
    <row r="200" spans="1:15" x14ac:dyDescent="0.3">
      <c r="A200" s="1" t="s">
        <v>34</v>
      </c>
      <c r="B200" s="221">
        <f t="shared" si="3"/>
        <v>198</v>
      </c>
      <c r="C200" s="221">
        <v>1</v>
      </c>
      <c r="D200" s="2">
        <v>2</v>
      </c>
      <c r="E200" s="1">
        <v>0.375</v>
      </c>
      <c r="F200" s="221">
        <v>17</v>
      </c>
      <c r="G200" s="221">
        <v>0.08</v>
      </c>
      <c r="H200" s="221">
        <v>76.180000000000007</v>
      </c>
      <c r="I200" s="221">
        <v>2.16</v>
      </c>
      <c r="J200" s="221">
        <v>1.5</v>
      </c>
      <c r="K200" s="221">
        <v>5</v>
      </c>
      <c r="L200" s="221">
        <v>12</v>
      </c>
      <c r="M200" s="221">
        <v>5</v>
      </c>
      <c r="N200" s="221">
        <v>3</v>
      </c>
      <c r="O200" s="2">
        <v>8</v>
      </c>
    </row>
    <row r="201" spans="1:15" x14ac:dyDescent="0.3">
      <c r="A201" s="1" t="s">
        <v>34</v>
      </c>
      <c r="B201" s="221">
        <f t="shared" si="3"/>
        <v>199</v>
      </c>
      <c r="C201" s="221">
        <v>1</v>
      </c>
      <c r="D201" s="2">
        <v>2</v>
      </c>
      <c r="E201" s="1">
        <v>0.16666666666666666</v>
      </c>
      <c r="F201" s="221">
        <v>16</v>
      </c>
      <c r="G201" s="221">
        <v>0.09</v>
      </c>
      <c r="H201" s="221">
        <v>75.510000000000005</v>
      </c>
      <c r="I201" s="221">
        <v>2.16</v>
      </c>
      <c r="J201" s="221">
        <v>1.41</v>
      </c>
      <c r="K201" s="221">
        <v>0.5</v>
      </c>
      <c r="L201" s="221">
        <v>8</v>
      </c>
      <c r="M201" s="221">
        <v>3</v>
      </c>
      <c r="N201" s="221">
        <v>3</v>
      </c>
      <c r="O201" s="2">
        <v>6</v>
      </c>
    </row>
    <row r="202" spans="1:15" x14ac:dyDescent="0.3">
      <c r="A202" s="1" t="s">
        <v>34</v>
      </c>
      <c r="B202" s="221">
        <f t="shared" si="3"/>
        <v>200</v>
      </c>
      <c r="C202" s="221">
        <v>1</v>
      </c>
      <c r="D202" s="2">
        <v>2</v>
      </c>
      <c r="E202" s="1">
        <v>0.22166666666666668</v>
      </c>
      <c r="F202" s="221">
        <v>16</v>
      </c>
      <c r="G202" s="221">
        <v>0.1</v>
      </c>
      <c r="H202" s="221">
        <v>78.88</v>
      </c>
      <c r="I202" s="221">
        <v>0.47</v>
      </c>
      <c r="J202" s="221">
        <v>1.41</v>
      </c>
      <c r="K202" s="221">
        <v>0.25</v>
      </c>
      <c r="L202" s="221">
        <v>10</v>
      </c>
      <c r="M202" s="221">
        <v>4</v>
      </c>
      <c r="N202" s="221">
        <v>3</v>
      </c>
      <c r="O202" s="2">
        <v>6</v>
      </c>
    </row>
    <row r="203" spans="1:15" x14ac:dyDescent="0.3">
      <c r="A203" s="1" t="s">
        <v>34</v>
      </c>
      <c r="B203" s="221">
        <f t="shared" si="3"/>
        <v>201</v>
      </c>
      <c r="C203" s="221">
        <v>1</v>
      </c>
      <c r="D203" s="2">
        <v>2</v>
      </c>
      <c r="E203" s="1">
        <v>0.33374999999999999</v>
      </c>
      <c r="F203" s="221">
        <v>16</v>
      </c>
      <c r="G203" s="221">
        <v>0.11</v>
      </c>
      <c r="H203" s="221">
        <v>78.2</v>
      </c>
      <c r="I203" s="221">
        <v>0.5</v>
      </c>
      <c r="J203" s="221">
        <v>0.94</v>
      </c>
      <c r="K203" s="221">
        <v>2.75</v>
      </c>
      <c r="L203" s="221">
        <v>12</v>
      </c>
      <c r="M203" s="221">
        <v>3</v>
      </c>
      <c r="N203" s="221">
        <v>3</v>
      </c>
      <c r="O203" s="2">
        <v>8</v>
      </c>
    </row>
    <row r="204" spans="1:15" x14ac:dyDescent="0.3">
      <c r="A204" s="1" t="s">
        <v>80</v>
      </c>
      <c r="B204" s="221">
        <f t="shared" si="3"/>
        <v>202</v>
      </c>
      <c r="C204" s="221">
        <v>2</v>
      </c>
      <c r="D204" s="2">
        <v>2</v>
      </c>
      <c r="E204" s="1">
        <v>0.56699999999999995</v>
      </c>
      <c r="F204" s="221">
        <v>18</v>
      </c>
      <c r="G204" s="221">
        <v>0.21</v>
      </c>
      <c r="H204" s="221">
        <v>124.38</v>
      </c>
      <c r="I204" s="221">
        <v>1.5</v>
      </c>
      <c r="J204" s="221">
        <v>2.16</v>
      </c>
      <c r="K204" s="221">
        <v>100</v>
      </c>
      <c r="L204" s="221">
        <v>11</v>
      </c>
      <c r="M204" s="221">
        <v>2</v>
      </c>
      <c r="N204" s="221">
        <v>2</v>
      </c>
      <c r="O204" s="2">
        <v>10</v>
      </c>
    </row>
    <row r="205" spans="1:15" x14ac:dyDescent="0.3">
      <c r="A205" s="1" t="s">
        <v>80</v>
      </c>
      <c r="B205" s="221">
        <f t="shared" si="3"/>
        <v>203</v>
      </c>
      <c r="C205" s="221">
        <v>2</v>
      </c>
      <c r="D205" s="2">
        <v>2</v>
      </c>
      <c r="E205" s="1">
        <v>0.54545454545454541</v>
      </c>
      <c r="F205" s="221">
        <v>19</v>
      </c>
      <c r="G205" s="221">
        <v>0.23</v>
      </c>
      <c r="H205" s="221">
        <v>117.65</v>
      </c>
      <c r="I205" s="221">
        <v>1.25</v>
      </c>
      <c r="J205" s="221">
        <v>1.25</v>
      </c>
      <c r="K205" s="221">
        <v>100</v>
      </c>
      <c r="L205" s="221">
        <v>12</v>
      </c>
      <c r="M205" s="221">
        <v>2</v>
      </c>
      <c r="N205" s="221">
        <v>2</v>
      </c>
      <c r="O205" s="2">
        <v>11</v>
      </c>
    </row>
    <row r="206" spans="1:15" x14ac:dyDescent="0.3">
      <c r="A206" s="1" t="s">
        <v>80</v>
      </c>
      <c r="B206" s="221">
        <f t="shared" si="3"/>
        <v>204</v>
      </c>
      <c r="C206" s="221">
        <v>2</v>
      </c>
      <c r="D206" s="2">
        <v>2</v>
      </c>
      <c r="E206" s="1">
        <v>0.56699999999999995</v>
      </c>
      <c r="F206" s="221">
        <v>17</v>
      </c>
      <c r="G206" s="221">
        <v>0.23</v>
      </c>
      <c r="H206" s="221">
        <v>113.62</v>
      </c>
      <c r="I206" s="221">
        <v>1.25</v>
      </c>
      <c r="J206" s="221">
        <v>2.87</v>
      </c>
      <c r="K206" s="221">
        <v>100</v>
      </c>
      <c r="L206" s="221">
        <v>12</v>
      </c>
      <c r="M206" s="221">
        <v>2</v>
      </c>
      <c r="N206" s="221">
        <v>2</v>
      </c>
      <c r="O206" s="2">
        <v>10</v>
      </c>
    </row>
    <row r="207" spans="1:15" x14ac:dyDescent="0.3">
      <c r="A207" s="1" t="s">
        <v>80</v>
      </c>
      <c r="B207" s="221">
        <f t="shared" si="3"/>
        <v>205</v>
      </c>
      <c r="C207" s="221">
        <v>2</v>
      </c>
      <c r="D207" s="2">
        <v>2</v>
      </c>
      <c r="E207" s="1">
        <v>0.54545454545454541</v>
      </c>
      <c r="F207" s="221">
        <v>20</v>
      </c>
      <c r="G207" s="221">
        <v>0.21</v>
      </c>
      <c r="H207" s="221">
        <v>96.81</v>
      </c>
      <c r="I207" s="221">
        <v>0.82</v>
      </c>
      <c r="J207" s="221">
        <v>2</v>
      </c>
      <c r="K207" s="221">
        <v>100</v>
      </c>
      <c r="L207" s="221">
        <v>11</v>
      </c>
      <c r="M207" s="221">
        <v>3</v>
      </c>
      <c r="N207" s="221">
        <v>3</v>
      </c>
      <c r="O207" s="2">
        <v>11</v>
      </c>
    </row>
    <row r="208" spans="1:15" x14ac:dyDescent="0.3">
      <c r="A208" s="1" t="s">
        <v>5</v>
      </c>
      <c r="B208" s="221">
        <f t="shared" si="3"/>
        <v>206</v>
      </c>
      <c r="C208" s="221">
        <v>2</v>
      </c>
      <c r="D208" s="2">
        <v>2</v>
      </c>
      <c r="E208" s="1">
        <v>0.56384615384615389</v>
      </c>
      <c r="F208" s="221">
        <v>21</v>
      </c>
      <c r="G208" s="221">
        <v>0.15</v>
      </c>
      <c r="H208" s="221">
        <v>130.35</v>
      </c>
      <c r="I208" s="221">
        <v>5.73</v>
      </c>
      <c r="J208" s="221">
        <v>6.5</v>
      </c>
      <c r="K208" s="221">
        <v>100</v>
      </c>
      <c r="L208" s="221">
        <v>14</v>
      </c>
      <c r="M208" s="221">
        <v>3</v>
      </c>
      <c r="N208" s="221">
        <v>2</v>
      </c>
      <c r="O208" s="2">
        <v>13</v>
      </c>
    </row>
    <row r="209" spans="1:15" x14ac:dyDescent="0.3">
      <c r="A209" s="1" t="s">
        <v>5</v>
      </c>
      <c r="B209" s="221">
        <f t="shared" si="3"/>
        <v>207</v>
      </c>
      <c r="C209" s="221">
        <v>2</v>
      </c>
      <c r="D209" s="2">
        <v>2</v>
      </c>
      <c r="E209" s="1">
        <v>0.5714285714285714</v>
      </c>
      <c r="F209" s="221">
        <v>23</v>
      </c>
      <c r="G209" s="221">
        <v>0.15</v>
      </c>
      <c r="H209" s="221">
        <v>131.03</v>
      </c>
      <c r="I209" s="221">
        <v>4.9000000000000004</v>
      </c>
      <c r="J209" s="221">
        <v>6.13</v>
      </c>
      <c r="K209" s="221">
        <v>100</v>
      </c>
      <c r="L209" s="221">
        <v>15</v>
      </c>
      <c r="M209" s="221">
        <v>4</v>
      </c>
      <c r="N209" s="221">
        <v>2</v>
      </c>
      <c r="O209" s="2">
        <v>14</v>
      </c>
    </row>
    <row r="210" spans="1:15" x14ac:dyDescent="0.3">
      <c r="A210" s="1" t="s">
        <v>5</v>
      </c>
      <c r="B210" s="221">
        <f t="shared" si="3"/>
        <v>208</v>
      </c>
      <c r="C210" s="221">
        <v>2</v>
      </c>
      <c r="D210" s="2">
        <v>2</v>
      </c>
      <c r="E210" s="1">
        <v>0.58823529411764708</v>
      </c>
      <c r="F210" s="221">
        <v>27</v>
      </c>
      <c r="G210" s="221">
        <v>0.14000000000000001</v>
      </c>
      <c r="H210" s="221">
        <v>124.95</v>
      </c>
      <c r="I210" s="221">
        <v>4.5</v>
      </c>
      <c r="J210" s="221">
        <v>1.41</v>
      </c>
      <c r="K210" s="221">
        <v>100</v>
      </c>
      <c r="L210" s="221">
        <v>19</v>
      </c>
      <c r="M210" s="221">
        <v>3</v>
      </c>
      <c r="N210" s="221">
        <v>3</v>
      </c>
      <c r="O210" s="2">
        <v>17</v>
      </c>
    </row>
    <row r="211" spans="1:15" x14ac:dyDescent="0.3">
      <c r="A211" s="1" t="s">
        <v>5</v>
      </c>
      <c r="B211" s="221">
        <f t="shared" si="3"/>
        <v>209</v>
      </c>
      <c r="C211" s="221">
        <v>2</v>
      </c>
      <c r="D211" s="2">
        <v>2</v>
      </c>
      <c r="E211" s="1">
        <v>0.6</v>
      </c>
      <c r="F211" s="221">
        <v>24</v>
      </c>
      <c r="G211" s="221">
        <v>0.18</v>
      </c>
      <c r="H211" s="221">
        <v>116.17</v>
      </c>
      <c r="I211" s="221">
        <v>13.27</v>
      </c>
      <c r="J211" s="221">
        <v>5.56</v>
      </c>
      <c r="K211" s="221">
        <v>100</v>
      </c>
      <c r="L211" s="221">
        <v>15</v>
      </c>
      <c r="M211" s="221">
        <v>3</v>
      </c>
      <c r="N211" s="221">
        <v>2</v>
      </c>
      <c r="O211" s="2">
        <v>15</v>
      </c>
    </row>
    <row r="212" spans="1:15" x14ac:dyDescent="0.3">
      <c r="A212" s="1" t="s">
        <v>5</v>
      </c>
      <c r="B212" s="221">
        <f t="shared" si="3"/>
        <v>210</v>
      </c>
      <c r="C212" s="221">
        <v>2</v>
      </c>
      <c r="D212" s="2">
        <v>2</v>
      </c>
      <c r="E212" s="1">
        <v>0.58333333333333337</v>
      </c>
      <c r="F212" s="221">
        <v>18</v>
      </c>
      <c r="G212" s="221">
        <v>0.23</v>
      </c>
      <c r="H212" s="221">
        <v>112.79</v>
      </c>
      <c r="I212" s="221">
        <v>11.26</v>
      </c>
      <c r="J212" s="221">
        <v>5.25</v>
      </c>
      <c r="K212" s="221">
        <v>100</v>
      </c>
      <c r="L212" s="221">
        <v>13</v>
      </c>
      <c r="M212" s="221">
        <v>2</v>
      </c>
      <c r="N212" s="221">
        <v>2</v>
      </c>
      <c r="O212" s="2">
        <v>12</v>
      </c>
    </row>
    <row r="213" spans="1:15" x14ac:dyDescent="0.3">
      <c r="A213" s="1" t="s">
        <v>5</v>
      </c>
      <c r="B213" s="221">
        <f t="shared" si="3"/>
        <v>211</v>
      </c>
      <c r="C213" s="221">
        <v>2</v>
      </c>
      <c r="D213" s="2">
        <v>2</v>
      </c>
      <c r="E213" s="1">
        <v>0.58333333333333337</v>
      </c>
      <c r="F213" s="221">
        <v>18</v>
      </c>
      <c r="G213" s="221">
        <v>0.18</v>
      </c>
      <c r="H213" s="221">
        <v>117.52</v>
      </c>
      <c r="I213" s="221">
        <v>13</v>
      </c>
      <c r="J213" s="221">
        <v>4.9000000000000004</v>
      </c>
      <c r="K213" s="221">
        <v>100</v>
      </c>
      <c r="L213" s="221">
        <v>13</v>
      </c>
      <c r="M213" s="221">
        <v>3</v>
      </c>
      <c r="N213" s="221">
        <v>2</v>
      </c>
      <c r="O213" s="2">
        <v>12</v>
      </c>
    </row>
    <row r="214" spans="1:15" x14ac:dyDescent="0.3">
      <c r="A214" s="1" t="s">
        <v>86</v>
      </c>
      <c r="B214" s="221">
        <f t="shared" si="3"/>
        <v>212</v>
      </c>
      <c r="C214" s="221">
        <v>2</v>
      </c>
      <c r="D214" s="2">
        <v>2</v>
      </c>
      <c r="E214" s="1">
        <v>0.59</v>
      </c>
      <c r="F214" s="221">
        <v>19</v>
      </c>
      <c r="G214" s="221">
        <v>0.17</v>
      </c>
      <c r="H214" s="221">
        <v>97.54</v>
      </c>
      <c r="I214" s="221">
        <v>1.5</v>
      </c>
      <c r="J214" s="221">
        <v>2.83</v>
      </c>
      <c r="K214" s="221">
        <v>100</v>
      </c>
      <c r="L214" s="221">
        <v>14</v>
      </c>
      <c r="M214" s="221">
        <v>4</v>
      </c>
      <c r="N214" s="221">
        <v>3</v>
      </c>
      <c r="O214" s="2">
        <v>13</v>
      </c>
    </row>
    <row r="215" spans="1:15" x14ac:dyDescent="0.3">
      <c r="A215" s="1" t="s">
        <v>86</v>
      </c>
      <c r="B215" s="221">
        <f t="shared" si="3"/>
        <v>213</v>
      </c>
      <c r="C215" s="221">
        <v>2</v>
      </c>
      <c r="D215" s="2">
        <v>2</v>
      </c>
      <c r="E215" s="1">
        <v>0.59499999999999997</v>
      </c>
      <c r="F215" s="221">
        <v>20</v>
      </c>
      <c r="G215" s="221">
        <v>0.19</v>
      </c>
      <c r="H215" s="221">
        <v>90.82</v>
      </c>
      <c r="I215" s="221">
        <v>1.7</v>
      </c>
      <c r="J215" s="221">
        <v>0</v>
      </c>
      <c r="K215" s="221">
        <v>100</v>
      </c>
      <c r="L215" s="221">
        <v>15</v>
      </c>
      <c r="M215" s="221">
        <v>3</v>
      </c>
      <c r="N215" s="221">
        <v>3</v>
      </c>
      <c r="O215" s="2">
        <v>14</v>
      </c>
    </row>
    <row r="216" spans="1:15" x14ac:dyDescent="0.3">
      <c r="A216" s="1" t="s">
        <v>86</v>
      </c>
      <c r="B216" s="221">
        <f t="shared" si="3"/>
        <v>214</v>
      </c>
      <c r="C216" s="221">
        <v>2</v>
      </c>
      <c r="D216" s="2">
        <v>2</v>
      </c>
      <c r="E216" s="1">
        <v>0.56384615384615389</v>
      </c>
      <c r="F216" s="221">
        <v>21</v>
      </c>
      <c r="G216" s="221">
        <v>0.21</v>
      </c>
      <c r="H216" s="221">
        <v>90.15</v>
      </c>
      <c r="I216" s="221">
        <v>1.7</v>
      </c>
      <c r="J216" s="221">
        <v>0.47</v>
      </c>
      <c r="K216" s="221">
        <v>100</v>
      </c>
      <c r="L216" s="221">
        <v>13</v>
      </c>
      <c r="M216" s="221">
        <v>2</v>
      </c>
      <c r="N216" s="221">
        <v>2</v>
      </c>
      <c r="O216" s="2">
        <v>13</v>
      </c>
    </row>
    <row r="217" spans="1:15" x14ac:dyDescent="0.3">
      <c r="A217" s="1" t="s">
        <v>86</v>
      </c>
      <c r="B217" s="221">
        <f t="shared" si="3"/>
        <v>215</v>
      </c>
      <c r="C217" s="221">
        <v>2</v>
      </c>
      <c r="D217" s="2">
        <v>2</v>
      </c>
      <c r="E217" s="1">
        <v>0.5154545454545455</v>
      </c>
      <c r="F217" s="221">
        <v>18</v>
      </c>
      <c r="G217" s="221">
        <v>0.2</v>
      </c>
      <c r="H217" s="221">
        <v>91.49</v>
      </c>
      <c r="I217" s="221">
        <v>1.7</v>
      </c>
      <c r="J217" s="221">
        <v>0.47</v>
      </c>
      <c r="K217" s="221">
        <v>100</v>
      </c>
      <c r="L217" s="221">
        <v>11</v>
      </c>
      <c r="M217" s="221">
        <v>4</v>
      </c>
      <c r="N217" s="221">
        <v>3</v>
      </c>
      <c r="O217" s="2">
        <v>11</v>
      </c>
    </row>
    <row r="218" spans="1:15" x14ac:dyDescent="0.3">
      <c r="A218" s="1" t="s">
        <v>86</v>
      </c>
      <c r="B218" s="221">
        <f t="shared" si="3"/>
        <v>216</v>
      </c>
      <c r="C218" s="221">
        <v>2</v>
      </c>
      <c r="D218" s="2">
        <v>2</v>
      </c>
      <c r="E218" s="1">
        <v>0.46699999999999997</v>
      </c>
      <c r="F218" s="221">
        <v>18</v>
      </c>
      <c r="G218" s="221">
        <v>0.17</v>
      </c>
      <c r="H218" s="221">
        <v>91.49</v>
      </c>
      <c r="I218" s="221">
        <v>2.16</v>
      </c>
      <c r="J218" s="221">
        <v>0.82</v>
      </c>
      <c r="K218" s="221">
        <v>100</v>
      </c>
      <c r="L218" s="221">
        <v>12</v>
      </c>
      <c r="M218" s="221">
        <v>3</v>
      </c>
      <c r="N218" s="221">
        <v>3</v>
      </c>
      <c r="O218" s="2">
        <v>10</v>
      </c>
    </row>
    <row r="219" spans="1:15" x14ac:dyDescent="0.3">
      <c r="A219" s="1" t="s">
        <v>70</v>
      </c>
      <c r="B219" s="221">
        <f t="shared" si="3"/>
        <v>217</v>
      </c>
      <c r="C219" s="221">
        <v>1</v>
      </c>
      <c r="D219" s="2">
        <v>2</v>
      </c>
      <c r="E219" s="1">
        <v>0.60636363636363633</v>
      </c>
      <c r="F219" s="221">
        <v>16</v>
      </c>
      <c r="G219" s="221">
        <v>0.15</v>
      </c>
      <c r="H219" s="221">
        <v>90.47</v>
      </c>
      <c r="I219" s="221">
        <v>0.5</v>
      </c>
      <c r="J219" s="221">
        <v>0.94</v>
      </c>
      <c r="K219" s="221">
        <v>100</v>
      </c>
      <c r="L219" s="221">
        <v>12</v>
      </c>
      <c r="M219" s="221">
        <v>2</v>
      </c>
      <c r="N219" s="221">
        <v>1</v>
      </c>
      <c r="O219" s="2">
        <v>11</v>
      </c>
    </row>
    <row r="220" spans="1:15" x14ac:dyDescent="0.3">
      <c r="A220" s="1" t="s">
        <v>70</v>
      </c>
      <c r="B220" s="221">
        <f t="shared" si="3"/>
        <v>218</v>
      </c>
      <c r="C220" s="221">
        <v>1</v>
      </c>
      <c r="D220" s="2">
        <v>2</v>
      </c>
      <c r="E220" s="1">
        <v>0.51888888888888884</v>
      </c>
      <c r="F220" s="221">
        <v>17</v>
      </c>
      <c r="G220" s="221">
        <v>0.14000000000000001</v>
      </c>
      <c r="H220" s="221">
        <v>92.5</v>
      </c>
      <c r="I220" s="221">
        <v>0.82</v>
      </c>
      <c r="J220" s="221">
        <v>0.94</v>
      </c>
      <c r="K220" s="221">
        <v>100</v>
      </c>
      <c r="L220" s="221">
        <v>10</v>
      </c>
      <c r="M220" s="221">
        <v>3</v>
      </c>
      <c r="N220" s="221">
        <v>3</v>
      </c>
      <c r="O220" s="2">
        <v>9</v>
      </c>
    </row>
    <row r="221" spans="1:15" x14ac:dyDescent="0.3">
      <c r="A221" s="1" t="s">
        <v>70</v>
      </c>
      <c r="B221" s="221">
        <f t="shared" si="3"/>
        <v>219</v>
      </c>
      <c r="C221" s="221">
        <v>1</v>
      </c>
      <c r="D221" s="2">
        <v>2</v>
      </c>
      <c r="E221" s="1">
        <v>0.46699999999999997</v>
      </c>
      <c r="F221" s="221">
        <v>19</v>
      </c>
      <c r="G221" s="221">
        <v>0.15</v>
      </c>
      <c r="H221" s="221">
        <v>91.82</v>
      </c>
      <c r="I221" s="221">
        <v>1.63</v>
      </c>
      <c r="J221" s="221">
        <v>0</v>
      </c>
      <c r="K221" s="221">
        <v>1.75</v>
      </c>
      <c r="L221" s="221">
        <v>13</v>
      </c>
      <c r="M221" s="221">
        <v>3</v>
      </c>
      <c r="N221" s="221">
        <v>3</v>
      </c>
      <c r="O221" s="2">
        <v>10</v>
      </c>
    </row>
    <row r="222" spans="1:15" x14ac:dyDescent="0.3">
      <c r="A222" s="1" t="s">
        <v>47</v>
      </c>
      <c r="B222" s="221">
        <f t="shared" si="3"/>
        <v>220</v>
      </c>
      <c r="C222" s="221">
        <v>0</v>
      </c>
      <c r="D222" s="2">
        <v>0</v>
      </c>
      <c r="E222" s="1">
        <v>0.16666666666666666</v>
      </c>
      <c r="F222" s="221">
        <v>15</v>
      </c>
      <c r="G222" s="221">
        <v>0.17</v>
      </c>
      <c r="H222" s="221">
        <v>77.63</v>
      </c>
      <c r="I222" s="221">
        <v>1.41</v>
      </c>
      <c r="J222" s="221">
        <v>2</v>
      </c>
      <c r="K222" s="221">
        <v>0.57999999999999996</v>
      </c>
      <c r="L222" s="221">
        <v>9</v>
      </c>
      <c r="M222" s="221">
        <v>3</v>
      </c>
      <c r="N222" s="221">
        <v>3</v>
      </c>
      <c r="O222" s="2">
        <v>6</v>
      </c>
    </row>
    <row r="223" spans="1:15" x14ac:dyDescent="0.3">
      <c r="A223" s="1" t="s">
        <v>47</v>
      </c>
      <c r="B223" s="221">
        <f t="shared" si="3"/>
        <v>221</v>
      </c>
      <c r="C223" s="221">
        <v>0</v>
      </c>
      <c r="D223" s="2">
        <v>0</v>
      </c>
      <c r="E223" s="1">
        <v>0</v>
      </c>
      <c r="F223" s="221">
        <v>13</v>
      </c>
      <c r="G223" s="221">
        <v>0.17</v>
      </c>
      <c r="H223" s="221">
        <v>77.63</v>
      </c>
      <c r="I223" s="221">
        <v>1.25</v>
      </c>
      <c r="J223" s="221">
        <v>1.89</v>
      </c>
      <c r="K223" s="221">
        <v>0.33</v>
      </c>
      <c r="L223" s="221">
        <v>7</v>
      </c>
      <c r="M223" s="221">
        <v>2</v>
      </c>
      <c r="N223" s="221">
        <v>1</v>
      </c>
      <c r="O223" s="2">
        <v>5</v>
      </c>
    </row>
    <row r="224" spans="1:15" x14ac:dyDescent="0.3">
      <c r="A224" s="1" t="s">
        <v>28</v>
      </c>
      <c r="B224" s="221">
        <f t="shared" si="3"/>
        <v>222</v>
      </c>
      <c r="C224" s="221">
        <v>1</v>
      </c>
      <c r="D224" s="2">
        <v>0</v>
      </c>
      <c r="E224" s="1">
        <v>0.5</v>
      </c>
      <c r="F224" s="221">
        <v>20</v>
      </c>
      <c r="G224" s="221">
        <v>0.12</v>
      </c>
      <c r="H224" s="221">
        <v>112.33</v>
      </c>
      <c r="I224" s="221">
        <v>1.7</v>
      </c>
      <c r="J224" s="221">
        <v>5</v>
      </c>
      <c r="K224" s="221">
        <v>100</v>
      </c>
      <c r="L224" s="221">
        <v>12</v>
      </c>
      <c r="M224" s="221">
        <v>2</v>
      </c>
      <c r="N224" s="221">
        <v>2</v>
      </c>
      <c r="O224" s="2">
        <v>10</v>
      </c>
    </row>
    <row r="225" spans="1:15" x14ac:dyDescent="0.3">
      <c r="A225" s="1" t="s">
        <v>28</v>
      </c>
      <c r="B225" s="221">
        <f t="shared" si="3"/>
        <v>223</v>
      </c>
      <c r="C225" s="221">
        <v>1</v>
      </c>
      <c r="D225" s="2">
        <v>0</v>
      </c>
      <c r="E225" s="1">
        <v>0.5154545454545455</v>
      </c>
      <c r="F225" s="221">
        <v>21</v>
      </c>
      <c r="G225" s="221">
        <v>0.11</v>
      </c>
      <c r="H225" s="221">
        <v>111.66</v>
      </c>
      <c r="I225" s="221">
        <v>2.16</v>
      </c>
      <c r="J225" s="221">
        <v>4.1100000000000003</v>
      </c>
      <c r="K225" s="221">
        <v>100</v>
      </c>
      <c r="L225" s="221">
        <v>13</v>
      </c>
      <c r="M225" s="221">
        <v>2</v>
      </c>
      <c r="N225" s="221">
        <v>3</v>
      </c>
      <c r="O225" s="2">
        <v>11</v>
      </c>
    </row>
    <row r="226" spans="1:15" x14ac:dyDescent="0.3">
      <c r="A226" s="1" t="s">
        <v>28</v>
      </c>
      <c r="B226" s="221">
        <f t="shared" si="3"/>
        <v>224</v>
      </c>
      <c r="C226" s="221">
        <v>1</v>
      </c>
      <c r="D226" s="2">
        <v>0</v>
      </c>
      <c r="E226" s="1">
        <v>0.46699999999999997</v>
      </c>
      <c r="F226" s="221">
        <v>16</v>
      </c>
      <c r="G226" s="221">
        <v>0.12</v>
      </c>
      <c r="H226" s="221">
        <v>113.01</v>
      </c>
      <c r="I226" s="221">
        <v>2.5</v>
      </c>
      <c r="J226" s="221">
        <v>2.62</v>
      </c>
      <c r="K226" s="221">
        <v>100</v>
      </c>
      <c r="L226" s="221">
        <v>13</v>
      </c>
      <c r="M226" s="221">
        <v>2</v>
      </c>
      <c r="N226" s="221">
        <v>2</v>
      </c>
      <c r="O226" s="2">
        <v>10</v>
      </c>
    </row>
    <row r="227" spans="1:15" x14ac:dyDescent="0.3">
      <c r="A227" s="1" t="s">
        <v>2</v>
      </c>
      <c r="B227" s="221">
        <f t="shared" si="3"/>
        <v>225</v>
      </c>
      <c r="C227" s="221">
        <v>0</v>
      </c>
      <c r="D227" s="2">
        <v>1</v>
      </c>
      <c r="E227" s="1">
        <v>0.23857142857142857</v>
      </c>
      <c r="F227" s="221">
        <v>19</v>
      </c>
      <c r="G227" s="221">
        <v>0.16</v>
      </c>
      <c r="H227" s="221">
        <v>71.37</v>
      </c>
      <c r="I227" s="221">
        <v>0.5</v>
      </c>
      <c r="J227" s="221">
        <v>1.7</v>
      </c>
      <c r="K227" s="221">
        <v>0.5</v>
      </c>
      <c r="L227" s="221">
        <v>11</v>
      </c>
      <c r="M227" s="221">
        <v>5</v>
      </c>
      <c r="N227" s="221">
        <v>3</v>
      </c>
      <c r="O227" s="2">
        <v>7</v>
      </c>
    </row>
    <row r="228" spans="1:15" x14ac:dyDescent="0.3">
      <c r="A228" s="1" t="s">
        <v>2</v>
      </c>
      <c r="B228" s="221">
        <f t="shared" si="3"/>
        <v>226</v>
      </c>
      <c r="C228" s="221">
        <v>0</v>
      </c>
      <c r="D228" s="2">
        <v>1</v>
      </c>
      <c r="E228" s="1">
        <v>0.2857142857142857</v>
      </c>
      <c r="F228" s="221">
        <v>15</v>
      </c>
      <c r="G228" s="221">
        <v>0.2</v>
      </c>
      <c r="H228" s="221">
        <v>72.040000000000006</v>
      </c>
      <c r="I228" s="221">
        <v>0.47</v>
      </c>
      <c r="J228" s="221">
        <v>0.47</v>
      </c>
      <c r="K228" s="221">
        <v>0.5</v>
      </c>
      <c r="L228" s="221">
        <v>8</v>
      </c>
      <c r="M228" s="221">
        <v>3</v>
      </c>
      <c r="N228" s="221">
        <v>3</v>
      </c>
      <c r="O228" s="2">
        <v>7</v>
      </c>
    </row>
    <row r="229" spans="1:15" x14ac:dyDescent="0.3">
      <c r="A229" s="1" t="s">
        <v>2</v>
      </c>
      <c r="B229" s="221">
        <f t="shared" si="3"/>
        <v>227</v>
      </c>
      <c r="C229" s="221">
        <v>0</v>
      </c>
      <c r="D229" s="2">
        <v>1</v>
      </c>
      <c r="E229" s="1">
        <v>0.2</v>
      </c>
      <c r="F229" s="221">
        <v>13</v>
      </c>
      <c r="G229" s="221">
        <v>0.17</v>
      </c>
      <c r="H229" s="221">
        <v>71.37</v>
      </c>
      <c r="I229" s="221">
        <v>0.47</v>
      </c>
      <c r="J229" s="221">
        <v>0.5</v>
      </c>
      <c r="K229" s="221">
        <v>0.62</v>
      </c>
      <c r="L229" s="221">
        <v>7</v>
      </c>
      <c r="M229" s="221">
        <v>2</v>
      </c>
      <c r="N229" s="221">
        <v>2</v>
      </c>
      <c r="O229" s="2">
        <v>5</v>
      </c>
    </row>
    <row r="230" spans="1:15" x14ac:dyDescent="0.3">
      <c r="A230" s="1" t="s">
        <v>1</v>
      </c>
      <c r="B230" s="221">
        <f t="shared" si="3"/>
        <v>228</v>
      </c>
      <c r="C230" s="221">
        <v>0</v>
      </c>
      <c r="D230" s="2">
        <v>1</v>
      </c>
      <c r="E230" s="1">
        <v>0.33285714285714285</v>
      </c>
      <c r="F230" s="221">
        <v>14</v>
      </c>
      <c r="G230" s="221">
        <v>0.17</v>
      </c>
      <c r="H230" s="221">
        <v>77.680000000000007</v>
      </c>
      <c r="I230" s="221">
        <v>0.47</v>
      </c>
      <c r="J230" s="221">
        <v>0.5</v>
      </c>
      <c r="K230" s="221">
        <v>0.25</v>
      </c>
      <c r="L230" s="221">
        <v>9</v>
      </c>
      <c r="M230" s="221">
        <v>3</v>
      </c>
      <c r="N230" s="221">
        <v>3</v>
      </c>
      <c r="O230" s="2">
        <v>7</v>
      </c>
    </row>
    <row r="231" spans="1:15" x14ac:dyDescent="0.3">
      <c r="A231" s="1" t="s">
        <v>1</v>
      </c>
      <c r="B231" s="221">
        <f t="shared" si="3"/>
        <v>229</v>
      </c>
      <c r="C231" s="221">
        <v>0</v>
      </c>
      <c r="D231" s="2">
        <v>1</v>
      </c>
      <c r="E231" s="1">
        <v>0.46699999999999997</v>
      </c>
      <c r="F231" s="221">
        <v>20</v>
      </c>
      <c r="G231" s="221">
        <v>0.19</v>
      </c>
      <c r="H231" s="221">
        <v>80.38</v>
      </c>
      <c r="I231" s="221">
        <v>0.82</v>
      </c>
      <c r="J231" s="221">
        <v>0.47</v>
      </c>
      <c r="K231" s="221">
        <v>100</v>
      </c>
      <c r="L231" s="221">
        <v>11</v>
      </c>
      <c r="M231" s="221">
        <v>3</v>
      </c>
      <c r="N231" s="221">
        <v>3</v>
      </c>
      <c r="O231" s="2">
        <v>10</v>
      </c>
    </row>
    <row r="232" spans="1:15" x14ac:dyDescent="0.3">
      <c r="A232" s="1" t="s">
        <v>6</v>
      </c>
      <c r="B232" s="221">
        <f t="shared" si="3"/>
        <v>230</v>
      </c>
      <c r="C232" s="221">
        <v>0</v>
      </c>
      <c r="D232" s="2">
        <v>2</v>
      </c>
      <c r="E232" s="1">
        <v>0.38142857142857139</v>
      </c>
      <c r="F232" s="221">
        <v>15</v>
      </c>
      <c r="G232" s="221">
        <v>0.21</v>
      </c>
      <c r="H232" s="221">
        <v>84.76</v>
      </c>
      <c r="I232" s="221">
        <v>0</v>
      </c>
      <c r="J232" s="221">
        <v>0.47</v>
      </c>
      <c r="K232" s="221">
        <v>1.5</v>
      </c>
      <c r="L232" s="221">
        <v>8</v>
      </c>
      <c r="M232" s="221">
        <v>3</v>
      </c>
      <c r="N232" s="221">
        <v>3</v>
      </c>
      <c r="O232" s="2">
        <v>7</v>
      </c>
    </row>
    <row r="233" spans="1:15" x14ac:dyDescent="0.3">
      <c r="A233" s="1" t="s">
        <v>6</v>
      </c>
      <c r="B233" s="221">
        <f t="shared" si="3"/>
        <v>231</v>
      </c>
      <c r="C233" s="221">
        <v>0</v>
      </c>
      <c r="D233" s="2">
        <v>2</v>
      </c>
      <c r="E233" s="1">
        <v>0.38142857142857139</v>
      </c>
      <c r="F233" s="221">
        <v>15</v>
      </c>
      <c r="G233" s="221">
        <v>0.19</v>
      </c>
      <c r="H233" s="221">
        <v>86.11</v>
      </c>
      <c r="I233" s="221">
        <v>0</v>
      </c>
      <c r="J233" s="221">
        <v>1.25</v>
      </c>
      <c r="K233" s="221">
        <v>0.25</v>
      </c>
      <c r="L233" s="221">
        <v>9</v>
      </c>
      <c r="M233" s="221">
        <v>3</v>
      </c>
      <c r="N233" s="221">
        <v>2</v>
      </c>
      <c r="O233" s="2">
        <v>7</v>
      </c>
    </row>
    <row r="234" spans="1:15" x14ac:dyDescent="0.3">
      <c r="A234" s="1" t="s">
        <v>6</v>
      </c>
      <c r="B234" s="221">
        <f t="shared" si="3"/>
        <v>232</v>
      </c>
      <c r="C234" s="221">
        <v>0</v>
      </c>
      <c r="D234" s="2">
        <v>2</v>
      </c>
      <c r="E234" s="1">
        <v>0.41625000000000001</v>
      </c>
      <c r="F234" s="221">
        <v>16</v>
      </c>
      <c r="G234" s="221">
        <v>0.16</v>
      </c>
      <c r="H234" s="221">
        <v>88.8</v>
      </c>
      <c r="I234" s="221">
        <v>0.94</v>
      </c>
      <c r="J234" s="221">
        <v>0.82</v>
      </c>
      <c r="K234" s="221">
        <v>100</v>
      </c>
      <c r="L234" s="221">
        <v>10</v>
      </c>
      <c r="M234" s="221">
        <v>3</v>
      </c>
      <c r="N234" s="221">
        <v>3</v>
      </c>
      <c r="O234" s="2">
        <v>8</v>
      </c>
    </row>
    <row r="235" spans="1:15" x14ac:dyDescent="0.3">
      <c r="A235" s="1" t="s">
        <v>92</v>
      </c>
      <c r="B235" s="221">
        <f t="shared" si="3"/>
        <v>233</v>
      </c>
      <c r="C235" s="221">
        <v>1</v>
      </c>
      <c r="D235" s="2">
        <v>2</v>
      </c>
      <c r="E235" s="1">
        <v>0.583125</v>
      </c>
      <c r="F235" s="221">
        <v>22</v>
      </c>
      <c r="G235" s="221">
        <v>0.15</v>
      </c>
      <c r="H235" s="221">
        <v>135.41999999999999</v>
      </c>
      <c r="I235" s="221">
        <v>2</v>
      </c>
      <c r="J235" s="221">
        <v>2.16</v>
      </c>
      <c r="K235" s="221">
        <v>100</v>
      </c>
      <c r="L235" s="221">
        <v>18</v>
      </c>
      <c r="M235" s="221">
        <v>2</v>
      </c>
      <c r="N235" s="221">
        <v>2</v>
      </c>
      <c r="O235" s="2">
        <v>16</v>
      </c>
    </row>
    <row r="236" spans="1:15" x14ac:dyDescent="0.3">
      <c r="A236" s="1" t="s">
        <v>92</v>
      </c>
      <c r="B236" s="221">
        <f t="shared" si="3"/>
        <v>234</v>
      </c>
      <c r="C236" s="221">
        <v>1</v>
      </c>
      <c r="D236" s="2">
        <v>2</v>
      </c>
      <c r="E236" s="1">
        <v>0.5714285714285714</v>
      </c>
      <c r="F236" s="221">
        <v>23</v>
      </c>
      <c r="G236" s="221">
        <v>0.16</v>
      </c>
      <c r="H236" s="221">
        <v>138.80000000000001</v>
      </c>
      <c r="I236" s="221">
        <v>2.16</v>
      </c>
      <c r="J236" s="221">
        <v>4.55</v>
      </c>
      <c r="K236" s="221">
        <v>100</v>
      </c>
      <c r="L236" s="221">
        <v>14</v>
      </c>
      <c r="M236" s="221">
        <v>3</v>
      </c>
      <c r="N236" s="221">
        <v>3</v>
      </c>
      <c r="O236" s="2">
        <v>14</v>
      </c>
    </row>
    <row r="237" spans="1:15" x14ac:dyDescent="0.3">
      <c r="A237" s="1" t="s">
        <v>92</v>
      </c>
      <c r="B237" s="221">
        <f t="shared" si="3"/>
        <v>235</v>
      </c>
      <c r="C237" s="221">
        <v>1</v>
      </c>
      <c r="D237" s="2">
        <v>2</v>
      </c>
      <c r="E237" s="1">
        <v>0.59222222222222221</v>
      </c>
      <c r="F237" s="221">
        <v>12</v>
      </c>
      <c r="G237" s="221">
        <v>0.12</v>
      </c>
      <c r="H237" s="221">
        <v>129.32</v>
      </c>
      <c r="I237" s="221">
        <v>12.5</v>
      </c>
      <c r="J237" s="221">
        <v>6.34</v>
      </c>
      <c r="K237" s="221">
        <v>100</v>
      </c>
      <c r="L237" s="221">
        <v>9</v>
      </c>
      <c r="M237" s="221">
        <v>1</v>
      </c>
      <c r="N237" s="221">
        <v>1</v>
      </c>
      <c r="O237" s="2">
        <v>9</v>
      </c>
    </row>
    <row r="238" spans="1:15" x14ac:dyDescent="0.3">
      <c r="A238" s="1" t="s">
        <v>25</v>
      </c>
      <c r="B238" s="221">
        <f t="shared" si="3"/>
        <v>236</v>
      </c>
      <c r="C238" s="221">
        <v>3</v>
      </c>
      <c r="D238" s="2">
        <v>2</v>
      </c>
      <c r="E238" s="1">
        <v>0.61083333333333334</v>
      </c>
      <c r="F238" s="221">
        <v>16</v>
      </c>
      <c r="G238" s="221">
        <v>0.17</v>
      </c>
      <c r="H238" s="221">
        <v>96.52</v>
      </c>
      <c r="I238" s="221">
        <v>2</v>
      </c>
      <c r="J238" s="221">
        <v>6.65</v>
      </c>
      <c r="K238" s="221">
        <v>100</v>
      </c>
      <c r="L238" s="221">
        <v>11</v>
      </c>
      <c r="M238" s="221">
        <v>2</v>
      </c>
      <c r="N238" s="221">
        <v>2</v>
      </c>
      <c r="O238" s="2">
        <v>12</v>
      </c>
    </row>
    <row r="239" spans="1:15" x14ac:dyDescent="0.3">
      <c r="A239" s="1" t="s">
        <v>25</v>
      </c>
      <c r="B239" s="221">
        <f t="shared" si="3"/>
        <v>237</v>
      </c>
      <c r="C239" s="221">
        <v>3</v>
      </c>
      <c r="D239" s="2">
        <v>2</v>
      </c>
      <c r="E239" s="1">
        <v>0.60636363636363633</v>
      </c>
      <c r="F239" s="221">
        <v>15</v>
      </c>
      <c r="G239" s="221">
        <v>0.16</v>
      </c>
      <c r="H239" s="221">
        <v>101.24</v>
      </c>
      <c r="I239" s="221">
        <v>2.4900000000000002</v>
      </c>
      <c r="J239" s="221">
        <v>4.78</v>
      </c>
      <c r="K239" s="221">
        <v>100</v>
      </c>
      <c r="L239" s="221">
        <v>11</v>
      </c>
      <c r="M239" s="221">
        <v>1</v>
      </c>
      <c r="N239" s="221">
        <v>1</v>
      </c>
      <c r="O239" s="2">
        <v>11</v>
      </c>
    </row>
    <row r="240" spans="1:15" x14ac:dyDescent="0.3">
      <c r="A240" s="1" t="s">
        <v>25</v>
      </c>
      <c r="B240" s="221">
        <f t="shared" si="3"/>
        <v>238</v>
      </c>
      <c r="C240" s="221">
        <v>3</v>
      </c>
      <c r="D240" s="2">
        <v>2</v>
      </c>
      <c r="E240" s="1">
        <v>0.55555555555555558</v>
      </c>
      <c r="F240" s="221">
        <v>13</v>
      </c>
      <c r="G240" s="221">
        <v>0.19</v>
      </c>
      <c r="H240" s="221">
        <v>99.89</v>
      </c>
      <c r="I240" s="221">
        <v>2.83</v>
      </c>
      <c r="J240" s="221">
        <v>4.55</v>
      </c>
      <c r="K240" s="221">
        <v>100</v>
      </c>
      <c r="L240" s="221">
        <v>10</v>
      </c>
      <c r="M240" s="221">
        <v>2</v>
      </c>
      <c r="N240" s="221">
        <v>2</v>
      </c>
      <c r="O240" s="2">
        <v>9</v>
      </c>
    </row>
    <row r="241" spans="1:15" x14ac:dyDescent="0.3">
      <c r="A241" s="1" t="s">
        <v>25</v>
      </c>
      <c r="B241" s="221">
        <f t="shared" si="3"/>
        <v>239</v>
      </c>
      <c r="C241" s="221">
        <v>3</v>
      </c>
      <c r="D241" s="2">
        <v>2</v>
      </c>
      <c r="E241" s="1">
        <v>0.60636363636363633</v>
      </c>
      <c r="F241" s="221">
        <v>13</v>
      </c>
      <c r="G241" s="221">
        <v>0.22</v>
      </c>
      <c r="H241" s="221">
        <v>96.52</v>
      </c>
      <c r="I241" s="221">
        <v>3.09</v>
      </c>
      <c r="J241" s="221">
        <v>3.5</v>
      </c>
      <c r="K241" s="221">
        <v>100</v>
      </c>
      <c r="L241" s="221">
        <v>11</v>
      </c>
      <c r="M241" s="221">
        <v>1</v>
      </c>
      <c r="N241" s="221">
        <v>1</v>
      </c>
      <c r="O241" s="2">
        <v>11</v>
      </c>
    </row>
    <row r="242" spans="1:15" x14ac:dyDescent="0.3">
      <c r="A242" s="1" t="s">
        <v>51</v>
      </c>
      <c r="B242" s="221">
        <f t="shared" si="3"/>
        <v>240</v>
      </c>
      <c r="C242" s="221">
        <v>3</v>
      </c>
      <c r="D242" s="2">
        <v>2</v>
      </c>
      <c r="E242" s="1">
        <v>0.60636363636363633</v>
      </c>
      <c r="F242" s="221">
        <v>16</v>
      </c>
      <c r="G242" s="221">
        <v>0.18</v>
      </c>
      <c r="H242" s="221">
        <v>100.02</v>
      </c>
      <c r="I242" s="221">
        <v>5.5</v>
      </c>
      <c r="J242" s="221">
        <v>1.63</v>
      </c>
      <c r="K242" s="221">
        <v>100</v>
      </c>
      <c r="L242" s="221">
        <v>11</v>
      </c>
      <c r="M242" s="221">
        <v>3</v>
      </c>
      <c r="N242" s="221">
        <v>2</v>
      </c>
      <c r="O242" s="2">
        <v>11</v>
      </c>
    </row>
    <row r="243" spans="1:15" x14ac:dyDescent="0.3">
      <c r="A243" s="1" t="s">
        <v>51</v>
      </c>
      <c r="B243" s="221">
        <f t="shared" si="3"/>
        <v>241</v>
      </c>
      <c r="C243" s="221">
        <v>3</v>
      </c>
      <c r="D243" s="2">
        <v>2</v>
      </c>
      <c r="E243" s="1">
        <v>0.6</v>
      </c>
      <c r="F243" s="221">
        <v>15</v>
      </c>
      <c r="G243" s="221">
        <v>0.11</v>
      </c>
      <c r="H243" s="221">
        <v>116.24</v>
      </c>
      <c r="I243" s="221">
        <v>5.44</v>
      </c>
      <c r="J243" s="221">
        <v>3.68</v>
      </c>
      <c r="K243" s="221">
        <v>100</v>
      </c>
      <c r="L243" s="221">
        <v>11</v>
      </c>
      <c r="M243" s="221">
        <v>1</v>
      </c>
      <c r="N243" s="221">
        <v>1</v>
      </c>
      <c r="O243" s="2">
        <v>10</v>
      </c>
    </row>
    <row r="244" spans="1:15" x14ac:dyDescent="0.3">
      <c r="A244" s="1" t="s">
        <v>51</v>
      </c>
      <c r="B244" s="221">
        <f t="shared" si="3"/>
        <v>242</v>
      </c>
      <c r="C244" s="221">
        <v>3</v>
      </c>
      <c r="D244" s="2">
        <v>2</v>
      </c>
      <c r="E244" s="1">
        <v>0.6</v>
      </c>
      <c r="F244" s="221">
        <v>14</v>
      </c>
      <c r="G244" s="221">
        <v>0.12</v>
      </c>
      <c r="H244" s="221">
        <v>127.05</v>
      </c>
      <c r="I244" s="221">
        <v>0.82</v>
      </c>
      <c r="J244" s="221">
        <v>2.0499999999999998</v>
      </c>
      <c r="K244" s="221">
        <v>100</v>
      </c>
      <c r="L244" s="221">
        <v>11</v>
      </c>
      <c r="M244" s="221">
        <v>1</v>
      </c>
      <c r="N244" s="221">
        <v>1</v>
      </c>
      <c r="O244" s="2">
        <v>10</v>
      </c>
    </row>
    <row r="245" spans="1:15" x14ac:dyDescent="0.3">
      <c r="A245" s="1" t="s">
        <v>51</v>
      </c>
      <c r="B245" s="221">
        <f t="shared" si="3"/>
        <v>243</v>
      </c>
      <c r="C245" s="221">
        <v>3</v>
      </c>
      <c r="D245" s="2">
        <v>2</v>
      </c>
      <c r="E245" s="1">
        <v>0.6</v>
      </c>
      <c r="F245" s="221">
        <v>15</v>
      </c>
      <c r="G245" s="221">
        <v>0.14000000000000001</v>
      </c>
      <c r="H245" s="221">
        <v>125.7</v>
      </c>
      <c r="I245" s="221">
        <v>0.82</v>
      </c>
      <c r="J245" s="221">
        <v>2.87</v>
      </c>
      <c r="K245" s="221">
        <v>100</v>
      </c>
      <c r="L245" s="221">
        <v>10</v>
      </c>
      <c r="M245" s="221">
        <v>1</v>
      </c>
      <c r="N245" s="221">
        <v>1</v>
      </c>
      <c r="O245" s="2">
        <v>10</v>
      </c>
    </row>
    <row r="246" spans="1:15" x14ac:dyDescent="0.3">
      <c r="A246" s="1" t="s">
        <v>4</v>
      </c>
      <c r="B246" s="221">
        <f t="shared" si="3"/>
        <v>244</v>
      </c>
      <c r="C246" s="221">
        <v>1</v>
      </c>
      <c r="D246" s="2">
        <v>2</v>
      </c>
      <c r="E246" s="1">
        <v>0.46699999999999997</v>
      </c>
      <c r="F246" s="221">
        <v>18</v>
      </c>
      <c r="G246" s="221">
        <v>0.2</v>
      </c>
      <c r="H246" s="221">
        <v>100.98</v>
      </c>
      <c r="I246" s="221">
        <v>0.47</v>
      </c>
      <c r="J246" s="221">
        <v>0.5</v>
      </c>
      <c r="K246" s="221">
        <v>100</v>
      </c>
      <c r="L246" s="221">
        <v>13</v>
      </c>
      <c r="M246" s="221">
        <v>2</v>
      </c>
      <c r="N246" s="221">
        <v>2</v>
      </c>
      <c r="O246" s="2">
        <v>10</v>
      </c>
    </row>
    <row r="247" spans="1:15" x14ac:dyDescent="0.3">
      <c r="A247" s="1" t="s">
        <v>4</v>
      </c>
      <c r="B247" s="221">
        <f t="shared" si="3"/>
        <v>245</v>
      </c>
      <c r="C247" s="221">
        <v>1</v>
      </c>
      <c r="D247" s="2">
        <v>2</v>
      </c>
      <c r="E247" s="1">
        <v>0.16666666666666666</v>
      </c>
      <c r="F247" s="221">
        <v>16</v>
      </c>
      <c r="G247" s="221">
        <v>0.16</v>
      </c>
      <c r="H247" s="221">
        <v>100.98</v>
      </c>
      <c r="I247" s="221">
        <v>0.47</v>
      </c>
      <c r="J247" s="221">
        <v>0.82</v>
      </c>
      <c r="K247" s="221">
        <v>0.12</v>
      </c>
      <c r="L247" s="221">
        <v>9</v>
      </c>
      <c r="M247" s="221">
        <v>3</v>
      </c>
      <c r="N247" s="221">
        <v>3</v>
      </c>
      <c r="O247" s="2">
        <v>6</v>
      </c>
    </row>
    <row r="248" spans="1:15" x14ac:dyDescent="0.3">
      <c r="A248" s="1" t="s">
        <v>29</v>
      </c>
      <c r="B248" s="221">
        <f t="shared" si="3"/>
        <v>246</v>
      </c>
      <c r="C248" s="221">
        <v>1</v>
      </c>
      <c r="D248" s="2">
        <v>2</v>
      </c>
      <c r="E248" s="1">
        <v>0.53300000000000003</v>
      </c>
      <c r="F248" s="221">
        <v>15</v>
      </c>
      <c r="G248" s="221">
        <v>0.12</v>
      </c>
      <c r="H248" s="221">
        <v>110.87</v>
      </c>
      <c r="I248" s="221">
        <v>0.82</v>
      </c>
      <c r="J248" s="221">
        <v>1</v>
      </c>
      <c r="K248" s="221">
        <v>100</v>
      </c>
      <c r="L248" s="221">
        <v>10</v>
      </c>
      <c r="M248" s="221">
        <v>3</v>
      </c>
      <c r="N248" s="221">
        <v>3</v>
      </c>
      <c r="O248" s="2">
        <v>10</v>
      </c>
    </row>
    <row r="249" spans="1:15" x14ac:dyDescent="0.3">
      <c r="A249" s="1" t="s">
        <v>29</v>
      </c>
      <c r="B249" s="221">
        <f t="shared" si="3"/>
        <v>247</v>
      </c>
      <c r="C249" s="221">
        <v>1</v>
      </c>
      <c r="D249" s="2">
        <v>2</v>
      </c>
      <c r="E249" s="1">
        <v>0.4811111111111111</v>
      </c>
      <c r="F249" s="221">
        <v>13</v>
      </c>
      <c r="G249" s="221">
        <v>0.17</v>
      </c>
      <c r="H249" s="221">
        <v>114.25</v>
      </c>
      <c r="I249" s="221">
        <v>0.82</v>
      </c>
      <c r="J249" s="221">
        <v>1.63</v>
      </c>
      <c r="K249" s="221">
        <v>100</v>
      </c>
      <c r="L249" s="221">
        <v>11</v>
      </c>
      <c r="M249" s="221">
        <v>2</v>
      </c>
      <c r="N249" s="221">
        <v>2</v>
      </c>
      <c r="O249" s="2">
        <v>9</v>
      </c>
    </row>
    <row r="250" spans="1:15" x14ac:dyDescent="0.3">
      <c r="A250" s="1" t="s">
        <v>29</v>
      </c>
      <c r="B250" s="221">
        <f t="shared" si="3"/>
        <v>248</v>
      </c>
      <c r="C250" s="221">
        <v>1</v>
      </c>
      <c r="D250" s="2">
        <v>2</v>
      </c>
      <c r="E250" s="1">
        <v>0.56699999999999995</v>
      </c>
      <c r="F250" s="221">
        <v>13</v>
      </c>
      <c r="G250" s="221">
        <v>0.21</v>
      </c>
      <c r="H250" s="221">
        <v>104.11</v>
      </c>
      <c r="I250" s="221">
        <v>0.5</v>
      </c>
      <c r="J250" s="221">
        <v>1.89</v>
      </c>
      <c r="K250" s="221">
        <v>100</v>
      </c>
      <c r="L250" s="221">
        <v>10</v>
      </c>
      <c r="M250" s="221">
        <v>2</v>
      </c>
      <c r="N250" s="221">
        <v>2</v>
      </c>
      <c r="O250" s="2">
        <v>10</v>
      </c>
    </row>
    <row r="251" spans="1:15" x14ac:dyDescent="0.3">
      <c r="A251" s="1" t="s">
        <v>79</v>
      </c>
      <c r="B251" s="221">
        <f t="shared" si="3"/>
        <v>249</v>
      </c>
      <c r="C251" s="221">
        <v>1</v>
      </c>
      <c r="D251" s="2">
        <v>4</v>
      </c>
      <c r="E251" s="1">
        <v>0.5</v>
      </c>
      <c r="F251" s="221">
        <v>16</v>
      </c>
      <c r="G251" s="221">
        <v>0.2</v>
      </c>
      <c r="H251" s="221">
        <v>85.53</v>
      </c>
      <c r="I251" s="221">
        <v>2.16</v>
      </c>
      <c r="J251" s="221">
        <v>0.5</v>
      </c>
      <c r="K251" s="221">
        <v>100</v>
      </c>
      <c r="L251" s="221">
        <v>11</v>
      </c>
      <c r="M251" s="221">
        <v>3</v>
      </c>
      <c r="N251" s="221">
        <v>2</v>
      </c>
      <c r="O251" s="2">
        <v>10</v>
      </c>
    </row>
    <row r="252" spans="1:15" x14ac:dyDescent="0.3">
      <c r="A252" s="1" t="s">
        <v>79</v>
      </c>
      <c r="B252" s="221">
        <f t="shared" si="3"/>
        <v>250</v>
      </c>
      <c r="C252" s="221">
        <v>1</v>
      </c>
      <c r="D252" s="2">
        <v>4</v>
      </c>
      <c r="E252" s="1">
        <v>0.5154545454545455</v>
      </c>
      <c r="F252" s="221">
        <v>18</v>
      </c>
      <c r="G252" s="221">
        <v>0.25</v>
      </c>
      <c r="H252" s="221">
        <v>90.24</v>
      </c>
      <c r="I252" s="221">
        <v>1.89</v>
      </c>
      <c r="J252" s="221">
        <v>0.82</v>
      </c>
      <c r="K252" s="221">
        <v>100</v>
      </c>
      <c r="L252" s="221">
        <v>12</v>
      </c>
      <c r="M252" s="221">
        <v>3</v>
      </c>
      <c r="N252" s="221">
        <v>3</v>
      </c>
      <c r="O252" s="2">
        <v>11</v>
      </c>
    </row>
    <row r="253" spans="1:15" x14ac:dyDescent="0.3">
      <c r="A253" s="1" t="s">
        <v>79</v>
      </c>
      <c r="B253" s="221">
        <f t="shared" si="3"/>
        <v>251</v>
      </c>
      <c r="C253" s="221">
        <v>1</v>
      </c>
      <c r="D253" s="2">
        <v>4</v>
      </c>
      <c r="E253" s="1">
        <v>0.51888888888888884</v>
      </c>
      <c r="F253" s="221">
        <v>18</v>
      </c>
      <c r="G253" s="221">
        <v>0.21</v>
      </c>
      <c r="H253" s="221">
        <v>90.24</v>
      </c>
      <c r="I253" s="221">
        <v>0.47</v>
      </c>
      <c r="J253" s="221">
        <v>0.82</v>
      </c>
      <c r="K253" s="221">
        <v>100</v>
      </c>
      <c r="L253" s="221">
        <v>10</v>
      </c>
      <c r="M253" s="221">
        <v>2</v>
      </c>
      <c r="N253" s="221">
        <v>2</v>
      </c>
      <c r="O253" s="2">
        <v>9</v>
      </c>
    </row>
    <row r="254" spans="1:15" x14ac:dyDescent="0.3">
      <c r="A254" s="1" t="s">
        <v>13</v>
      </c>
      <c r="B254" s="221">
        <f t="shared" si="3"/>
        <v>252</v>
      </c>
      <c r="C254" s="221">
        <v>1</v>
      </c>
      <c r="D254" s="2">
        <v>4</v>
      </c>
      <c r="E254" s="1">
        <v>0.44500000000000001</v>
      </c>
      <c r="F254" s="221">
        <v>13</v>
      </c>
      <c r="G254" s="221">
        <v>0.14000000000000001</v>
      </c>
      <c r="H254" s="221">
        <v>108.32</v>
      </c>
      <c r="I254" s="221">
        <v>2.16</v>
      </c>
      <c r="J254" s="221">
        <v>2.5</v>
      </c>
      <c r="K254" s="221">
        <v>100</v>
      </c>
      <c r="L254" s="221">
        <v>8</v>
      </c>
      <c r="M254" s="221">
        <v>3</v>
      </c>
      <c r="N254" s="221">
        <v>2</v>
      </c>
      <c r="O254" s="2">
        <v>6</v>
      </c>
    </row>
    <row r="255" spans="1:15" x14ac:dyDescent="0.3">
      <c r="A255" s="1" t="s">
        <v>13</v>
      </c>
      <c r="B255" s="221">
        <f t="shared" si="3"/>
        <v>253</v>
      </c>
      <c r="C255" s="221">
        <v>1</v>
      </c>
      <c r="D255" s="2">
        <v>4</v>
      </c>
      <c r="E255" s="1">
        <v>0.33399999999999996</v>
      </c>
      <c r="F255" s="221">
        <v>12</v>
      </c>
      <c r="G255" s="221">
        <v>0.18</v>
      </c>
      <c r="H255" s="221">
        <v>106.97</v>
      </c>
      <c r="I255" s="221">
        <v>2.16</v>
      </c>
      <c r="J255" s="221">
        <v>2.62</v>
      </c>
      <c r="K255" s="221">
        <v>100</v>
      </c>
      <c r="L255" s="221">
        <v>7</v>
      </c>
      <c r="M255" s="221">
        <v>3</v>
      </c>
      <c r="N255" s="221">
        <v>2</v>
      </c>
      <c r="O255" s="2">
        <v>5</v>
      </c>
    </row>
    <row r="256" spans="1:15" x14ac:dyDescent="0.3">
      <c r="A256" s="1" t="s">
        <v>13</v>
      </c>
      <c r="B256" s="221">
        <f t="shared" si="3"/>
        <v>254</v>
      </c>
      <c r="C256" s="221">
        <v>1</v>
      </c>
      <c r="D256" s="2">
        <v>4</v>
      </c>
      <c r="E256" s="1">
        <v>0.5</v>
      </c>
      <c r="F256" s="221">
        <v>15</v>
      </c>
      <c r="G256" s="221">
        <v>0.23</v>
      </c>
      <c r="H256" s="221">
        <v>100.2</v>
      </c>
      <c r="I256" s="221">
        <v>1.63</v>
      </c>
      <c r="J256" s="221">
        <v>0.82</v>
      </c>
      <c r="K256" s="221">
        <v>100</v>
      </c>
      <c r="L256" s="221">
        <v>9</v>
      </c>
      <c r="M256" s="221">
        <v>2</v>
      </c>
      <c r="N256" s="221">
        <v>2</v>
      </c>
      <c r="O256" s="2">
        <v>8</v>
      </c>
    </row>
    <row r="257" spans="1:15" x14ac:dyDescent="0.3">
      <c r="A257" s="1" t="s">
        <v>93</v>
      </c>
      <c r="B257" s="221">
        <f t="shared" si="3"/>
        <v>255</v>
      </c>
      <c r="C257" s="221">
        <v>3</v>
      </c>
      <c r="D257" s="2">
        <v>4</v>
      </c>
      <c r="E257" s="1">
        <v>0.22166666666666668</v>
      </c>
      <c r="F257" s="221">
        <v>19</v>
      </c>
      <c r="G257" s="221">
        <v>0.4</v>
      </c>
      <c r="H257" s="221">
        <v>96.64</v>
      </c>
      <c r="I257" s="221">
        <v>1.41</v>
      </c>
      <c r="J257" s="221">
        <v>2.5</v>
      </c>
      <c r="K257" s="221">
        <v>1.75</v>
      </c>
      <c r="L257" s="221">
        <v>9</v>
      </c>
      <c r="M257" s="221">
        <v>4</v>
      </c>
      <c r="N257" s="221">
        <v>5</v>
      </c>
      <c r="O257" s="2">
        <v>6</v>
      </c>
    </row>
    <row r="258" spans="1:15" x14ac:dyDescent="0.3">
      <c r="A258" s="1" t="s">
        <v>93</v>
      </c>
      <c r="B258" s="221">
        <f t="shared" si="3"/>
        <v>256</v>
      </c>
      <c r="C258" s="221">
        <v>3</v>
      </c>
      <c r="D258" s="2">
        <v>4</v>
      </c>
      <c r="E258" s="1">
        <v>0.27833333333333332</v>
      </c>
      <c r="F258" s="221">
        <v>17</v>
      </c>
      <c r="G258" s="221">
        <v>0.36</v>
      </c>
      <c r="H258" s="221">
        <v>102.01</v>
      </c>
      <c r="I258" s="221">
        <v>0</v>
      </c>
      <c r="J258" s="221">
        <v>2.16</v>
      </c>
      <c r="K258" s="221">
        <v>100</v>
      </c>
      <c r="L258" s="221">
        <v>9</v>
      </c>
      <c r="M258" s="221">
        <v>5</v>
      </c>
      <c r="N258" s="221">
        <v>4</v>
      </c>
      <c r="O258" s="2">
        <v>6</v>
      </c>
    </row>
    <row r="259" spans="1:15" x14ac:dyDescent="0.3">
      <c r="A259" s="1" t="s">
        <v>44</v>
      </c>
      <c r="B259" s="221">
        <f t="shared" si="3"/>
        <v>257</v>
      </c>
      <c r="C259" s="221">
        <v>3</v>
      </c>
      <c r="D259" s="2">
        <v>4</v>
      </c>
      <c r="E259" s="1">
        <v>0.5154545454545455</v>
      </c>
      <c r="F259" s="221">
        <v>21</v>
      </c>
      <c r="G259" s="221">
        <v>0.13</v>
      </c>
      <c r="H259" s="221">
        <v>112.35</v>
      </c>
      <c r="I259" s="221">
        <v>1.25</v>
      </c>
      <c r="J259" s="221">
        <v>1</v>
      </c>
      <c r="K259" s="221">
        <v>100</v>
      </c>
      <c r="L259" s="221">
        <v>14</v>
      </c>
      <c r="M259" s="221">
        <v>4</v>
      </c>
      <c r="N259" s="221">
        <v>4</v>
      </c>
      <c r="O259" s="2">
        <v>11</v>
      </c>
    </row>
    <row r="260" spans="1:15" x14ac:dyDescent="0.3">
      <c r="A260" s="1" t="s">
        <v>44</v>
      </c>
      <c r="B260" s="221">
        <f t="shared" si="3"/>
        <v>258</v>
      </c>
      <c r="C260" s="221">
        <v>3</v>
      </c>
      <c r="D260" s="2">
        <v>4</v>
      </c>
      <c r="E260" s="1">
        <v>0.5154545454545455</v>
      </c>
      <c r="F260" s="221">
        <v>21</v>
      </c>
      <c r="G260" s="221">
        <v>0.12</v>
      </c>
      <c r="H260" s="221">
        <v>112.35</v>
      </c>
      <c r="I260" s="221">
        <v>2.87</v>
      </c>
      <c r="J260" s="221">
        <v>2.0499999999999998</v>
      </c>
      <c r="K260" s="221">
        <v>100</v>
      </c>
      <c r="L260" s="221">
        <v>14</v>
      </c>
      <c r="M260" s="221">
        <v>3</v>
      </c>
      <c r="N260" s="221">
        <v>3</v>
      </c>
      <c r="O260" s="2">
        <v>11</v>
      </c>
    </row>
    <row r="261" spans="1:15" x14ac:dyDescent="0.3">
      <c r="A261" s="1" t="s">
        <v>44</v>
      </c>
      <c r="B261" s="221">
        <f t="shared" ref="B261:B324" si="4">B260+1</f>
        <v>259</v>
      </c>
      <c r="C261" s="221">
        <v>3</v>
      </c>
      <c r="D261" s="2">
        <v>4</v>
      </c>
      <c r="E261" s="1">
        <v>0.375</v>
      </c>
      <c r="F261" s="221">
        <v>18</v>
      </c>
      <c r="G261" s="221">
        <v>0.12</v>
      </c>
      <c r="H261" s="221">
        <v>103.6</v>
      </c>
      <c r="I261" s="221">
        <v>2.4900000000000002</v>
      </c>
      <c r="J261" s="221">
        <v>1.25</v>
      </c>
      <c r="K261" s="221">
        <v>3</v>
      </c>
      <c r="L261" s="221">
        <v>11</v>
      </c>
      <c r="M261" s="221">
        <v>4</v>
      </c>
      <c r="N261" s="221">
        <v>4</v>
      </c>
      <c r="O261" s="2">
        <v>8</v>
      </c>
    </row>
    <row r="262" spans="1:15" x14ac:dyDescent="0.3">
      <c r="A262" s="1" t="s">
        <v>44</v>
      </c>
      <c r="B262" s="221">
        <f t="shared" si="4"/>
        <v>260</v>
      </c>
      <c r="C262" s="221">
        <v>3</v>
      </c>
      <c r="D262" s="2">
        <v>4</v>
      </c>
      <c r="E262" s="1">
        <v>0.29125000000000001</v>
      </c>
      <c r="F262" s="221">
        <v>20</v>
      </c>
      <c r="G262" s="221">
        <v>0.18</v>
      </c>
      <c r="H262" s="221">
        <v>98.89</v>
      </c>
      <c r="I262" s="221">
        <v>1.25</v>
      </c>
      <c r="J262" s="221">
        <v>0.82</v>
      </c>
      <c r="K262" s="221">
        <v>1.86</v>
      </c>
      <c r="L262" s="221">
        <v>13</v>
      </c>
      <c r="M262" s="221">
        <v>6</v>
      </c>
      <c r="N262" s="221">
        <v>5</v>
      </c>
      <c r="O262" s="2">
        <v>8</v>
      </c>
    </row>
    <row r="263" spans="1:15" x14ac:dyDescent="0.3">
      <c r="A263" s="1" t="s">
        <v>44</v>
      </c>
      <c r="B263" s="221">
        <f t="shared" si="4"/>
        <v>261</v>
      </c>
      <c r="C263" s="221">
        <v>3</v>
      </c>
      <c r="D263" s="2">
        <v>4</v>
      </c>
      <c r="E263" s="1">
        <v>0.45454545454545453</v>
      </c>
      <c r="F263" s="221">
        <v>21</v>
      </c>
      <c r="G263" s="221">
        <v>0.17</v>
      </c>
      <c r="H263" s="221">
        <v>97.55</v>
      </c>
      <c r="I263" s="221">
        <v>1.7</v>
      </c>
      <c r="J263" s="221">
        <v>0.94</v>
      </c>
      <c r="K263" s="221">
        <v>100</v>
      </c>
      <c r="L263" s="221">
        <v>13</v>
      </c>
      <c r="M263" s="221">
        <v>2</v>
      </c>
      <c r="N263" s="221">
        <v>2</v>
      </c>
      <c r="O263" s="2">
        <v>11</v>
      </c>
    </row>
    <row r="264" spans="1:15" x14ac:dyDescent="0.3">
      <c r="A264" s="1" t="s">
        <v>44</v>
      </c>
      <c r="B264" s="221">
        <f t="shared" si="4"/>
        <v>262</v>
      </c>
      <c r="C264" s="221">
        <v>3</v>
      </c>
      <c r="D264" s="2">
        <v>4</v>
      </c>
      <c r="E264" s="1">
        <v>0.41625000000000001</v>
      </c>
      <c r="F264" s="221">
        <v>15</v>
      </c>
      <c r="G264" s="221">
        <v>0.18</v>
      </c>
      <c r="H264" s="221">
        <v>96.87</v>
      </c>
      <c r="I264" s="221">
        <v>2.16</v>
      </c>
      <c r="J264" s="221">
        <v>2.0499999999999998</v>
      </c>
      <c r="K264" s="221">
        <v>100</v>
      </c>
      <c r="L264" s="221">
        <v>11</v>
      </c>
      <c r="M264" s="221">
        <v>2</v>
      </c>
      <c r="N264" s="221">
        <v>3</v>
      </c>
      <c r="O264" s="2">
        <v>8</v>
      </c>
    </row>
    <row r="265" spans="1:15" x14ac:dyDescent="0.3">
      <c r="A265" s="1" t="s">
        <v>44</v>
      </c>
      <c r="B265" s="221">
        <f t="shared" si="4"/>
        <v>263</v>
      </c>
      <c r="C265" s="221">
        <v>3</v>
      </c>
      <c r="D265" s="2">
        <v>4</v>
      </c>
      <c r="E265" s="1">
        <v>0.375</v>
      </c>
      <c r="F265" s="221">
        <v>15</v>
      </c>
      <c r="G265" s="221">
        <v>0.25</v>
      </c>
      <c r="H265" s="221">
        <v>98.22</v>
      </c>
      <c r="I265" s="221">
        <v>3.3</v>
      </c>
      <c r="J265" s="221">
        <v>2.16</v>
      </c>
      <c r="K265" s="221">
        <v>1</v>
      </c>
      <c r="L265" s="221">
        <v>12</v>
      </c>
      <c r="M265" s="221">
        <v>3</v>
      </c>
      <c r="N265" s="221">
        <v>3</v>
      </c>
      <c r="O265" s="2">
        <v>8</v>
      </c>
    </row>
    <row r="266" spans="1:15" x14ac:dyDescent="0.3">
      <c r="A266" s="1" t="s">
        <v>84</v>
      </c>
      <c r="B266" s="221">
        <f t="shared" si="4"/>
        <v>264</v>
      </c>
      <c r="C266" s="221">
        <v>0</v>
      </c>
      <c r="D266" s="2">
        <v>3</v>
      </c>
      <c r="E266" s="1">
        <v>0.4811111111111111</v>
      </c>
      <c r="F266" s="221">
        <v>18</v>
      </c>
      <c r="G266" s="221">
        <v>0.12</v>
      </c>
      <c r="H266" s="221">
        <v>80.760000000000005</v>
      </c>
      <c r="I266" s="221">
        <v>1.7</v>
      </c>
      <c r="J266" s="221">
        <v>2</v>
      </c>
      <c r="K266" s="221">
        <v>100</v>
      </c>
      <c r="L266" s="221">
        <v>10</v>
      </c>
      <c r="M266" s="221">
        <v>2</v>
      </c>
      <c r="N266" s="221">
        <v>2</v>
      </c>
      <c r="O266" s="2">
        <v>9</v>
      </c>
    </row>
    <row r="267" spans="1:15" x14ac:dyDescent="0.3">
      <c r="A267" s="1" t="s">
        <v>84</v>
      </c>
      <c r="B267" s="221">
        <f t="shared" si="4"/>
        <v>265</v>
      </c>
      <c r="C267" s="221">
        <v>0</v>
      </c>
      <c r="D267" s="2">
        <v>3</v>
      </c>
      <c r="E267" s="1">
        <v>0.44500000000000001</v>
      </c>
      <c r="F267" s="221">
        <v>12</v>
      </c>
      <c r="G267" s="221">
        <v>0.15</v>
      </c>
      <c r="H267" s="221">
        <v>82.1</v>
      </c>
      <c r="I267" s="221">
        <v>0.47</v>
      </c>
      <c r="J267" s="221">
        <v>2.16</v>
      </c>
      <c r="K267" s="221">
        <v>100</v>
      </c>
      <c r="L267" s="221">
        <v>8</v>
      </c>
      <c r="M267" s="221">
        <v>2</v>
      </c>
      <c r="N267" s="221">
        <v>2</v>
      </c>
      <c r="O267" s="2">
        <v>6</v>
      </c>
    </row>
    <row r="268" spans="1:15" x14ac:dyDescent="0.3">
      <c r="A268" s="1" t="s">
        <v>84</v>
      </c>
      <c r="B268" s="221">
        <f t="shared" si="4"/>
        <v>266</v>
      </c>
      <c r="C268" s="221">
        <v>0</v>
      </c>
      <c r="D268" s="2">
        <v>3</v>
      </c>
      <c r="E268" s="1">
        <v>0.55555555555555558</v>
      </c>
      <c r="F268" s="221">
        <v>16</v>
      </c>
      <c r="G268" s="221">
        <v>0.15</v>
      </c>
      <c r="H268" s="221">
        <v>82.78</v>
      </c>
      <c r="I268" s="221">
        <v>2.16</v>
      </c>
      <c r="J268" s="221">
        <v>0.47</v>
      </c>
      <c r="K268" s="221">
        <v>100</v>
      </c>
      <c r="L268" s="221">
        <v>10</v>
      </c>
      <c r="M268" s="221">
        <v>2</v>
      </c>
      <c r="N268" s="221">
        <v>2</v>
      </c>
      <c r="O268" s="2">
        <v>9</v>
      </c>
    </row>
    <row r="269" spans="1:15" x14ac:dyDescent="0.3">
      <c r="A269" s="1" t="s">
        <v>22</v>
      </c>
      <c r="B269" s="221">
        <f t="shared" si="4"/>
        <v>267</v>
      </c>
      <c r="C269" s="221">
        <v>0</v>
      </c>
      <c r="D269" s="2">
        <v>3</v>
      </c>
      <c r="E269" s="1">
        <v>0.41625000000000001</v>
      </c>
      <c r="F269" s="221">
        <v>15</v>
      </c>
      <c r="G269" s="221">
        <v>0.1</v>
      </c>
      <c r="H269" s="221">
        <v>86.04</v>
      </c>
      <c r="I269" s="221">
        <v>0.47</v>
      </c>
      <c r="J269" s="221">
        <v>1.5</v>
      </c>
      <c r="K269" s="221">
        <v>100</v>
      </c>
      <c r="L269" s="221">
        <v>11</v>
      </c>
      <c r="M269" s="221">
        <v>2</v>
      </c>
      <c r="N269" s="221">
        <v>2</v>
      </c>
      <c r="O269" s="2">
        <v>8</v>
      </c>
    </row>
    <row r="270" spans="1:15" x14ac:dyDescent="0.3">
      <c r="A270" s="1" t="s">
        <v>22</v>
      </c>
      <c r="B270" s="221">
        <f t="shared" si="4"/>
        <v>268</v>
      </c>
      <c r="C270" s="221">
        <v>0</v>
      </c>
      <c r="D270" s="2">
        <v>3</v>
      </c>
      <c r="E270" s="1">
        <v>0.42857142857142855</v>
      </c>
      <c r="F270" s="221">
        <v>14</v>
      </c>
      <c r="G270" s="221">
        <v>0.1</v>
      </c>
      <c r="H270" s="221">
        <v>90.1</v>
      </c>
      <c r="I270" s="221">
        <v>2.16</v>
      </c>
      <c r="J270" s="221">
        <v>2.4500000000000002</v>
      </c>
      <c r="K270" s="221">
        <v>100</v>
      </c>
      <c r="L270" s="221">
        <v>8</v>
      </c>
      <c r="M270" s="221">
        <v>2</v>
      </c>
      <c r="N270" s="221">
        <v>3</v>
      </c>
      <c r="O270" s="2">
        <v>7</v>
      </c>
    </row>
    <row r="271" spans="1:15" x14ac:dyDescent="0.3">
      <c r="A271" s="1" t="s">
        <v>20</v>
      </c>
      <c r="B271" s="221">
        <f t="shared" si="4"/>
        <v>269</v>
      </c>
      <c r="C271" s="221">
        <v>0</v>
      </c>
      <c r="D271" s="2">
        <v>0</v>
      </c>
      <c r="E271" s="1">
        <v>0.6</v>
      </c>
      <c r="F271" s="221">
        <v>14</v>
      </c>
      <c r="G271" s="221">
        <v>0.2</v>
      </c>
      <c r="H271" s="221">
        <v>82.1</v>
      </c>
      <c r="I271" s="221">
        <v>0.5</v>
      </c>
      <c r="J271" s="221">
        <v>1.63</v>
      </c>
      <c r="K271" s="221">
        <v>100</v>
      </c>
      <c r="L271" s="221">
        <v>10</v>
      </c>
      <c r="M271" s="221">
        <v>1</v>
      </c>
      <c r="N271" s="221">
        <v>1</v>
      </c>
      <c r="O271" s="2">
        <v>10</v>
      </c>
    </row>
    <row r="272" spans="1:15" x14ac:dyDescent="0.3">
      <c r="A272" s="1" t="s">
        <v>20</v>
      </c>
      <c r="B272" s="221">
        <f t="shared" si="4"/>
        <v>270</v>
      </c>
      <c r="C272" s="221">
        <v>0</v>
      </c>
      <c r="D272" s="2">
        <v>0</v>
      </c>
      <c r="E272" s="1">
        <v>0.45874999999999999</v>
      </c>
      <c r="F272" s="221">
        <v>14</v>
      </c>
      <c r="G272" s="221">
        <v>0.22</v>
      </c>
      <c r="H272" s="221">
        <v>77.39</v>
      </c>
      <c r="I272" s="221">
        <v>0.82</v>
      </c>
      <c r="J272" s="221">
        <v>2.16</v>
      </c>
      <c r="K272" s="221">
        <v>100</v>
      </c>
      <c r="L272" s="221">
        <v>9</v>
      </c>
      <c r="M272" s="221">
        <v>2</v>
      </c>
      <c r="N272" s="221">
        <v>2</v>
      </c>
      <c r="O272" s="2">
        <v>8</v>
      </c>
    </row>
    <row r="273" spans="1:15" x14ac:dyDescent="0.3">
      <c r="A273" s="1" t="s">
        <v>20</v>
      </c>
      <c r="B273" s="221">
        <f t="shared" si="4"/>
        <v>271</v>
      </c>
      <c r="C273" s="221">
        <v>0</v>
      </c>
      <c r="D273" s="2">
        <v>0</v>
      </c>
      <c r="E273" s="1">
        <v>0.5154545454545455</v>
      </c>
      <c r="F273" s="221">
        <v>18</v>
      </c>
      <c r="G273" s="221">
        <v>0.2</v>
      </c>
      <c r="H273" s="221">
        <v>78.06</v>
      </c>
      <c r="I273" s="221">
        <v>0.94</v>
      </c>
      <c r="J273" s="221">
        <v>2.0499999999999998</v>
      </c>
      <c r="K273" s="221">
        <v>100</v>
      </c>
      <c r="L273" s="221">
        <v>12</v>
      </c>
      <c r="M273" s="221">
        <v>3</v>
      </c>
      <c r="N273" s="221">
        <v>3</v>
      </c>
      <c r="O273" s="2">
        <v>11</v>
      </c>
    </row>
    <row r="274" spans="1:15" x14ac:dyDescent="0.3">
      <c r="A274" s="1" t="s">
        <v>20</v>
      </c>
      <c r="B274" s="221">
        <f t="shared" si="4"/>
        <v>272</v>
      </c>
      <c r="C274" s="221">
        <v>0</v>
      </c>
      <c r="D274" s="2">
        <v>0</v>
      </c>
      <c r="E274" s="1">
        <v>0.42857142857142855</v>
      </c>
      <c r="F274" s="221">
        <v>12</v>
      </c>
      <c r="G274" s="221">
        <v>0.2</v>
      </c>
      <c r="H274" s="221">
        <v>74.02</v>
      </c>
      <c r="I274" s="221">
        <v>0.94</v>
      </c>
      <c r="J274" s="221">
        <v>1.7</v>
      </c>
      <c r="K274" s="221">
        <v>100</v>
      </c>
      <c r="L274" s="221">
        <v>8</v>
      </c>
      <c r="M274" s="221">
        <v>3</v>
      </c>
      <c r="N274" s="221">
        <v>2</v>
      </c>
      <c r="O274" s="2">
        <v>7</v>
      </c>
    </row>
    <row r="275" spans="1:15" x14ac:dyDescent="0.3">
      <c r="A275" s="1" t="s">
        <v>20</v>
      </c>
      <c r="B275" s="221">
        <f t="shared" si="4"/>
        <v>273</v>
      </c>
      <c r="C275" s="221">
        <v>0</v>
      </c>
      <c r="D275" s="2">
        <v>0</v>
      </c>
      <c r="E275" s="1">
        <v>0.38142857142857139</v>
      </c>
      <c r="F275" s="221">
        <v>13</v>
      </c>
      <c r="G275" s="221">
        <v>0.22</v>
      </c>
      <c r="H275" s="221">
        <v>78.06</v>
      </c>
      <c r="I275" s="221">
        <v>0.94</v>
      </c>
      <c r="J275" s="221">
        <v>2.16</v>
      </c>
      <c r="K275" s="221">
        <v>100</v>
      </c>
      <c r="L275" s="221">
        <v>9</v>
      </c>
      <c r="M275" s="221">
        <v>3</v>
      </c>
      <c r="N275" s="221">
        <v>3</v>
      </c>
      <c r="O275" s="2">
        <v>7</v>
      </c>
    </row>
    <row r="276" spans="1:15" x14ac:dyDescent="0.3">
      <c r="A276" s="1" t="s">
        <v>20</v>
      </c>
      <c r="B276" s="221">
        <f t="shared" si="4"/>
        <v>274</v>
      </c>
      <c r="C276" s="221">
        <v>0</v>
      </c>
      <c r="D276" s="2">
        <v>0</v>
      </c>
      <c r="E276" s="1">
        <v>0.54125000000000001</v>
      </c>
      <c r="F276" s="221">
        <v>12</v>
      </c>
      <c r="G276" s="221">
        <v>0.17</v>
      </c>
      <c r="H276" s="221">
        <v>72</v>
      </c>
      <c r="I276" s="221">
        <v>0.94</v>
      </c>
      <c r="J276" s="221">
        <v>2.5</v>
      </c>
      <c r="K276" s="221">
        <v>100</v>
      </c>
      <c r="L276" s="221">
        <v>8</v>
      </c>
      <c r="M276" s="221">
        <v>2</v>
      </c>
      <c r="N276" s="221">
        <v>2</v>
      </c>
      <c r="O276" s="2">
        <v>8</v>
      </c>
    </row>
    <row r="277" spans="1:15" x14ac:dyDescent="0.3">
      <c r="A277" s="1" t="s">
        <v>40</v>
      </c>
      <c r="B277" s="221">
        <f t="shared" si="4"/>
        <v>275</v>
      </c>
      <c r="C277" s="221">
        <v>0</v>
      </c>
      <c r="D277" s="2">
        <v>0</v>
      </c>
      <c r="E277" s="1">
        <v>0.56699999999999995</v>
      </c>
      <c r="F277" s="221">
        <v>16</v>
      </c>
      <c r="G277" s="221">
        <v>0.16</v>
      </c>
      <c r="H277" s="221">
        <v>72.959999999999994</v>
      </c>
      <c r="I277" s="221">
        <v>1.25</v>
      </c>
      <c r="J277" s="221">
        <v>1</v>
      </c>
      <c r="K277" s="221">
        <v>100</v>
      </c>
      <c r="L277" s="221">
        <v>12</v>
      </c>
      <c r="M277" s="221">
        <v>2</v>
      </c>
      <c r="N277" s="221">
        <v>2</v>
      </c>
      <c r="O277" s="2">
        <v>10</v>
      </c>
    </row>
    <row r="278" spans="1:15" x14ac:dyDescent="0.3">
      <c r="A278" s="1" t="s">
        <v>40</v>
      </c>
      <c r="B278" s="221">
        <f t="shared" si="4"/>
        <v>276</v>
      </c>
      <c r="C278" s="221">
        <v>0</v>
      </c>
      <c r="D278" s="2">
        <v>0</v>
      </c>
      <c r="E278" s="1">
        <v>0.5</v>
      </c>
      <c r="F278" s="221">
        <v>16</v>
      </c>
      <c r="G278" s="221">
        <v>0.16</v>
      </c>
      <c r="H278" s="221">
        <v>71.61</v>
      </c>
      <c r="I278" s="221">
        <v>1.25</v>
      </c>
      <c r="J278" s="221">
        <v>0.94</v>
      </c>
      <c r="K278" s="221">
        <v>100</v>
      </c>
      <c r="L278" s="221">
        <v>10</v>
      </c>
      <c r="M278" s="221">
        <v>2</v>
      </c>
      <c r="N278" s="221">
        <v>2</v>
      </c>
      <c r="O278" s="2">
        <v>8</v>
      </c>
    </row>
    <row r="279" spans="1:15" x14ac:dyDescent="0.3">
      <c r="A279" s="1" t="s">
        <v>40</v>
      </c>
      <c r="B279" s="221">
        <f t="shared" si="4"/>
        <v>277</v>
      </c>
      <c r="C279" s="221">
        <v>0</v>
      </c>
      <c r="D279" s="2">
        <v>0</v>
      </c>
      <c r="E279" s="1">
        <v>0.4811111111111111</v>
      </c>
      <c r="F279" s="221">
        <v>15</v>
      </c>
      <c r="G279" s="221">
        <v>0.17</v>
      </c>
      <c r="H279" s="221">
        <v>66.2</v>
      </c>
      <c r="I279" s="221">
        <v>1.5</v>
      </c>
      <c r="J279" s="221">
        <v>1.63</v>
      </c>
      <c r="K279" s="221">
        <v>2.5</v>
      </c>
      <c r="L279" s="221">
        <v>12</v>
      </c>
      <c r="M279" s="221">
        <v>3</v>
      </c>
      <c r="N279" s="221">
        <v>3</v>
      </c>
      <c r="O279" s="2">
        <v>9</v>
      </c>
    </row>
    <row r="280" spans="1:15" x14ac:dyDescent="0.3">
      <c r="A280" s="1" t="s">
        <v>10</v>
      </c>
      <c r="B280" s="221">
        <f t="shared" si="4"/>
        <v>278</v>
      </c>
      <c r="C280" s="221">
        <v>1</v>
      </c>
      <c r="D280" s="2">
        <v>2</v>
      </c>
      <c r="E280" s="1">
        <v>0.5</v>
      </c>
      <c r="F280" s="221">
        <v>13</v>
      </c>
      <c r="G280" s="221">
        <v>0.23</v>
      </c>
      <c r="H280" s="221">
        <v>97.08</v>
      </c>
      <c r="I280" s="221">
        <v>1.25</v>
      </c>
      <c r="J280" s="221">
        <v>2</v>
      </c>
      <c r="K280" s="221">
        <v>100</v>
      </c>
      <c r="L280" s="221">
        <v>8</v>
      </c>
      <c r="M280" s="221">
        <v>2</v>
      </c>
      <c r="N280" s="221">
        <v>2</v>
      </c>
      <c r="O280" s="2">
        <v>8</v>
      </c>
    </row>
    <row r="281" spans="1:15" x14ac:dyDescent="0.3">
      <c r="A281" s="1" t="s">
        <v>10</v>
      </c>
      <c r="B281" s="221">
        <f t="shared" si="4"/>
        <v>279</v>
      </c>
      <c r="C281" s="221">
        <v>1</v>
      </c>
      <c r="D281" s="2">
        <v>2</v>
      </c>
      <c r="E281" s="1">
        <v>0.56384615384615389</v>
      </c>
      <c r="F281" s="221">
        <v>18</v>
      </c>
      <c r="G281" s="221">
        <v>0.19</v>
      </c>
      <c r="H281" s="221">
        <v>106.52</v>
      </c>
      <c r="I281" s="221">
        <v>1.25</v>
      </c>
      <c r="J281" s="221">
        <v>1.63</v>
      </c>
      <c r="K281" s="221">
        <v>100</v>
      </c>
      <c r="L281" s="221">
        <v>14</v>
      </c>
      <c r="M281" s="221">
        <v>4</v>
      </c>
      <c r="N281" s="221">
        <v>3</v>
      </c>
      <c r="O281" s="2">
        <v>13</v>
      </c>
    </row>
    <row r="282" spans="1:15" x14ac:dyDescent="0.3">
      <c r="A282" s="1" t="s">
        <v>10</v>
      </c>
      <c r="B282" s="221">
        <f t="shared" si="4"/>
        <v>280</v>
      </c>
      <c r="C282" s="221">
        <v>1</v>
      </c>
      <c r="D282" s="2">
        <v>2</v>
      </c>
      <c r="E282" s="1">
        <v>0.58333333333333337</v>
      </c>
      <c r="F282" s="221">
        <v>18</v>
      </c>
      <c r="G282" s="221">
        <v>0.22</v>
      </c>
      <c r="H282" s="221">
        <v>104.49</v>
      </c>
      <c r="I282" s="221">
        <v>1</v>
      </c>
      <c r="J282" s="221">
        <v>4.32</v>
      </c>
      <c r="K282" s="221">
        <v>100</v>
      </c>
      <c r="L282" s="221">
        <v>14</v>
      </c>
      <c r="M282" s="221">
        <v>2</v>
      </c>
      <c r="N282" s="221">
        <v>2</v>
      </c>
      <c r="O282" s="2">
        <v>12</v>
      </c>
    </row>
    <row r="283" spans="1:15" x14ac:dyDescent="0.3">
      <c r="A283" s="1" t="s">
        <v>0</v>
      </c>
      <c r="B283" s="221">
        <f t="shared" si="4"/>
        <v>281</v>
      </c>
      <c r="C283" s="221">
        <v>1</v>
      </c>
      <c r="D283" s="2">
        <v>2</v>
      </c>
      <c r="E283" s="1">
        <v>0.61928571428571433</v>
      </c>
      <c r="F283" s="221">
        <v>19</v>
      </c>
      <c r="G283" s="221">
        <v>0.16</v>
      </c>
      <c r="H283" s="221">
        <v>115.52</v>
      </c>
      <c r="I283" s="221">
        <v>3.4</v>
      </c>
      <c r="J283" s="221">
        <v>0.5</v>
      </c>
      <c r="K283" s="221">
        <v>100</v>
      </c>
      <c r="L283" s="221">
        <v>14</v>
      </c>
      <c r="M283" s="221">
        <v>2</v>
      </c>
      <c r="N283" s="221">
        <v>2</v>
      </c>
      <c r="O283" s="2">
        <v>14</v>
      </c>
    </row>
    <row r="284" spans="1:15" x14ac:dyDescent="0.3">
      <c r="A284" s="1" t="s">
        <v>0</v>
      </c>
      <c r="B284" s="221">
        <f t="shared" si="4"/>
        <v>282</v>
      </c>
      <c r="C284" s="221">
        <v>1</v>
      </c>
      <c r="D284" s="2">
        <v>2</v>
      </c>
      <c r="E284" s="1">
        <v>0.61083333333333334</v>
      </c>
      <c r="F284" s="221">
        <v>16</v>
      </c>
      <c r="G284" s="221">
        <v>0.16</v>
      </c>
      <c r="H284" s="221">
        <v>122.95</v>
      </c>
      <c r="I284" s="221">
        <v>3</v>
      </c>
      <c r="J284" s="221">
        <v>0.82</v>
      </c>
      <c r="K284" s="221">
        <v>100</v>
      </c>
      <c r="L284" s="221">
        <v>12</v>
      </c>
      <c r="M284" s="221">
        <v>3</v>
      </c>
      <c r="N284" s="221">
        <v>2</v>
      </c>
      <c r="O284" s="2">
        <v>12</v>
      </c>
    </row>
    <row r="285" spans="1:15" x14ac:dyDescent="0.3">
      <c r="A285" s="1" t="s">
        <v>69</v>
      </c>
      <c r="B285" s="221">
        <f t="shared" si="4"/>
        <v>283</v>
      </c>
      <c r="C285" s="221">
        <v>1</v>
      </c>
      <c r="D285" s="2">
        <v>2</v>
      </c>
      <c r="E285" s="1">
        <v>0.52749999999999997</v>
      </c>
      <c r="F285" s="221">
        <v>16</v>
      </c>
      <c r="G285" s="221">
        <v>0.15</v>
      </c>
      <c r="H285" s="221">
        <v>86.38</v>
      </c>
      <c r="I285" s="221">
        <v>1</v>
      </c>
      <c r="J285" s="221">
        <v>0</v>
      </c>
      <c r="K285" s="221">
        <v>100</v>
      </c>
      <c r="L285" s="221">
        <v>14</v>
      </c>
      <c r="M285" s="221">
        <v>2</v>
      </c>
      <c r="N285" s="221">
        <v>2</v>
      </c>
      <c r="O285" s="2">
        <v>12</v>
      </c>
    </row>
    <row r="286" spans="1:15" x14ac:dyDescent="0.3">
      <c r="A286" s="1" t="s">
        <v>69</v>
      </c>
      <c r="B286" s="221">
        <f t="shared" si="4"/>
        <v>284</v>
      </c>
      <c r="C286" s="221">
        <v>1</v>
      </c>
      <c r="D286" s="2">
        <v>2</v>
      </c>
      <c r="E286" s="1">
        <v>0.375</v>
      </c>
      <c r="F286" s="221">
        <v>16</v>
      </c>
      <c r="G286" s="221">
        <v>0.17</v>
      </c>
      <c r="H286" s="221">
        <v>90.43</v>
      </c>
      <c r="I286" s="221">
        <v>0.82</v>
      </c>
      <c r="J286" s="221">
        <v>0</v>
      </c>
      <c r="K286" s="221">
        <v>100</v>
      </c>
      <c r="L286" s="221">
        <v>11</v>
      </c>
      <c r="M286" s="221">
        <v>3</v>
      </c>
      <c r="N286" s="221">
        <v>3</v>
      </c>
      <c r="O286" s="2">
        <v>8</v>
      </c>
    </row>
    <row r="287" spans="1:15" x14ac:dyDescent="0.3">
      <c r="A287" s="1" t="s">
        <v>76</v>
      </c>
      <c r="B287" s="221">
        <f t="shared" si="4"/>
        <v>285</v>
      </c>
      <c r="C287" s="221">
        <v>1</v>
      </c>
      <c r="D287" s="2">
        <v>2</v>
      </c>
      <c r="E287" s="1">
        <v>0.41625000000000001</v>
      </c>
      <c r="F287" s="221">
        <v>15</v>
      </c>
      <c r="G287" s="221">
        <v>0.08</v>
      </c>
      <c r="H287" s="221">
        <v>99.46</v>
      </c>
      <c r="I287" s="221">
        <v>1.89</v>
      </c>
      <c r="J287" s="221">
        <v>2</v>
      </c>
      <c r="K287" s="221">
        <v>3.12</v>
      </c>
      <c r="L287" s="221">
        <v>11</v>
      </c>
      <c r="M287" s="221">
        <v>4</v>
      </c>
      <c r="N287" s="221">
        <v>3</v>
      </c>
      <c r="O287" s="2">
        <v>8</v>
      </c>
    </row>
    <row r="288" spans="1:15" x14ac:dyDescent="0.3">
      <c r="A288" s="1" t="s">
        <v>76</v>
      </c>
      <c r="B288" s="221">
        <f t="shared" si="4"/>
        <v>286</v>
      </c>
      <c r="C288" s="221">
        <v>1</v>
      </c>
      <c r="D288" s="2">
        <v>2</v>
      </c>
      <c r="E288" s="1">
        <v>0.37</v>
      </c>
      <c r="F288" s="221">
        <v>20</v>
      </c>
      <c r="G288" s="221">
        <v>0.12</v>
      </c>
      <c r="H288" s="221">
        <v>100.14</v>
      </c>
      <c r="I288" s="221">
        <v>1.89</v>
      </c>
      <c r="J288" s="221">
        <v>1.7</v>
      </c>
      <c r="K288" s="221">
        <v>3.75</v>
      </c>
      <c r="L288" s="221">
        <v>12</v>
      </c>
      <c r="M288" s="221">
        <v>4</v>
      </c>
      <c r="N288" s="221">
        <v>3</v>
      </c>
      <c r="O288" s="2">
        <v>9</v>
      </c>
    </row>
    <row r="289" spans="1:15" x14ac:dyDescent="0.3">
      <c r="A289" s="1" t="s">
        <v>76</v>
      </c>
      <c r="B289" s="221">
        <f t="shared" si="4"/>
        <v>287</v>
      </c>
      <c r="C289" s="221">
        <v>1</v>
      </c>
      <c r="D289" s="2">
        <v>2</v>
      </c>
      <c r="E289" s="1">
        <v>0.375</v>
      </c>
      <c r="F289" s="221">
        <v>19</v>
      </c>
      <c r="G289" s="221">
        <v>0.15</v>
      </c>
      <c r="H289" s="221">
        <v>90.66</v>
      </c>
      <c r="I289" s="221">
        <v>5.44</v>
      </c>
      <c r="J289" s="221">
        <v>0.82</v>
      </c>
      <c r="K289" s="221">
        <v>0.25</v>
      </c>
      <c r="L289" s="221">
        <v>12</v>
      </c>
      <c r="M289" s="221">
        <v>4</v>
      </c>
      <c r="N289" s="221">
        <v>4</v>
      </c>
      <c r="O289" s="2">
        <v>8</v>
      </c>
    </row>
    <row r="290" spans="1:15" x14ac:dyDescent="0.3">
      <c r="A290" s="1" t="s">
        <v>76</v>
      </c>
      <c r="B290" s="221">
        <f t="shared" si="4"/>
        <v>288</v>
      </c>
      <c r="C290" s="221">
        <v>1</v>
      </c>
      <c r="D290" s="2">
        <v>2</v>
      </c>
      <c r="E290" s="1">
        <v>0.375</v>
      </c>
      <c r="F290" s="221">
        <v>17</v>
      </c>
      <c r="G290" s="221">
        <v>0.12</v>
      </c>
      <c r="H290" s="221">
        <v>80.52</v>
      </c>
      <c r="I290" s="221">
        <v>3.68</v>
      </c>
      <c r="J290" s="221">
        <v>2.94</v>
      </c>
      <c r="K290" s="221">
        <v>1.5</v>
      </c>
      <c r="L290" s="221">
        <v>12</v>
      </c>
      <c r="M290" s="221">
        <v>3</v>
      </c>
      <c r="N290" s="221">
        <v>3</v>
      </c>
      <c r="O290" s="2">
        <v>8</v>
      </c>
    </row>
    <row r="291" spans="1:15" x14ac:dyDescent="0.3">
      <c r="A291" s="1" t="s">
        <v>76</v>
      </c>
      <c r="B291" s="221">
        <f t="shared" si="4"/>
        <v>289</v>
      </c>
      <c r="C291" s="221">
        <v>1</v>
      </c>
      <c r="D291" s="2">
        <v>2</v>
      </c>
      <c r="E291" s="1">
        <v>0.4811111111111111</v>
      </c>
      <c r="F291" s="221">
        <v>17</v>
      </c>
      <c r="G291" s="221">
        <v>0.13</v>
      </c>
      <c r="H291" s="221">
        <v>89.31</v>
      </c>
      <c r="I291" s="221">
        <v>10.96</v>
      </c>
      <c r="J291" s="221">
        <v>2.16</v>
      </c>
      <c r="K291" s="221">
        <v>4.25</v>
      </c>
      <c r="L291" s="221">
        <v>11</v>
      </c>
      <c r="M291" s="221">
        <v>2</v>
      </c>
      <c r="N291" s="221">
        <v>3</v>
      </c>
      <c r="O291" s="2">
        <v>9</v>
      </c>
    </row>
    <row r="292" spans="1:15" x14ac:dyDescent="0.3">
      <c r="A292" s="1" t="s">
        <v>76</v>
      </c>
      <c r="B292" s="221">
        <f t="shared" si="4"/>
        <v>290</v>
      </c>
      <c r="C292" s="221">
        <v>1</v>
      </c>
      <c r="D292" s="2">
        <v>2</v>
      </c>
      <c r="E292" s="1">
        <v>0.56699999999999995</v>
      </c>
      <c r="F292" s="221">
        <v>15</v>
      </c>
      <c r="G292" s="221">
        <v>0.14000000000000001</v>
      </c>
      <c r="H292" s="221">
        <v>95.4</v>
      </c>
      <c r="I292" s="221">
        <v>8.83</v>
      </c>
      <c r="J292" s="221">
        <v>1.89</v>
      </c>
      <c r="K292" s="221">
        <v>100</v>
      </c>
      <c r="L292" s="221">
        <v>10</v>
      </c>
      <c r="M292" s="221">
        <v>2</v>
      </c>
      <c r="N292" s="221">
        <v>2</v>
      </c>
      <c r="O292" s="2">
        <v>10</v>
      </c>
    </row>
    <row r="293" spans="1:15" x14ac:dyDescent="0.3">
      <c r="A293" s="1" t="s">
        <v>76</v>
      </c>
      <c r="B293" s="221">
        <f t="shared" si="4"/>
        <v>291</v>
      </c>
      <c r="C293" s="221">
        <v>1</v>
      </c>
      <c r="D293" s="2">
        <v>2</v>
      </c>
      <c r="E293" s="1">
        <v>0.51888888888888884</v>
      </c>
      <c r="F293" s="221">
        <v>16</v>
      </c>
      <c r="G293" s="221">
        <v>0.14000000000000001</v>
      </c>
      <c r="H293" s="221">
        <v>94.05</v>
      </c>
      <c r="I293" s="221">
        <v>7.5</v>
      </c>
      <c r="J293" s="221">
        <v>0.94</v>
      </c>
      <c r="K293" s="221">
        <v>100</v>
      </c>
      <c r="L293" s="221">
        <v>10</v>
      </c>
      <c r="M293" s="221">
        <v>2</v>
      </c>
      <c r="N293" s="221">
        <v>2</v>
      </c>
      <c r="O293" s="2">
        <v>9</v>
      </c>
    </row>
    <row r="294" spans="1:15" x14ac:dyDescent="0.3">
      <c r="A294" s="1" t="s">
        <v>35</v>
      </c>
      <c r="B294" s="221">
        <f t="shared" si="4"/>
        <v>292</v>
      </c>
      <c r="C294" s="221">
        <v>1</v>
      </c>
      <c r="D294" s="2">
        <v>3</v>
      </c>
      <c r="E294" s="1">
        <v>0.52428571428571424</v>
      </c>
      <c r="F294" s="221">
        <v>13</v>
      </c>
      <c r="G294" s="221">
        <v>0.15</v>
      </c>
      <c r="H294" s="221">
        <v>96.5</v>
      </c>
      <c r="I294" s="221">
        <v>2.87</v>
      </c>
      <c r="J294" s="221">
        <v>2</v>
      </c>
      <c r="K294" s="221">
        <v>100</v>
      </c>
      <c r="L294" s="221">
        <v>9</v>
      </c>
      <c r="M294" s="221">
        <v>2</v>
      </c>
      <c r="N294" s="221">
        <v>2</v>
      </c>
      <c r="O294" s="2">
        <v>7</v>
      </c>
    </row>
    <row r="295" spans="1:15" x14ac:dyDescent="0.3">
      <c r="A295" s="1" t="s">
        <v>35</v>
      </c>
      <c r="B295" s="221">
        <f t="shared" si="4"/>
        <v>293</v>
      </c>
      <c r="C295" s="221">
        <v>1</v>
      </c>
      <c r="D295" s="2">
        <v>3</v>
      </c>
      <c r="E295" s="1">
        <v>0.42857142857142855</v>
      </c>
      <c r="F295" s="221">
        <v>13</v>
      </c>
      <c r="G295" s="221">
        <v>0.21</v>
      </c>
      <c r="H295" s="221">
        <v>86.38</v>
      </c>
      <c r="I295" s="221">
        <v>4.1100000000000003</v>
      </c>
      <c r="J295" s="221">
        <v>8.64</v>
      </c>
      <c r="K295" s="221">
        <v>100</v>
      </c>
      <c r="L295" s="221">
        <v>9</v>
      </c>
      <c r="M295" s="221">
        <v>4</v>
      </c>
      <c r="N295" s="221">
        <v>3</v>
      </c>
      <c r="O295" s="2">
        <v>7</v>
      </c>
    </row>
    <row r="296" spans="1:15" x14ac:dyDescent="0.3">
      <c r="A296" s="1" t="s">
        <v>35</v>
      </c>
      <c r="B296" s="221">
        <f t="shared" si="4"/>
        <v>294</v>
      </c>
      <c r="C296" s="221">
        <v>1</v>
      </c>
      <c r="D296" s="2">
        <v>3</v>
      </c>
      <c r="E296" s="1">
        <v>0.52428571428571424</v>
      </c>
      <c r="F296" s="221">
        <v>14</v>
      </c>
      <c r="G296" s="221">
        <v>0.27</v>
      </c>
      <c r="H296" s="221">
        <v>69.510000000000005</v>
      </c>
      <c r="I296" s="221">
        <v>4.97</v>
      </c>
      <c r="J296" s="221">
        <v>9.93</v>
      </c>
      <c r="K296" s="221">
        <v>100</v>
      </c>
      <c r="L296" s="221">
        <v>11</v>
      </c>
      <c r="M296" s="221">
        <v>4</v>
      </c>
      <c r="N296" s="221">
        <v>3</v>
      </c>
      <c r="O296" s="2">
        <v>7</v>
      </c>
    </row>
    <row r="297" spans="1:15" x14ac:dyDescent="0.3">
      <c r="A297" s="1" t="s">
        <v>35</v>
      </c>
      <c r="B297" s="221">
        <f t="shared" si="4"/>
        <v>295</v>
      </c>
      <c r="C297" s="221">
        <v>1</v>
      </c>
      <c r="D297" s="2">
        <v>3</v>
      </c>
      <c r="E297" s="1">
        <v>0.5714285714285714</v>
      </c>
      <c r="F297" s="221">
        <v>11</v>
      </c>
      <c r="G297" s="221">
        <v>0.27</v>
      </c>
      <c r="H297" s="221">
        <v>51.96</v>
      </c>
      <c r="I297" s="221">
        <v>1.25</v>
      </c>
      <c r="J297" s="221">
        <v>3.86</v>
      </c>
      <c r="K297" s="221">
        <v>100</v>
      </c>
      <c r="L297" s="221">
        <v>9</v>
      </c>
      <c r="M297" s="221">
        <v>2</v>
      </c>
      <c r="N297" s="221">
        <v>2</v>
      </c>
      <c r="O297" s="2">
        <v>7</v>
      </c>
    </row>
    <row r="298" spans="1:15" x14ac:dyDescent="0.3">
      <c r="A298" s="1" t="s">
        <v>46</v>
      </c>
      <c r="B298" s="221">
        <f t="shared" si="4"/>
        <v>296</v>
      </c>
      <c r="C298" s="221">
        <v>2</v>
      </c>
      <c r="D298" s="2">
        <v>3</v>
      </c>
      <c r="E298" s="1">
        <v>0.59</v>
      </c>
      <c r="F298" s="221">
        <v>17</v>
      </c>
      <c r="G298" s="221">
        <v>0.08</v>
      </c>
      <c r="H298" s="221">
        <v>118.48</v>
      </c>
      <c r="I298" s="221">
        <v>4</v>
      </c>
      <c r="J298" s="221">
        <v>2.16</v>
      </c>
      <c r="K298" s="221">
        <v>100</v>
      </c>
      <c r="L298" s="221">
        <v>14</v>
      </c>
      <c r="M298" s="221">
        <v>3</v>
      </c>
      <c r="N298" s="221">
        <v>2</v>
      </c>
      <c r="O298" s="2">
        <v>13</v>
      </c>
    </row>
    <row r="299" spans="1:15" x14ac:dyDescent="0.3">
      <c r="A299" s="1" t="s">
        <v>46</v>
      </c>
      <c r="B299" s="221">
        <f t="shared" si="4"/>
        <v>297</v>
      </c>
      <c r="C299" s="221">
        <v>2</v>
      </c>
      <c r="D299" s="2">
        <v>3</v>
      </c>
      <c r="E299" s="1">
        <v>0.604375</v>
      </c>
      <c r="F299" s="221">
        <v>20</v>
      </c>
      <c r="G299" s="221">
        <v>0.08</v>
      </c>
      <c r="H299" s="221">
        <v>136.76</v>
      </c>
      <c r="I299" s="221">
        <v>3.4</v>
      </c>
      <c r="J299" s="221">
        <v>2.62</v>
      </c>
      <c r="K299" s="221">
        <v>100</v>
      </c>
      <c r="L299" s="221">
        <v>17</v>
      </c>
      <c r="M299" s="221">
        <v>2</v>
      </c>
      <c r="N299" s="221">
        <v>2</v>
      </c>
      <c r="O299" s="2">
        <v>16</v>
      </c>
    </row>
    <row r="300" spans="1:15" x14ac:dyDescent="0.3">
      <c r="A300" s="1" t="s">
        <v>46</v>
      </c>
      <c r="B300" s="221">
        <f t="shared" si="4"/>
        <v>298</v>
      </c>
      <c r="C300" s="221">
        <v>2</v>
      </c>
      <c r="D300" s="2">
        <v>3</v>
      </c>
      <c r="E300" s="1">
        <v>0.622</v>
      </c>
      <c r="F300" s="221">
        <v>21</v>
      </c>
      <c r="G300" s="221">
        <v>0.1</v>
      </c>
      <c r="H300" s="221">
        <v>149.62</v>
      </c>
      <c r="I300" s="221">
        <v>1.25</v>
      </c>
      <c r="J300" s="221">
        <v>3.68</v>
      </c>
      <c r="K300" s="221">
        <v>100</v>
      </c>
      <c r="L300" s="221">
        <v>15</v>
      </c>
      <c r="M300" s="221">
        <v>2</v>
      </c>
      <c r="N300" s="221">
        <v>2</v>
      </c>
      <c r="O300" s="2">
        <v>15</v>
      </c>
    </row>
    <row r="301" spans="1:15" x14ac:dyDescent="0.3">
      <c r="A301" s="1" t="s">
        <v>87</v>
      </c>
      <c r="B301" s="221">
        <f t="shared" si="4"/>
        <v>299</v>
      </c>
      <c r="C301" s="221">
        <v>0</v>
      </c>
      <c r="D301" s="2">
        <v>2</v>
      </c>
      <c r="E301" s="1">
        <v>0.38142857142857139</v>
      </c>
      <c r="F301" s="221">
        <v>15</v>
      </c>
      <c r="G301" s="221">
        <v>0.13</v>
      </c>
      <c r="H301" s="221">
        <v>85.21</v>
      </c>
      <c r="I301" s="221">
        <v>0.94</v>
      </c>
      <c r="J301" s="221">
        <v>1</v>
      </c>
      <c r="K301" s="221">
        <v>100</v>
      </c>
      <c r="L301" s="221">
        <v>10</v>
      </c>
      <c r="M301" s="221">
        <v>2</v>
      </c>
      <c r="N301" s="221">
        <v>2</v>
      </c>
      <c r="O301" s="2">
        <v>7</v>
      </c>
    </row>
    <row r="302" spans="1:15" x14ac:dyDescent="0.3">
      <c r="A302" s="1" t="s">
        <v>87</v>
      </c>
      <c r="B302" s="221">
        <f t="shared" si="4"/>
        <v>300</v>
      </c>
      <c r="C302" s="221">
        <v>0</v>
      </c>
      <c r="D302" s="2">
        <v>2</v>
      </c>
      <c r="E302" s="1">
        <v>0.2</v>
      </c>
      <c r="F302" s="221">
        <v>14</v>
      </c>
      <c r="G302" s="221">
        <v>0.13</v>
      </c>
      <c r="H302" s="221">
        <v>80.48</v>
      </c>
      <c r="I302" s="221">
        <v>0</v>
      </c>
      <c r="J302" s="221">
        <v>0.94</v>
      </c>
      <c r="K302" s="221">
        <v>0.25</v>
      </c>
      <c r="L302" s="221">
        <v>8</v>
      </c>
      <c r="M302" s="221">
        <v>3</v>
      </c>
      <c r="N302" s="221">
        <v>3</v>
      </c>
      <c r="O302" s="2">
        <v>5</v>
      </c>
    </row>
    <row r="303" spans="1:15" x14ac:dyDescent="0.3">
      <c r="A303" s="1" t="s">
        <v>52</v>
      </c>
      <c r="B303" s="221">
        <f t="shared" si="4"/>
        <v>301</v>
      </c>
      <c r="C303" s="221">
        <v>0</v>
      </c>
      <c r="D303" s="2">
        <v>1</v>
      </c>
      <c r="E303" s="1">
        <v>0.5</v>
      </c>
      <c r="F303" s="221">
        <v>18</v>
      </c>
      <c r="G303" s="221">
        <v>0.12</v>
      </c>
      <c r="H303" s="221">
        <v>86.62</v>
      </c>
      <c r="I303" s="221">
        <v>0.5</v>
      </c>
      <c r="J303" s="221">
        <v>0.82</v>
      </c>
      <c r="K303" s="221">
        <v>100</v>
      </c>
      <c r="L303" s="221">
        <v>13</v>
      </c>
      <c r="M303" s="221">
        <v>3</v>
      </c>
      <c r="N303" s="221">
        <v>3</v>
      </c>
      <c r="O303" s="2">
        <v>10</v>
      </c>
    </row>
    <row r="304" spans="1:15" x14ac:dyDescent="0.3">
      <c r="A304" s="1" t="s">
        <v>90</v>
      </c>
      <c r="B304" s="221">
        <f t="shared" si="4"/>
        <v>302</v>
      </c>
      <c r="C304" s="221">
        <v>1</v>
      </c>
      <c r="D304" s="2">
        <v>4</v>
      </c>
      <c r="E304" s="1">
        <v>0.4757142857142857</v>
      </c>
      <c r="F304" s="221">
        <v>14</v>
      </c>
      <c r="G304" s="221">
        <v>0.2</v>
      </c>
      <c r="H304" s="221">
        <v>76.209999999999994</v>
      </c>
      <c r="I304" s="221">
        <v>2.94</v>
      </c>
      <c r="J304" s="221">
        <v>4</v>
      </c>
      <c r="K304" s="221">
        <v>100</v>
      </c>
      <c r="L304" s="221">
        <v>9</v>
      </c>
      <c r="M304" s="221">
        <v>3</v>
      </c>
      <c r="N304" s="221">
        <v>3</v>
      </c>
      <c r="O304" s="2">
        <v>7</v>
      </c>
    </row>
    <row r="305" spans="1:15" x14ac:dyDescent="0.3">
      <c r="A305" s="1" t="s">
        <v>90</v>
      </c>
      <c r="B305" s="221">
        <f t="shared" si="4"/>
        <v>303</v>
      </c>
      <c r="C305" s="221">
        <v>1</v>
      </c>
      <c r="D305" s="2">
        <v>4</v>
      </c>
      <c r="E305" s="1">
        <v>0.38833333333333336</v>
      </c>
      <c r="F305" s="221">
        <v>12</v>
      </c>
      <c r="G305" s="221">
        <v>0.22</v>
      </c>
      <c r="H305" s="221">
        <v>80.25</v>
      </c>
      <c r="I305" s="221">
        <v>2.0499999999999998</v>
      </c>
      <c r="J305" s="221">
        <v>4.03</v>
      </c>
      <c r="K305" s="221">
        <v>1.75</v>
      </c>
      <c r="L305" s="221">
        <v>8</v>
      </c>
      <c r="M305" s="221">
        <v>3</v>
      </c>
      <c r="N305" s="221">
        <v>3</v>
      </c>
      <c r="O305" s="2">
        <v>6</v>
      </c>
    </row>
    <row r="306" spans="1:15" x14ac:dyDescent="0.3">
      <c r="A306" s="1" t="s">
        <v>90</v>
      </c>
      <c r="B306" s="221">
        <f t="shared" si="4"/>
        <v>304</v>
      </c>
      <c r="C306" s="221">
        <v>1</v>
      </c>
      <c r="D306" s="2">
        <v>4</v>
      </c>
      <c r="E306" s="1">
        <v>0.4</v>
      </c>
      <c r="F306" s="221">
        <v>11</v>
      </c>
      <c r="G306" s="221">
        <v>0.26</v>
      </c>
      <c r="H306" s="221">
        <v>78.23</v>
      </c>
      <c r="I306" s="221">
        <v>2.4500000000000002</v>
      </c>
      <c r="J306" s="221">
        <v>5.91</v>
      </c>
      <c r="K306" s="221">
        <v>100</v>
      </c>
      <c r="L306" s="221">
        <v>7</v>
      </c>
      <c r="M306" s="221">
        <v>3</v>
      </c>
      <c r="N306" s="221">
        <v>2</v>
      </c>
      <c r="O306" s="2">
        <v>5</v>
      </c>
    </row>
    <row r="307" spans="1:15" x14ac:dyDescent="0.3">
      <c r="A307" s="1" t="s">
        <v>90</v>
      </c>
      <c r="B307" s="221">
        <f t="shared" si="4"/>
        <v>305</v>
      </c>
      <c r="C307" s="221">
        <v>1</v>
      </c>
      <c r="D307" s="2">
        <v>4</v>
      </c>
      <c r="E307" s="1">
        <v>0.44500000000000001</v>
      </c>
      <c r="F307" s="221">
        <v>14</v>
      </c>
      <c r="G307" s="221">
        <v>0.28000000000000003</v>
      </c>
      <c r="H307" s="221">
        <v>72.16</v>
      </c>
      <c r="I307" s="221">
        <v>2.4500000000000002</v>
      </c>
      <c r="J307" s="221">
        <v>5.56</v>
      </c>
      <c r="K307" s="221">
        <v>100</v>
      </c>
      <c r="L307" s="221">
        <v>8</v>
      </c>
      <c r="M307" s="221">
        <v>3</v>
      </c>
      <c r="N307" s="221">
        <v>3</v>
      </c>
      <c r="O307" s="2">
        <v>6</v>
      </c>
    </row>
    <row r="308" spans="1:15" x14ac:dyDescent="0.3">
      <c r="A308" s="1" t="s">
        <v>63</v>
      </c>
      <c r="B308" s="221">
        <f t="shared" si="4"/>
        <v>306</v>
      </c>
      <c r="C308" s="221">
        <v>1</v>
      </c>
      <c r="D308" s="2">
        <v>4</v>
      </c>
      <c r="E308" s="1">
        <v>0.45874999999999999</v>
      </c>
      <c r="F308" s="221">
        <v>15</v>
      </c>
      <c r="G308" s="221">
        <v>0.1</v>
      </c>
      <c r="H308" s="221">
        <v>103.66</v>
      </c>
      <c r="I308" s="221">
        <v>0.5</v>
      </c>
      <c r="J308" s="221">
        <v>2.62</v>
      </c>
      <c r="K308" s="221">
        <v>100</v>
      </c>
      <c r="L308" s="221">
        <v>10</v>
      </c>
      <c r="M308" s="221">
        <v>4</v>
      </c>
      <c r="N308" s="221">
        <v>3</v>
      </c>
      <c r="O308" s="2">
        <v>8</v>
      </c>
    </row>
    <row r="309" spans="1:15" x14ac:dyDescent="0.3">
      <c r="A309" s="1" t="s">
        <v>63</v>
      </c>
      <c r="B309" s="221">
        <f t="shared" si="4"/>
        <v>307</v>
      </c>
      <c r="C309" s="221">
        <v>1</v>
      </c>
      <c r="D309" s="2">
        <v>4</v>
      </c>
      <c r="E309" s="1">
        <v>0.53300000000000003</v>
      </c>
      <c r="F309" s="221">
        <v>16</v>
      </c>
      <c r="G309" s="221">
        <v>0.11</v>
      </c>
      <c r="H309" s="221">
        <v>97.56</v>
      </c>
      <c r="I309" s="221">
        <v>3.56</v>
      </c>
      <c r="J309" s="221">
        <v>0.47</v>
      </c>
      <c r="K309" s="221">
        <v>100</v>
      </c>
      <c r="L309" s="221">
        <v>10</v>
      </c>
      <c r="M309" s="221">
        <v>2</v>
      </c>
      <c r="N309" s="221">
        <v>3</v>
      </c>
      <c r="O309" s="2">
        <v>10</v>
      </c>
    </row>
    <row r="310" spans="1:15" x14ac:dyDescent="0.3">
      <c r="A310" s="1" t="s">
        <v>63</v>
      </c>
      <c r="B310" s="221">
        <f t="shared" si="4"/>
        <v>308</v>
      </c>
      <c r="C310" s="221">
        <v>1</v>
      </c>
      <c r="D310" s="2">
        <v>4</v>
      </c>
      <c r="E310" s="1">
        <v>0.58333333333333337</v>
      </c>
      <c r="F310" s="221">
        <v>18</v>
      </c>
      <c r="G310" s="221">
        <v>0.15</v>
      </c>
      <c r="H310" s="221">
        <v>117.21</v>
      </c>
      <c r="I310" s="221">
        <v>9.18</v>
      </c>
      <c r="J310" s="221">
        <v>7.32</v>
      </c>
      <c r="K310" s="221">
        <v>100</v>
      </c>
      <c r="L310" s="221">
        <v>12</v>
      </c>
      <c r="M310" s="221">
        <v>2</v>
      </c>
      <c r="N310" s="221">
        <v>2</v>
      </c>
      <c r="O310" s="2">
        <v>12</v>
      </c>
    </row>
    <row r="311" spans="1:15" x14ac:dyDescent="0.3">
      <c r="A311" s="1" t="s">
        <v>63</v>
      </c>
      <c r="B311" s="221">
        <f t="shared" si="4"/>
        <v>309</v>
      </c>
      <c r="C311" s="221">
        <v>1</v>
      </c>
      <c r="D311" s="2">
        <v>4</v>
      </c>
      <c r="E311" s="1">
        <v>0.56699999999999995</v>
      </c>
      <c r="F311" s="221">
        <v>16</v>
      </c>
      <c r="G311" s="221">
        <v>0.16</v>
      </c>
      <c r="H311" s="221">
        <v>123.3</v>
      </c>
      <c r="I311" s="221">
        <v>9.18</v>
      </c>
      <c r="J311" s="221">
        <v>7.07</v>
      </c>
      <c r="K311" s="221">
        <v>100</v>
      </c>
      <c r="L311" s="221">
        <v>10</v>
      </c>
      <c r="M311" s="221">
        <v>2</v>
      </c>
      <c r="N311" s="221">
        <v>2</v>
      </c>
      <c r="O311" s="2">
        <v>10</v>
      </c>
    </row>
    <row r="312" spans="1:15" x14ac:dyDescent="0.3">
      <c r="A312" s="1" t="s">
        <v>63</v>
      </c>
      <c r="B312" s="221">
        <f t="shared" si="4"/>
        <v>310</v>
      </c>
      <c r="C312" s="221">
        <v>1</v>
      </c>
      <c r="D312" s="2">
        <v>4</v>
      </c>
      <c r="E312" s="1">
        <v>0.55555555555555558</v>
      </c>
      <c r="F312" s="221">
        <v>16</v>
      </c>
      <c r="G312" s="221">
        <v>0.15</v>
      </c>
      <c r="H312" s="221">
        <v>124.66</v>
      </c>
      <c r="I312" s="221">
        <v>8.2899999999999991</v>
      </c>
      <c r="J312" s="221">
        <v>7.07</v>
      </c>
      <c r="K312" s="221">
        <v>100</v>
      </c>
      <c r="L312" s="221">
        <v>10</v>
      </c>
      <c r="M312" s="221">
        <v>2</v>
      </c>
      <c r="N312" s="221">
        <v>2</v>
      </c>
      <c r="O312" s="2">
        <v>9</v>
      </c>
    </row>
    <row r="313" spans="1:15" x14ac:dyDescent="0.3">
      <c r="A313" s="1" t="s">
        <v>63</v>
      </c>
      <c r="B313" s="221">
        <f t="shared" si="4"/>
        <v>311</v>
      </c>
      <c r="C313" s="221">
        <v>1</v>
      </c>
      <c r="D313" s="2">
        <v>4</v>
      </c>
      <c r="E313" s="1">
        <v>0.433</v>
      </c>
      <c r="F313" s="221">
        <v>18</v>
      </c>
      <c r="G313" s="221">
        <v>0.19</v>
      </c>
      <c r="H313" s="221">
        <v>102.3</v>
      </c>
      <c r="I313" s="221">
        <v>5.72</v>
      </c>
      <c r="J313" s="221">
        <v>0</v>
      </c>
      <c r="K313" s="221">
        <v>100</v>
      </c>
      <c r="L313" s="221">
        <v>12</v>
      </c>
      <c r="M313" s="221">
        <v>3</v>
      </c>
      <c r="N313" s="221">
        <v>3</v>
      </c>
      <c r="O313" s="2">
        <v>10</v>
      </c>
    </row>
    <row r="314" spans="1:15" x14ac:dyDescent="0.3">
      <c r="A314" s="1" t="s">
        <v>3</v>
      </c>
      <c r="B314" s="221">
        <f t="shared" si="4"/>
        <v>312</v>
      </c>
      <c r="C314" s="221">
        <v>1</v>
      </c>
      <c r="D314" s="2">
        <v>4</v>
      </c>
      <c r="E314" s="1">
        <v>0.60636363636363633</v>
      </c>
      <c r="F314" s="221">
        <v>16</v>
      </c>
      <c r="G314" s="221">
        <v>0.11</v>
      </c>
      <c r="H314" s="221">
        <v>104.31</v>
      </c>
      <c r="I314" s="221">
        <v>1</v>
      </c>
      <c r="J314" s="221">
        <v>2.62</v>
      </c>
      <c r="K314" s="221">
        <v>100</v>
      </c>
      <c r="L314" s="221">
        <v>11</v>
      </c>
      <c r="M314" s="221">
        <v>2</v>
      </c>
      <c r="N314" s="221">
        <v>2</v>
      </c>
      <c r="O314" s="2">
        <v>11</v>
      </c>
    </row>
    <row r="315" spans="1:15" x14ac:dyDescent="0.3">
      <c r="A315" s="1" t="s">
        <v>3</v>
      </c>
      <c r="B315" s="221">
        <f t="shared" si="4"/>
        <v>313</v>
      </c>
      <c r="C315" s="221">
        <v>1</v>
      </c>
      <c r="D315" s="2">
        <v>4</v>
      </c>
      <c r="E315" s="1">
        <v>0.54125000000000001</v>
      </c>
      <c r="F315" s="221">
        <v>13</v>
      </c>
      <c r="G315" s="221">
        <v>0.15</v>
      </c>
      <c r="H315" s="221">
        <v>94.89</v>
      </c>
      <c r="I315" s="221">
        <v>0.82</v>
      </c>
      <c r="J315" s="221">
        <v>2.36</v>
      </c>
      <c r="K315" s="221">
        <v>100</v>
      </c>
      <c r="L315" s="221">
        <v>9</v>
      </c>
      <c r="M315" s="221">
        <v>2</v>
      </c>
      <c r="N315" s="221">
        <v>2</v>
      </c>
      <c r="O315" s="2">
        <v>8</v>
      </c>
    </row>
    <row r="316" spans="1:15" x14ac:dyDescent="0.3">
      <c r="A316" s="1" t="s">
        <v>3</v>
      </c>
      <c r="B316" s="221">
        <f t="shared" si="4"/>
        <v>314</v>
      </c>
      <c r="C316" s="221">
        <v>1</v>
      </c>
      <c r="D316" s="2">
        <v>4</v>
      </c>
      <c r="E316" s="1">
        <v>0.51888888888888884</v>
      </c>
      <c r="F316" s="221">
        <v>18</v>
      </c>
      <c r="G316" s="221">
        <v>0.18</v>
      </c>
      <c r="H316" s="221">
        <v>89.51</v>
      </c>
      <c r="I316" s="221">
        <v>1.7</v>
      </c>
      <c r="J316" s="221">
        <v>0.47</v>
      </c>
      <c r="K316" s="221">
        <v>100</v>
      </c>
      <c r="L316" s="221">
        <v>10</v>
      </c>
      <c r="M316" s="221">
        <v>2</v>
      </c>
      <c r="N316" s="221">
        <v>3</v>
      </c>
      <c r="O316" s="2">
        <v>9</v>
      </c>
    </row>
    <row r="317" spans="1:15" x14ac:dyDescent="0.3">
      <c r="A317" s="1" t="s">
        <v>89</v>
      </c>
      <c r="B317" s="221">
        <f t="shared" si="4"/>
        <v>315</v>
      </c>
      <c r="C317" s="221">
        <v>0</v>
      </c>
      <c r="D317" s="2">
        <v>4</v>
      </c>
      <c r="E317" s="1">
        <v>0.33285714285714285</v>
      </c>
      <c r="F317" s="221">
        <v>19</v>
      </c>
      <c r="G317" s="221">
        <v>0.15</v>
      </c>
      <c r="H317" s="221">
        <v>86.59</v>
      </c>
      <c r="I317" s="221">
        <v>1.25</v>
      </c>
      <c r="J317" s="221">
        <v>1</v>
      </c>
      <c r="K317" s="221">
        <v>3</v>
      </c>
      <c r="L317" s="221">
        <v>10</v>
      </c>
      <c r="M317" s="221">
        <v>3</v>
      </c>
      <c r="N317" s="221">
        <v>3</v>
      </c>
      <c r="O317" s="2">
        <v>7</v>
      </c>
    </row>
    <row r="318" spans="1:15" x14ac:dyDescent="0.3">
      <c r="A318" s="1" t="s">
        <v>89</v>
      </c>
      <c r="B318" s="221">
        <f t="shared" si="4"/>
        <v>316</v>
      </c>
      <c r="C318" s="221">
        <v>0</v>
      </c>
      <c r="D318" s="2">
        <v>4</v>
      </c>
      <c r="E318" s="1">
        <v>0.41625000000000001</v>
      </c>
      <c r="F318" s="221">
        <v>13</v>
      </c>
      <c r="G318" s="221">
        <v>0.11</v>
      </c>
      <c r="H318" s="221">
        <v>81.86</v>
      </c>
      <c r="I318" s="221">
        <v>0.5</v>
      </c>
      <c r="J318" s="221">
        <v>0.94</v>
      </c>
      <c r="K318" s="221">
        <v>4</v>
      </c>
      <c r="L318" s="221">
        <v>9</v>
      </c>
      <c r="M318" s="221">
        <v>2</v>
      </c>
      <c r="N318" s="221">
        <v>3</v>
      </c>
      <c r="O318" s="2">
        <v>8</v>
      </c>
    </row>
    <row r="319" spans="1:15" x14ac:dyDescent="0.3">
      <c r="A319" s="1" t="s">
        <v>56</v>
      </c>
      <c r="B319" s="221">
        <f t="shared" si="4"/>
        <v>317</v>
      </c>
      <c r="C319" s="221">
        <v>2</v>
      </c>
      <c r="D319" s="2">
        <v>4</v>
      </c>
      <c r="E319" s="1">
        <v>0.59</v>
      </c>
      <c r="F319" s="221">
        <v>18</v>
      </c>
      <c r="G319" s="221">
        <v>0.11</v>
      </c>
      <c r="H319" s="221">
        <v>138.78</v>
      </c>
      <c r="I319" s="221">
        <v>0.5</v>
      </c>
      <c r="J319" s="221">
        <v>7.59</v>
      </c>
      <c r="K319" s="221">
        <v>100</v>
      </c>
      <c r="L319" s="221">
        <v>14</v>
      </c>
      <c r="M319" s="221">
        <v>2</v>
      </c>
      <c r="N319" s="221">
        <v>2</v>
      </c>
      <c r="O319" s="2">
        <v>13</v>
      </c>
    </row>
    <row r="320" spans="1:15" x14ac:dyDescent="0.3">
      <c r="A320" s="1" t="s">
        <v>56</v>
      </c>
      <c r="B320" s="221">
        <f t="shared" si="4"/>
        <v>318</v>
      </c>
      <c r="C320" s="221">
        <v>2</v>
      </c>
      <c r="D320" s="2">
        <v>4</v>
      </c>
      <c r="E320" s="1">
        <v>0.60636363636363633</v>
      </c>
      <c r="F320" s="221">
        <v>15</v>
      </c>
      <c r="G320" s="221">
        <v>0.12</v>
      </c>
      <c r="H320" s="221">
        <v>132.69</v>
      </c>
      <c r="I320" s="221">
        <v>12.97</v>
      </c>
      <c r="J320" s="221">
        <v>9.1</v>
      </c>
      <c r="K320" s="221">
        <v>100</v>
      </c>
      <c r="L320" s="221">
        <v>11</v>
      </c>
      <c r="M320" s="221">
        <v>2</v>
      </c>
      <c r="N320" s="221">
        <v>2</v>
      </c>
      <c r="O320" s="2">
        <v>11</v>
      </c>
    </row>
    <row r="321" spans="1:15" x14ac:dyDescent="0.3">
      <c r="A321" s="1" t="s">
        <v>56</v>
      </c>
      <c r="B321" s="221">
        <f t="shared" si="4"/>
        <v>319</v>
      </c>
      <c r="C321" s="221">
        <v>2</v>
      </c>
      <c r="D321" s="2">
        <v>4</v>
      </c>
      <c r="E321" s="1">
        <v>0.61083333333333334</v>
      </c>
      <c r="F321" s="221">
        <v>18</v>
      </c>
      <c r="G321" s="221">
        <v>0.14000000000000001</v>
      </c>
      <c r="H321" s="221">
        <v>142.84</v>
      </c>
      <c r="I321" s="221">
        <v>15.3</v>
      </c>
      <c r="J321" s="221">
        <v>10.68</v>
      </c>
      <c r="K321" s="221">
        <v>100</v>
      </c>
      <c r="L321" s="221">
        <v>14</v>
      </c>
      <c r="M321" s="221">
        <v>2</v>
      </c>
      <c r="N321" s="221">
        <v>2</v>
      </c>
      <c r="O321" s="2">
        <v>12</v>
      </c>
    </row>
    <row r="322" spans="1:15" x14ac:dyDescent="0.3">
      <c r="A322" s="1" t="s">
        <v>43</v>
      </c>
      <c r="B322" s="221">
        <f t="shared" si="4"/>
        <v>320</v>
      </c>
      <c r="C322" s="221">
        <v>0</v>
      </c>
      <c r="D322" s="2">
        <v>0</v>
      </c>
      <c r="E322" s="1">
        <v>0.4811111111111111</v>
      </c>
      <c r="F322" s="221">
        <v>20</v>
      </c>
      <c r="G322" s="221">
        <v>0.2</v>
      </c>
      <c r="H322" s="221">
        <v>99.89</v>
      </c>
      <c r="I322" s="221">
        <v>3.3</v>
      </c>
      <c r="J322" s="221">
        <v>1</v>
      </c>
      <c r="K322" s="221">
        <v>100</v>
      </c>
      <c r="L322" s="221">
        <v>11</v>
      </c>
      <c r="M322" s="221">
        <v>3</v>
      </c>
      <c r="N322" s="221">
        <v>3</v>
      </c>
      <c r="O322" s="2">
        <v>9</v>
      </c>
    </row>
    <row r="323" spans="1:15" x14ac:dyDescent="0.3">
      <c r="A323" s="1" t="s">
        <v>72</v>
      </c>
      <c r="B323" s="221">
        <f t="shared" si="4"/>
        <v>321</v>
      </c>
      <c r="C323" s="221">
        <v>1</v>
      </c>
      <c r="D323" s="2">
        <v>0</v>
      </c>
      <c r="E323" s="1">
        <v>0.6</v>
      </c>
      <c r="F323" s="221">
        <v>17</v>
      </c>
      <c r="G323" s="221">
        <v>0.13</v>
      </c>
      <c r="H323" s="221">
        <v>87.34</v>
      </c>
      <c r="I323" s="221">
        <v>0</v>
      </c>
      <c r="J323" s="221">
        <v>3.74</v>
      </c>
      <c r="K323" s="221">
        <v>100</v>
      </c>
      <c r="L323" s="221">
        <v>11</v>
      </c>
      <c r="M323" s="221">
        <v>2</v>
      </c>
      <c r="N323" s="221">
        <v>2</v>
      </c>
      <c r="O323" s="2">
        <v>10</v>
      </c>
    </row>
    <row r="324" spans="1:15" x14ac:dyDescent="0.3">
      <c r="A324" s="1" t="s">
        <v>72</v>
      </c>
      <c r="B324" s="221">
        <f t="shared" si="4"/>
        <v>322</v>
      </c>
      <c r="C324" s="221">
        <v>1</v>
      </c>
      <c r="D324" s="2">
        <v>0</v>
      </c>
      <c r="E324" s="1">
        <v>0.5</v>
      </c>
      <c r="F324" s="221">
        <v>18</v>
      </c>
      <c r="G324" s="221">
        <v>0.15</v>
      </c>
      <c r="H324" s="221">
        <v>104.27</v>
      </c>
      <c r="I324" s="221">
        <v>4.24</v>
      </c>
      <c r="J324" s="221">
        <v>3.74</v>
      </c>
      <c r="K324" s="221">
        <v>100</v>
      </c>
      <c r="L324" s="221">
        <v>12</v>
      </c>
      <c r="M324" s="221">
        <v>4</v>
      </c>
      <c r="N324" s="221">
        <v>4</v>
      </c>
      <c r="O324" s="2">
        <v>10</v>
      </c>
    </row>
    <row r="325" spans="1:15" x14ac:dyDescent="0.3">
      <c r="A325" s="1" t="s">
        <v>9</v>
      </c>
      <c r="B325" s="221">
        <f t="shared" ref="B325:B362" si="5">B324+1</f>
        <v>323</v>
      </c>
      <c r="C325" s="221">
        <v>1</v>
      </c>
      <c r="D325" s="2">
        <v>2</v>
      </c>
      <c r="E325" s="1">
        <v>0.45874999999999999</v>
      </c>
      <c r="F325" s="221">
        <v>15</v>
      </c>
      <c r="G325" s="221">
        <v>0.12</v>
      </c>
      <c r="H325" s="221">
        <v>100.55</v>
      </c>
      <c r="I325" s="221">
        <v>2.5</v>
      </c>
      <c r="J325" s="221">
        <v>1.7</v>
      </c>
      <c r="K325" s="221">
        <v>100</v>
      </c>
      <c r="L325" s="221">
        <v>10</v>
      </c>
      <c r="M325" s="221">
        <v>3</v>
      </c>
      <c r="N325" s="221">
        <v>3</v>
      </c>
      <c r="O325" s="2">
        <v>8</v>
      </c>
    </row>
    <row r="326" spans="1:15" x14ac:dyDescent="0.3">
      <c r="A326" s="1" t="s">
        <v>9</v>
      </c>
      <c r="B326" s="221">
        <f t="shared" si="5"/>
        <v>324</v>
      </c>
      <c r="C326" s="221">
        <v>1</v>
      </c>
      <c r="D326" s="2">
        <v>2</v>
      </c>
      <c r="E326" s="1">
        <v>0.38142857142857139</v>
      </c>
      <c r="F326" s="221">
        <v>15</v>
      </c>
      <c r="G326" s="221">
        <v>0.18</v>
      </c>
      <c r="H326" s="221">
        <v>105.95</v>
      </c>
      <c r="I326" s="221">
        <v>2.16</v>
      </c>
      <c r="J326" s="221">
        <v>0.82</v>
      </c>
      <c r="K326" s="221">
        <v>100</v>
      </c>
      <c r="L326" s="221">
        <v>9</v>
      </c>
      <c r="M326" s="221">
        <v>3</v>
      </c>
      <c r="N326" s="221">
        <v>3</v>
      </c>
      <c r="O326" s="2">
        <v>7</v>
      </c>
    </row>
    <row r="327" spans="1:15" x14ac:dyDescent="0.3">
      <c r="A327" s="1" t="s">
        <v>9</v>
      </c>
      <c r="B327" s="221">
        <f t="shared" si="5"/>
        <v>325</v>
      </c>
      <c r="C327" s="221">
        <v>1</v>
      </c>
      <c r="D327" s="2">
        <v>2</v>
      </c>
      <c r="E327" s="1">
        <v>0.433</v>
      </c>
      <c r="F327" s="221">
        <v>19</v>
      </c>
      <c r="G327" s="221">
        <v>0.17</v>
      </c>
      <c r="H327" s="221">
        <v>95.15</v>
      </c>
      <c r="I327" s="221">
        <v>2.4900000000000002</v>
      </c>
      <c r="J327" s="221">
        <v>1</v>
      </c>
      <c r="K327" s="221">
        <v>1.5</v>
      </c>
      <c r="L327" s="221">
        <v>12</v>
      </c>
      <c r="M327" s="221">
        <v>3</v>
      </c>
      <c r="N327" s="221">
        <v>2</v>
      </c>
      <c r="O327" s="2">
        <v>10</v>
      </c>
    </row>
    <row r="328" spans="1:15" x14ac:dyDescent="0.3">
      <c r="A328" s="1" t="s">
        <v>75</v>
      </c>
      <c r="B328" s="221">
        <f t="shared" si="5"/>
        <v>326</v>
      </c>
      <c r="C328" s="221">
        <v>1</v>
      </c>
      <c r="D328" s="2">
        <v>2</v>
      </c>
      <c r="E328" s="1">
        <v>0.53300000000000003</v>
      </c>
      <c r="F328" s="221">
        <v>16</v>
      </c>
      <c r="G328" s="221">
        <v>0.13</v>
      </c>
      <c r="H328" s="221">
        <v>86.58</v>
      </c>
      <c r="I328" s="221">
        <v>1</v>
      </c>
      <c r="J328" s="221">
        <v>3.27</v>
      </c>
      <c r="K328" s="221">
        <v>100</v>
      </c>
      <c r="L328" s="221">
        <v>11</v>
      </c>
      <c r="M328" s="221">
        <v>3</v>
      </c>
      <c r="N328" s="221">
        <v>3</v>
      </c>
      <c r="O328" s="2">
        <v>10</v>
      </c>
    </row>
    <row r="329" spans="1:15" x14ac:dyDescent="0.3">
      <c r="A329" s="1" t="s">
        <v>75</v>
      </c>
      <c r="B329" s="221">
        <f t="shared" si="5"/>
        <v>327</v>
      </c>
      <c r="C329" s="221">
        <v>1</v>
      </c>
      <c r="D329" s="2">
        <v>2</v>
      </c>
      <c r="E329" s="1">
        <v>0.4</v>
      </c>
      <c r="F329" s="221">
        <v>20</v>
      </c>
      <c r="G329" s="221">
        <v>0.18</v>
      </c>
      <c r="H329" s="221">
        <v>95.38</v>
      </c>
      <c r="I329" s="221">
        <v>2.0499999999999998</v>
      </c>
      <c r="J329" s="221">
        <v>1.63</v>
      </c>
      <c r="K329" s="221">
        <v>100</v>
      </c>
      <c r="L329" s="221">
        <v>12</v>
      </c>
      <c r="M329" s="221">
        <v>3</v>
      </c>
      <c r="N329" s="221">
        <v>3</v>
      </c>
      <c r="O329" s="2">
        <v>10</v>
      </c>
    </row>
    <row r="330" spans="1:15" x14ac:dyDescent="0.3">
      <c r="A330" s="1" t="s">
        <v>61</v>
      </c>
      <c r="B330" s="221">
        <f t="shared" si="5"/>
        <v>328</v>
      </c>
      <c r="C330" s="221">
        <v>1</v>
      </c>
      <c r="D330" s="2">
        <v>2</v>
      </c>
      <c r="E330" s="1">
        <v>0.38142857142857139</v>
      </c>
      <c r="F330" s="221">
        <v>14</v>
      </c>
      <c r="G330" s="221">
        <v>0.15</v>
      </c>
      <c r="H330" s="221">
        <v>78.81</v>
      </c>
      <c r="I330" s="221">
        <v>1</v>
      </c>
      <c r="J330" s="221">
        <v>1.25</v>
      </c>
      <c r="K330" s="221">
        <v>100</v>
      </c>
      <c r="L330" s="221">
        <v>8</v>
      </c>
      <c r="M330" s="221">
        <v>3</v>
      </c>
      <c r="N330" s="221">
        <v>3</v>
      </c>
      <c r="O330" s="2">
        <v>7</v>
      </c>
    </row>
    <row r="331" spans="1:15" x14ac:dyDescent="0.3">
      <c r="A331" s="1" t="s">
        <v>61</v>
      </c>
      <c r="B331" s="221">
        <f t="shared" si="5"/>
        <v>329</v>
      </c>
      <c r="C331" s="221">
        <v>1</v>
      </c>
      <c r="D331" s="2">
        <v>2</v>
      </c>
      <c r="E331" s="1">
        <v>0.44500000000000001</v>
      </c>
      <c r="F331" s="221">
        <v>14</v>
      </c>
      <c r="G331" s="221">
        <v>0.17</v>
      </c>
      <c r="H331" s="221">
        <v>78.81</v>
      </c>
      <c r="I331" s="221">
        <v>0.82</v>
      </c>
      <c r="J331" s="221">
        <v>1.25</v>
      </c>
      <c r="K331" s="221">
        <v>100</v>
      </c>
      <c r="L331" s="221">
        <v>7</v>
      </c>
      <c r="M331" s="221">
        <v>3</v>
      </c>
      <c r="N331" s="221">
        <v>3</v>
      </c>
      <c r="O331" s="2">
        <v>6</v>
      </c>
    </row>
    <row r="332" spans="1:15" x14ac:dyDescent="0.3">
      <c r="A332" s="1" t="s">
        <v>24</v>
      </c>
      <c r="B332" s="221">
        <f t="shared" si="5"/>
        <v>330</v>
      </c>
      <c r="C332" s="221">
        <v>2</v>
      </c>
      <c r="D332" s="2">
        <v>2</v>
      </c>
      <c r="E332" s="1">
        <v>0.54545454545454541</v>
      </c>
      <c r="F332" s="221">
        <v>19</v>
      </c>
      <c r="G332" s="221">
        <v>0.13</v>
      </c>
      <c r="H332" s="221">
        <v>108.97</v>
      </c>
      <c r="I332" s="221">
        <v>0.47</v>
      </c>
      <c r="J332" s="221">
        <v>0.5</v>
      </c>
      <c r="K332" s="221">
        <v>100</v>
      </c>
      <c r="L332" s="221">
        <v>13</v>
      </c>
      <c r="M332" s="221">
        <v>4</v>
      </c>
      <c r="N332" s="221">
        <v>3</v>
      </c>
      <c r="O332" s="2">
        <v>11</v>
      </c>
    </row>
    <row r="333" spans="1:15" x14ac:dyDescent="0.3">
      <c r="A333" s="1" t="s">
        <v>24</v>
      </c>
      <c r="B333" s="221">
        <f t="shared" si="5"/>
        <v>331</v>
      </c>
      <c r="C333" s="221">
        <v>2</v>
      </c>
      <c r="D333" s="2">
        <v>2</v>
      </c>
      <c r="E333" s="1">
        <v>0.5</v>
      </c>
      <c r="F333" s="221">
        <v>18</v>
      </c>
      <c r="G333" s="221">
        <v>0.17</v>
      </c>
      <c r="H333" s="221">
        <v>115.06</v>
      </c>
      <c r="I333" s="221">
        <v>0.47</v>
      </c>
      <c r="J333" s="221">
        <v>2.62</v>
      </c>
      <c r="K333" s="221">
        <v>100</v>
      </c>
      <c r="L333" s="221">
        <v>12</v>
      </c>
      <c r="M333" s="221">
        <v>2</v>
      </c>
      <c r="N333" s="221">
        <v>2</v>
      </c>
      <c r="O333" s="2">
        <v>10</v>
      </c>
    </row>
    <row r="334" spans="1:15" x14ac:dyDescent="0.3">
      <c r="A334" s="1" t="s">
        <v>24</v>
      </c>
      <c r="B334" s="221">
        <f t="shared" si="5"/>
        <v>332</v>
      </c>
      <c r="C334" s="221">
        <v>2</v>
      </c>
      <c r="D334" s="2">
        <v>2</v>
      </c>
      <c r="E334" s="1">
        <v>0.48454545454545456</v>
      </c>
      <c r="F334" s="221">
        <v>18</v>
      </c>
      <c r="G334" s="221">
        <v>0.18</v>
      </c>
      <c r="H334" s="221">
        <v>110.32</v>
      </c>
      <c r="I334" s="221">
        <v>0.47</v>
      </c>
      <c r="J334" s="221">
        <v>3.09</v>
      </c>
      <c r="K334" s="221">
        <v>100</v>
      </c>
      <c r="L334" s="221">
        <v>13</v>
      </c>
      <c r="M334" s="221">
        <v>2</v>
      </c>
      <c r="N334" s="221">
        <v>3</v>
      </c>
      <c r="O334" s="2">
        <v>11</v>
      </c>
    </row>
    <row r="335" spans="1:15" x14ac:dyDescent="0.3">
      <c r="A335" s="1" t="s">
        <v>24</v>
      </c>
      <c r="B335" s="221">
        <f t="shared" si="5"/>
        <v>333</v>
      </c>
      <c r="C335" s="221">
        <v>2</v>
      </c>
      <c r="D335" s="2">
        <v>2</v>
      </c>
      <c r="E335" s="1">
        <v>0.57545454545454544</v>
      </c>
      <c r="F335" s="221">
        <v>16</v>
      </c>
      <c r="G335" s="221">
        <v>0.14000000000000001</v>
      </c>
      <c r="H335" s="221">
        <v>92.72</v>
      </c>
      <c r="I335" s="221">
        <v>0</v>
      </c>
      <c r="J335" s="221">
        <v>1.25</v>
      </c>
      <c r="K335" s="221">
        <v>100</v>
      </c>
      <c r="L335" s="221">
        <v>12</v>
      </c>
      <c r="M335" s="221">
        <v>2</v>
      </c>
      <c r="N335" s="221">
        <v>2</v>
      </c>
      <c r="O335" s="2">
        <v>11</v>
      </c>
    </row>
    <row r="336" spans="1:15" x14ac:dyDescent="0.3">
      <c r="A336" s="1" t="s">
        <v>48</v>
      </c>
      <c r="B336" s="221">
        <f t="shared" si="5"/>
        <v>334</v>
      </c>
      <c r="C336" s="221">
        <v>0</v>
      </c>
      <c r="D336" s="2">
        <v>1</v>
      </c>
      <c r="E336" s="1">
        <v>0.22166666666666668</v>
      </c>
      <c r="F336" s="221">
        <v>15</v>
      </c>
      <c r="G336" s="221">
        <v>0.21</v>
      </c>
      <c r="H336" s="221">
        <v>85.9</v>
      </c>
      <c r="I336" s="221">
        <v>0.5</v>
      </c>
      <c r="J336" s="221">
        <v>0.82</v>
      </c>
      <c r="K336" s="221">
        <v>1</v>
      </c>
      <c r="L336" s="221">
        <v>9</v>
      </c>
      <c r="M336" s="221">
        <v>3</v>
      </c>
      <c r="N336" s="221">
        <v>3</v>
      </c>
      <c r="O336" s="2">
        <v>6</v>
      </c>
    </row>
    <row r="337" spans="1:15" x14ac:dyDescent="0.3">
      <c r="A337" s="1" t="s">
        <v>73</v>
      </c>
      <c r="B337" s="221">
        <f t="shared" si="5"/>
        <v>335</v>
      </c>
      <c r="C337" s="221">
        <v>0</v>
      </c>
      <c r="D337" s="2">
        <v>1</v>
      </c>
      <c r="E337" s="1">
        <v>0.26600000000000001</v>
      </c>
      <c r="F337" s="221">
        <v>13</v>
      </c>
      <c r="G337" s="221">
        <v>0.32</v>
      </c>
      <c r="H337" s="221">
        <v>87.66</v>
      </c>
      <c r="I337" s="221">
        <v>1.41</v>
      </c>
      <c r="J337" s="221">
        <v>1</v>
      </c>
      <c r="K337" s="221">
        <v>3.83</v>
      </c>
      <c r="L337" s="221">
        <v>9</v>
      </c>
      <c r="M337" s="221">
        <v>5</v>
      </c>
      <c r="N337" s="221">
        <v>5</v>
      </c>
      <c r="O337" s="2">
        <v>5</v>
      </c>
    </row>
    <row r="338" spans="1:15" x14ac:dyDescent="0.3">
      <c r="A338" s="1" t="s">
        <v>26</v>
      </c>
      <c r="B338" s="221">
        <f t="shared" si="5"/>
        <v>336</v>
      </c>
      <c r="C338" s="221">
        <v>0</v>
      </c>
      <c r="D338" s="2">
        <v>2</v>
      </c>
      <c r="E338" s="1">
        <v>0.4811111111111111</v>
      </c>
      <c r="F338" s="221">
        <v>17</v>
      </c>
      <c r="G338" s="221">
        <v>0.17</v>
      </c>
      <c r="H338" s="221">
        <v>80.91</v>
      </c>
      <c r="I338" s="221">
        <v>3</v>
      </c>
      <c r="J338" s="221">
        <v>0.82</v>
      </c>
      <c r="K338" s="221">
        <v>100</v>
      </c>
      <c r="L338" s="221">
        <v>11</v>
      </c>
      <c r="M338" s="221">
        <v>3</v>
      </c>
      <c r="N338" s="221">
        <v>3</v>
      </c>
      <c r="O338" s="2">
        <v>9</v>
      </c>
    </row>
    <row r="339" spans="1:15" x14ac:dyDescent="0.3">
      <c r="A339" s="1" t="s">
        <v>26</v>
      </c>
      <c r="B339" s="221">
        <f t="shared" si="5"/>
        <v>337</v>
      </c>
      <c r="C339" s="221">
        <v>0</v>
      </c>
      <c r="D339" s="2">
        <v>2</v>
      </c>
      <c r="E339" s="1">
        <v>0.41625000000000001</v>
      </c>
      <c r="F339" s="221">
        <v>20</v>
      </c>
      <c r="G339" s="221">
        <v>0.21</v>
      </c>
      <c r="H339" s="221">
        <v>78.88</v>
      </c>
      <c r="I339" s="221">
        <v>2.83</v>
      </c>
      <c r="J339" s="221">
        <v>1.25</v>
      </c>
      <c r="K339" s="221">
        <v>100</v>
      </c>
      <c r="L339" s="221">
        <v>10</v>
      </c>
      <c r="M339" s="221">
        <v>3</v>
      </c>
      <c r="N339" s="221">
        <v>4</v>
      </c>
      <c r="O339" s="2">
        <v>8</v>
      </c>
    </row>
    <row r="340" spans="1:15" x14ac:dyDescent="0.3">
      <c r="A340" s="1" t="s">
        <v>82</v>
      </c>
      <c r="B340" s="221">
        <f t="shared" si="5"/>
        <v>338</v>
      </c>
      <c r="C340" s="221">
        <v>0</v>
      </c>
      <c r="D340" s="2">
        <v>2</v>
      </c>
      <c r="E340" s="1">
        <v>0.4757142857142857</v>
      </c>
      <c r="F340" s="221">
        <v>12</v>
      </c>
      <c r="G340" s="221">
        <v>0.23</v>
      </c>
      <c r="H340" s="221">
        <v>76.209999999999994</v>
      </c>
      <c r="I340" s="221">
        <v>1</v>
      </c>
      <c r="J340" s="221">
        <v>1.25</v>
      </c>
      <c r="K340" s="221">
        <v>100</v>
      </c>
      <c r="L340" s="221">
        <v>8</v>
      </c>
      <c r="M340" s="221">
        <v>2</v>
      </c>
      <c r="N340" s="221">
        <v>2</v>
      </c>
      <c r="O340" s="2">
        <v>7</v>
      </c>
    </row>
    <row r="341" spans="1:15" x14ac:dyDescent="0.3">
      <c r="A341" s="1" t="s">
        <v>17</v>
      </c>
      <c r="B341" s="221">
        <f t="shared" si="5"/>
        <v>339</v>
      </c>
      <c r="C341" s="221">
        <v>1</v>
      </c>
      <c r="D341" s="2">
        <v>4</v>
      </c>
      <c r="E341" s="1">
        <v>0.37</v>
      </c>
      <c r="F341" s="221">
        <v>20</v>
      </c>
      <c r="G341" s="221">
        <v>0.18</v>
      </c>
      <c r="H341" s="221">
        <v>89.09</v>
      </c>
      <c r="I341" s="221">
        <v>0</v>
      </c>
      <c r="J341" s="221">
        <v>0.82</v>
      </c>
      <c r="K341" s="221">
        <v>1.25</v>
      </c>
      <c r="L341" s="221">
        <v>11</v>
      </c>
      <c r="M341" s="221">
        <v>3</v>
      </c>
      <c r="N341" s="221">
        <v>3</v>
      </c>
      <c r="O341" s="2">
        <v>9</v>
      </c>
    </row>
    <row r="342" spans="1:15" x14ac:dyDescent="0.3">
      <c r="A342" s="1" t="s">
        <v>17</v>
      </c>
      <c r="B342" s="221">
        <f t="shared" si="5"/>
        <v>340</v>
      </c>
      <c r="C342" s="221">
        <v>1</v>
      </c>
      <c r="D342" s="2">
        <v>4</v>
      </c>
      <c r="E342" s="1">
        <v>0.44444444444444442</v>
      </c>
      <c r="F342" s="221">
        <v>18</v>
      </c>
      <c r="G342" s="221">
        <v>0.16</v>
      </c>
      <c r="H342" s="221">
        <v>88.41</v>
      </c>
      <c r="I342" s="221">
        <v>0.47</v>
      </c>
      <c r="J342" s="221">
        <v>0.82</v>
      </c>
      <c r="K342" s="221">
        <v>100</v>
      </c>
      <c r="L342" s="221">
        <v>10</v>
      </c>
      <c r="M342" s="221">
        <v>2</v>
      </c>
      <c r="N342" s="221">
        <v>2</v>
      </c>
      <c r="O342" s="2">
        <v>9</v>
      </c>
    </row>
    <row r="343" spans="1:15" x14ac:dyDescent="0.3">
      <c r="A343" s="1" t="s">
        <v>66</v>
      </c>
      <c r="B343" s="221">
        <f t="shared" si="5"/>
        <v>341</v>
      </c>
      <c r="C343" s="221">
        <v>2</v>
      </c>
      <c r="D343" s="2">
        <v>4</v>
      </c>
      <c r="E343" s="1">
        <v>0.61083333333333334</v>
      </c>
      <c r="F343" s="221">
        <v>16</v>
      </c>
      <c r="G343" s="221">
        <v>0.13</v>
      </c>
      <c r="H343" s="221">
        <v>119.62</v>
      </c>
      <c r="I343" s="221">
        <v>5</v>
      </c>
      <c r="J343" s="221">
        <v>4.78</v>
      </c>
      <c r="K343" s="221">
        <v>100</v>
      </c>
      <c r="L343" s="221">
        <v>11</v>
      </c>
      <c r="M343" s="221">
        <v>2</v>
      </c>
      <c r="N343" s="221">
        <v>2</v>
      </c>
      <c r="O343" s="2">
        <v>12</v>
      </c>
    </row>
    <row r="344" spans="1:15" x14ac:dyDescent="0.3">
      <c r="A344" s="1" t="s">
        <v>66</v>
      </c>
      <c r="B344" s="221">
        <f t="shared" si="5"/>
        <v>342</v>
      </c>
      <c r="C344" s="221">
        <v>2</v>
      </c>
      <c r="D344" s="2">
        <v>4</v>
      </c>
      <c r="E344" s="1">
        <v>0.61538461538461542</v>
      </c>
      <c r="F344" s="221">
        <v>16</v>
      </c>
      <c r="G344" s="221">
        <v>0.11</v>
      </c>
      <c r="H344" s="221">
        <v>118.95</v>
      </c>
      <c r="I344" s="221">
        <v>10.27</v>
      </c>
      <c r="J344" s="221">
        <v>4.97</v>
      </c>
      <c r="K344" s="221">
        <v>100</v>
      </c>
      <c r="L344" s="221">
        <v>12</v>
      </c>
      <c r="M344" s="221">
        <v>2</v>
      </c>
      <c r="N344" s="221">
        <v>2</v>
      </c>
      <c r="O344" s="2">
        <v>13</v>
      </c>
    </row>
    <row r="345" spans="1:15" x14ac:dyDescent="0.3">
      <c r="A345" s="1" t="s">
        <v>66</v>
      </c>
      <c r="B345" s="221">
        <f t="shared" si="5"/>
        <v>343</v>
      </c>
      <c r="C345" s="221">
        <v>2</v>
      </c>
      <c r="D345" s="2">
        <v>4</v>
      </c>
      <c r="E345" s="1">
        <v>0.61538461538461542</v>
      </c>
      <c r="F345" s="221">
        <v>17</v>
      </c>
      <c r="G345" s="221">
        <v>0.1</v>
      </c>
      <c r="H345" s="221">
        <v>116.25</v>
      </c>
      <c r="I345" s="221">
        <v>10.8</v>
      </c>
      <c r="J345" s="221">
        <v>4.32</v>
      </c>
      <c r="K345" s="221">
        <v>100</v>
      </c>
      <c r="L345" s="221">
        <v>14</v>
      </c>
      <c r="M345" s="221">
        <v>3</v>
      </c>
      <c r="N345" s="221">
        <v>3</v>
      </c>
      <c r="O345" s="2">
        <v>13</v>
      </c>
    </row>
    <row r="346" spans="1:15" x14ac:dyDescent="0.3">
      <c r="A346" s="1" t="s">
        <v>66</v>
      </c>
      <c r="B346" s="221">
        <f t="shared" si="5"/>
        <v>344</v>
      </c>
      <c r="C346" s="221">
        <v>2</v>
      </c>
      <c r="D346" s="2">
        <v>4</v>
      </c>
      <c r="E346" s="1">
        <v>0.61083333333333334</v>
      </c>
      <c r="F346" s="221">
        <v>18</v>
      </c>
      <c r="G346" s="221">
        <v>0.1</v>
      </c>
      <c r="H346" s="221">
        <v>108.81</v>
      </c>
      <c r="I346" s="221">
        <v>8.3800000000000008</v>
      </c>
      <c r="J346" s="221">
        <v>4</v>
      </c>
      <c r="K346" s="221">
        <v>100</v>
      </c>
      <c r="L346" s="221">
        <v>14</v>
      </c>
      <c r="M346" s="221">
        <v>3</v>
      </c>
      <c r="N346" s="221">
        <v>2</v>
      </c>
      <c r="O346" s="2">
        <v>12</v>
      </c>
    </row>
    <row r="347" spans="1:15" x14ac:dyDescent="0.3">
      <c r="A347" s="1" t="s">
        <v>74</v>
      </c>
      <c r="B347" s="221">
        <f t="shared" si="5"/>
        <v>345</v>
      </c>
      <c r="C347" s="221">
        <v>1</v>
      </c>
      <c r="D347" s="2">
        <v>2</v>
      </c>
      <c r="E347" s="1">
        <v>0.38142857142857139</v>
      </c>
      <c r="F347" s="221">
        <v>15</v>
      </c>
      <c r="G347" s="221">
        <v>0.2</v>
      </c>
      <c r="H347" s="221">
        <v>73.010000000000005</v>
      </c>
      <c r="I347" s="221">
        <v>1</v>
      </c>
      <c r="J347" s="221">
        <v>3.86</v>
      </c>
      <c r="K347" s="221">
        <v>1.5</v>
      </c>
      <c r="L347" s="221">
        <v>11</v>
      </c>
      <c r="M347" s="221">
        <v>3</v>
      </c>
      <c r="N347" s="221">
        <v>3</v>
      </c>
      <c r="O347" s="2">
        <v>7</v>
      </c>
    </row>
    <row r="348" spans="1:15" x14ac:dyDescent="0.3">
      <c r="A348" s="1" t="s">
        <v>74</v>
      </c>
      <c r="B348" s="221">
        <f t="shared" si="5"/>
        <v>346</v>
      </c>
      <c r="C348" s="221">
        <v>1</v>
      </c>
      <c r="D348" s="2">
        <v>2</v>
      </c>
      <c r="E348" s="1">
        <v>0.25</v>
      </c>
      <c r="F348" s="221">
        <v>10</v>
      </c>
      <c r="G348" s="221">
        <v>0.18</v>
      </c>
      <c r="H348" s="221">
        <v>64.900000000000006</v>
      </c>
      <c r="I348" s="221">
        <v>1.63</v>
      </c>
      <c r="J348" s="221">
        <v>3.5</v>
      </c>
      <c r="K348" s="221">
        <v>100</v>
      </c>
      <c r="L348" s="221">
        <v>7</v>
      </c>
      <c r="M348" s="221">
        <v>2</v>
      </c>
      <c r="N348" s="221">
        <v>2</v>
      </c>
      <c r="O348" s="2">
        <v>4</v>
      </c>
    </row>
    <row r="349" spans="1:15" x14ac:dyDescent="0.3">
      <c r="A349" s="1" t="s">
        <v>32</v>
      </c>
      <c r="B349" s="221">
        <f t="shared" si="5"/>
        <v>347</v>
      </c>
      <c r="C349" s="221">
        <v>1</v>
      </c>
      <c r="D349" s="2">
        <v>4</v>
      </c>
      <c r="E349" s="1">
        <v>0.38833333333333336</v>
      </c>
      <c r="F349" s="221">
        <v>13</v>
      </c>
      <c r="G349" s="221">
        <v>0.21</v>
      </c>
      <c r="H349" s="221">
        <v>78.239999999999995</v>
      </c>
      <c r="I349" s="221">
        <v>0.82</v>
      </c>
      <c r="J349" s="221">
        <v>1</v>
      </c>
      <c r="K349" s="221">
        <v>100</v>
      </c>
      <c r="L349" s="221">
        <v>9</v>
      </c>
      <c r="M349" s="221">
        <v>2</v>
      </c>
      <c r="N349" s="221">
        <v>2</v>
      </c>
      <c r="O349" s="2">
        <v>6</v>
      </c>
    </row>
    <row r="350" spans="1:15" x14ac:dyDescent="0.3">
      <c r="A350" s="1" t="s">
        <v>32</v>
      </c>
      <c r="B350" s="221">
        <f t="shared" si="5"/>
        <v>348</v>
      </c>
      <c r="C350" s="221">
        <v>1</v>
      </c>
      <c r="D350" s="2">
        <v>4</v>
      </c>
      <c r="E350" s="1">
        <v>0.33399999999999996</v>
      </c>
      <c r="F350" s="221">
        <v>13</v>
      </c>
      <c r="G350" s="221">
        <v>0.28000000000000003</v>
      </c>
      <c r="H350" s="221">
        <v>75.55</v>
      </c>
      <c r="I350" s="221">
        <v>0.47</v>
      </c>
      <c r="J350" s="221">
        <v>0.94</v>
      </c>
      <c r="K350" s="221">
        <v>100</v>
      </c>
      <c r="L350" s="221">
        <v>8</v>
      </c>
      <c r="M350" s="221">
        <v>4</v>
      </c>
      <c r="N350" s="221">
        <v>3</v>
      </c>
      <c r="O350" s="2">
        <v>5</v>
      </c>
    </row>
    <row r="351" spans="1:15" x14ac:dyDescent="0.3">
      <c r="A351" s="1" t="s">
        <v>32</v>
      </c>
      <c r="B351" s="221">
        <f t="shared" si="5"/>
        <v>349</v>
      </c>
      <c r="C351" s="221">
        <v>1</v>
      </c>
      <c r="D351" s="2">
        <v>4</v>
      </c>
      <c r="E351" s="1">
        <v>0.52428571428571424</v>
      </c>
      <c r="F351" s="221">
        <v>11</v>
      </c>
      <c r="G351" s="221">
        <v>0.26</v>
      </c>
      <c r="H351" s="221">
        <v>74.2</v>
      </c>
      <c r="I351" s="221">
        <v>0</v>
      </c>
      <c r="J351" s="221">
        <v>0.47</v>
      </c>
      <c r="K351" s="221">
        <v>100</v>
      </c>
      <c r="L351" s="221">
        <v>8</v>
      </c>
      <c r="M351" s="221">
        <v>2</v>
      </c>
      <c r="N351" s="221">
        <v>2</v>
      </c>
      <c r="O351" s="2">
        <v>7</v>
      </c>
    </row>
    <row r="352" spans="1:15" x14ac:dyDescent="0.3">
      <c r="A352" s="1" t="s">
        <v>32</v>
      </c>
      <c r="B352" s="221">
        <f t="shared" si="5"/>
        <v>350</v>
      </c>
      <c r="C352" s="221">
        <v>1</v>
      </c>
      <c r="D352" s="2">
        <v>4</v>
      </c>
      <c r="E352" s="1">
        <v>0.33285714285714285</v>
      </c>
      <c r="F352" s="221">
        <v>16</v>
      </c>
      <c r="G352" s="221">
        <v>0.22</v>
      </c>
      <c r="H352" s="221">
        <v>78.239999999999995</v>
      </c>
      <c r="I352" s="221">
        <v>0</v>
      </c>
      <c r="J352" s="221">
        <v>1.7</v>
      </c>
      <c r="K352" s="221">
        <v>0.25</v>
      </c>
      <c r="L352" s="221">
        <v>10</v>
      </c>
      <c r="M352" s="221">
        <v>2</v>
      </c>
      <c r="N352" s="221">
        <v>4</v>
      </c>
      <c r="O352" s="2">
        <v>7</v>
      </c>
    </row>
    <row r="353" spans="1:15" x14ac:dyDescent="0.3">
      <c r="A353" s="1" t="s">
        <v>81</v>
      </c>
      <c r="B353" s="221">
        <f t="shared" si="5"/>
        <v>351</v>
      </c>
      <c r="C353" s="221">
        <v>2</v>
      </c>
      <c r="D353" s="2">
        <v>4</v>
      </c>
      <c r="E353" s="1">
        <v>0.16750000000000001</v>
      </c>
      <c r="F353" s="221">
        <v>18</v>
      </c>
      <c r="G353" s="221">
        <v>0.11</v>
      </c>
      <c r="H353" s="221">
        <v>98.35</v>
      </c>
      <c r="I353" s="221">
        <v>6</v>
      </c>
      <c r="J353" s="221">
        <v>4.9000000000000004</v>
      </c>
      <c r="K353" s="221">
        <v>100</v>
      </c>
      <c r="L353" s="221">
        <v>9</v>
      </c>
      <c r="M353" s="221">
        <v>6</v>
      </c>
      <c r="N353" s="221">
        <v>5</v>
      </c>
      <c r="O353" s="2">
        <v>4</v>
      </c>
    </row>
    <row r="354" spans="1:15" x14ac:dyDescent="0.3">
      <c r="A354" s="1" t="s">
        <v>81</v>
      </c>
      <c r="B354" s="221">
        <f t="shared" si="5"/>
        <v>352</v>
      </c>
      <c r="C354" s="221">
        <v>2</v>
      </c>
      <c r="D354" s="2">
        <v>4</v>
      </c>
      <c r="E354" s="1">
        <v>0.4757142857142857</v>
      </c>
      <c r="F354" s="221">
        <v>16</v>
      </c>
      <c r="G354" s="221">
        <v>0.06</v>
      </c>
      <c r="H354" s="221">
        <v>111.24</v>
      </c>
      <c r="I354" s="221">
        <v>5.91</v>
      </c>
      <c r="J354" s="221">
        <v>2.4900000000000002</v>
      </c>
      <c r="K354" s="221">
        <v>100</v>
      </c>
      <c r="L354" s="221">
        <v>9</v>
      </c>
      <c r="M354" s="221">
        <v>3</v>
      </c>
      <c r="N354" s="221">
        <v>3</v>
      </c>
      <c r="O354" s="2">
        <v>7</v>
      </c>
    </row>
    <row r="355" spans="1:15" x14ac:dyDescent="0.3">
      <c r="A355" s="1" t="s">
        <v>81</v>
      </c>
      <c r="B355" s="221">
        <f t="shared" si="5"/>
        <v>353</v>
      </c>
      <c r="C355" s="221">
        <v>2</v>
      </c>
      <c r="D355" s="2">
        <v>4</v>
      </c>
      <c r="E355" s="1">
        <v>0.375</v>
      </c>
      <c r="F355" s="221">
        <v>17</v>
      </c>
      <c r="G355" s="221">
        <v>0.08</v>
      </c>
      <c r="H355" s="221">
        <v>103.78</v>
      </c>
      <c r="I355" s="221">
        <v>0.82</v>
      </c>
      <c r="J355" s="221">
        <v>2.4900000000000002</v>
      </c>
      <c r="K355" s="221">
        <v>1</v>
      </c>
      <c r="L355" s="221">
        <v>10</v>
      </c>
      <c r="M355" s="221">
        <v>3</v>
      </c>
      <c r="N355" s="221">
        <v>3</v>
      </c>
      <c r="O355" s="2">
        <v>8</v>
      </c>
    </row>
    <row r="356" spans="1:15" x14ac:dyDescent="0.3">
      <c r="A356" s="1" t="s">
        <v>81</v>
      </c>
      <c r="B356" s="221">
        <f t="shared" si="5"/>
        <v>354</v>
      </c>
      <c r="C356" s="221">
        <v>2</v>
      </c>
      <c r="D356" s="2">
        <v>4</v>
      </c>
      <c r="E356" s="1">
        <v>0.44444444444444442</v>
      </c>
      <c r="F356" s="221">
        <v>17</v>
      </c>
      <c r="G356" s="221">
        <v>0.1</v>
      </c>
      <c r="H356" s="221">
        <v>105.81</v>
      </c>
      <c r="I356" s="221">
        <v>1.25</v>
      </c>
      <c r="J356" s="221">
        <v>2.16</v>
      </c>
      <c r="K356" s="221">
        <v>1.5</v>
      </c>
      <c r="L356" s="221">
        <v>11</v>
      </c>
      <c r="M356" s="221">
        <v>3</v>
      </c>
      <c r="N356" s="221">
        <v>3</v>
      </c>
      <c r="O356" s="2">
        <v>9</v>
      </c>
    </row>
    <row r="357" spans="1:15" x14ac:dyDescent="0.3">
      <c r="A357" s="1" t="s">
        <v>81</v>
      </c>
      <c r="B357" s="221">
        <f t="shared" si="5"/>
        <v>355</v>
      </c>
      <c r="C357" s="221">
        <v>2</v>
      </c>
      <c r="D357" s="2">
        <v>4</v>
      </c>
      <c r="E357" s="1">
        <v>0.375</v>
      </c>
      <c r="F357" s="221">
        <v>19</v>
      </c>
      <c r="G357" s="221">
        <v>0.09</v>
      </c>
      <c r="H357" s="221">
        <v>111.24</v>
      </c>
      <c r="I357" s="221">
        <v>1.7</v>
      </c>
      <c r="J357" s="221">
        <v>2.0499999999999998</v>
      </c>
      <c r="K357" s="221">
        <v>100</v>
      </c>
      <c r="L357" s="221">
        <v>11</v>
      </c>
      <c r="M357" s="221">
        <v>5</v>
      </c>
      <c r="N357" s="221">
        <v>4</v>
      </c>
      <c r="O357" s="2">
        <v>8</v>
      </c>
    </row>
    <row r="358" spans="1:15" x14ac:dyDescent="0.3">
      <c r="A358" s="1" t="s">
        <v>81</v>
      </c>
      <c r="B358" s="221">
        <f t="shared" si="5"/>
        <v>356</v>
      </c>
      <c r="C358" s="221">
        <v>2</v>
      </c>
      <c r="D358" s="2">
        <v>4</v>
      </c>
      <c r="E358" s="1">
        <v>0.56384615384615389</v>
      </c>
      <c r="F358" s="221">
        <v>21</v>
      </c>
      <c r="G358" s="221">
        <v>0.09</v>
      </c>
      <c r="H358" s="221">
        <v>108.53</v>
      </c>
      <c r="I358" s="221">
        <v>2.4500000000000002</v>
      </c>
      <c r="J358" s="221">
        <v>1.5</v>
      </c>
      <c r="K358" s="221">
        <v>100</v>
      </c>
      <c r="L358" s="221">
        <v>15</v>
      </c>
      <c r="M358" s="221">
        <v>3</v>
      </c>
      <c r="N358" s="221">
        <v>3</v>
      </c>
      <c r="O358" s="2">
        <v>13</v>
      </c>
    </row>
    <row r="359" spans="1:15" x14ac:dyDescent="0.3">
      <c r="A359" s="1" t="s">
        <v>65</v>
      </c>
      <c r="B359" s="221">
        <f t="shared" si="5"/>
        <v>357</v>
      </c>
      <c r="C359" s="221">
        <v>1</v>
      </c>
      <c r="D359" s="2">
        <v>1</v>
      </c>
      <c r="E359" s="1">
        <v>0.42857142857142855</v>
      </c>
      <c r="F359" s="221">
        <v>15</v>
      </c>
      <c r="G359" s="221">
        <v>0.17</v>
      </c>
      <c r="H359" s="221">
        <v>86.32</v>
      </c>
      <c r="I359" s="221">
        <v>0.82</v>
      </c>
      <c r="J359" s="221">
        <v>0.5</v>
      </c>
      <c r="K359" s="221">
        <v>100</v>
      </c>
      <c r="L359" s="221">
        <v>9</v>
      </c>
      <c r="M359" s="221">
        <v>3</v>
      </c>
      <c r="N359" s="221">
        <v>3</v>
      </c>
      <c r="O359" s="2">
        <v>7</v>
      </c>
    </row>
    <row r="360" spans="1:15" x14ac:dyDescent="0.3">
      <c r="A360" s="1" t="s">
        <v>65</v>
      </c>
      <c r="B360" s="221">
        <f t="shared" si="5"/>
        <v>358</v>
      </c>
      <c r="C360" s="221">
        <v>1</v>
      </c>
      <c r="D360" s="2">
        <v>1</v>
      </c>
      <c r="E360" s="1">
        <v>0.4757142857142857</v>
      </c>
      <c r="F360" s="221">
        <v>14</v>
      </c>
      <c r="G360" s="221">
        <v>0.18</v>
      </c>
      <c r="H360" s="221">
        <v>84.29</v>
      </c>
      <c r="I360" s="221">
        <v>1</v>
      </c>
      <c r="J360" s="221">
        <v>0.47</v>
      </c>
      <c r="K360" s="221">
        <v>100</v>
      </c>
      <c r="L360" s="221">
        <v>8</v>
      </c>
      <c r="M360" s="221">
        <v>3</v>
      </c>
      <c r="N360" s="221">
        <v>3</v>
      </c>
      <c r="O360" s="2">
        <v>7</v>
      </c>
    </row>
    <row r="361" spans="1:15" x14ac:dyDescent="0.3">
      <c r="A361" s="1" t="s">
        <v>12</v>
      </c>
      <c r="B361" s="221">
        <f t="shared" si="5"/>
        <v>359</v>
      </c>
      <c r="C361" s="221">
        <v>2</v>
      </c>
      <c r="D361" s="2">
        <v>1</v>
      </c>
      <c r="E361" s="1">
        <v>0.42857142857142855</v>
      </c>
      <c r="F361" s="221">
        <v>15</v>
      </c>
      <c r="G361" s="221">
        <v>0.19</v>
      </c>
      <c r="H361" s="221">
        <v>118.06</v>
      </c>
      <c r="I361" s="221">
        <v>10.5</v>
      </c>
      <c r="J361" s="221">
        <v>15</v>
      </c>
      <c r="K361" s="221">
        <v>100</v>
      </c>
      <c r="L361" s="221">
        <v>9</v>
      </c>
      <c r="M361" s="221">
        <v>3</v>
      </c>
      <c r="N361" s="221">
        <v>4</v>
      </c>
      <c r="O361" s="2">
        <v>7</v>
      </c>
    </row>
    <row r="362" spans="1:15" ht="15" thickBot="1" x14ac:dyDescent="0.35">
      <c r="A362" s="3" t="s">
        <v>12</v>
      </c>
      <c r="B362" s="4">
        <f t="shared" si="5"/>
        <v>360</v>
      </c>
      <c r="C362" s="4">
        <v>2</v>
      </c>
      <c r="D362" s="5">
        <v>1</v>
      </c>
      <c r="E362" s="3">
        <v>0.41625000000000001</v>
      </c>
      <c r="F362" s="4">
        <v>19</v>
      </c>
      <c r="G362" s="4">
        <v>0.17</v>
      </c>
      <c r="H362" s="4">
        <v>128.24</v>
      </c>
      <c r="I362" s="4">
        <v>12</v>
      </c>
      <c r="J362" s="4">
        <v>20.55</v>
      </c>
      <c r="K362" s="4">
        <v>23.75</v>
      </c>
      <c r="L362" s="4">
        <v>12</v>
      </c>
      <c r="M362" s="4">
        <v>6</v>
      </c>
      <c r="N362" s="4">
        <v>5</v>
      </c>
      <c r="O362" s="5">
        <v>8</v>
      </c>
    </row>
  </sheetData>
  <sortState xmlns:xlrd2="http://schemas.microsoft.com/office/spreadsheetml/2017/richdata2" ref="A2:O362">
    <sortCondition ref="A2:A36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095E-6412-4E54-A76C-6F53C92A25E9}">
  <dimension ref="A1:AL343"/>
  <sheetViews>
    <sheetView zoomScaleNormal="100" workbookViewId="0">
      <selection activeCell="AO7" sqref="AO7"/>
    </sheetView>
  </sheetViews>
  <sheetFormatPr baseColWidth="10" defaultRowHeight="14.4" x14ac:dyDescent="0.3"/>
  <cols>
    <col min="1" max="1" width="16.21875" bestFit="1" customWidth="1"/>
    <col min="2" max="2" width="4" bestFit="1" customWidth="1"/>
    <col min="3" max="3" width="5.44140625" bestFit="1" customWidth="1"/>
    <col min="4" max="4" width="4.5546875" bestFit="1" customWidth="1"/>
    <col min="5" max="5" width="5.88671875" bestFit="1" customWidth="1"/>
    <col min="6" max="6" width="7.77734375" bestFit="1" customWidth="1"/>
    <col min="7" max="7" width="5.88671875" bestFit="1" customWidth="1"/>
    <col min="8" max="8" width="14.88671875" bestFit="1" customWidth="1"/>
    <col min="9" max="9" width="13.77734375" bestFit="1" customWidth="1"/>
    <col min="10" max="10" width="12.44140625" bestFit="1" customWidth="1"/>
    <col min="11" max="11" width="10.6640625" bestFit="1" customWidth="1"/>
    <col min="12" max="12" width="11.33203125" bestFit="1" customWidth="1"/>
    <col min="13" max="14" width="15.77734375" bestFit="1" customWidth="1"/>
    <col min="15" max="15" width="6.109375" bestFit="1" customWidth="1"/>
    <col min="16" max="16" width="8" bestFit="1" customWidth="1"/>
    <col min="17" max="17" width="6.109375" bestFit="1" customWidth="1"/>
    <col min="18" max="18" width="15.109375" bestFit="1" customWidth="1"/>
    <col min="19" max="19" width="14" bestFit="1" customWidth="1"/>
    <col min="20" max="20" width="12.6640625" bestFit="1" customWidth="1"/>
    <col min="21" max="21" width="10.88671875" bestFit="1" customWidth="1"/>
    <col min="22" max="22" width="11.5546875" bestFit="1" customWidth="1"/>
    <col min="23" max="24" width="16.109375" bestFit="1" customWidth="1"/>
    <col min="25" max="25" width="8.33203125" bestFit="1" customWidth="1"/>
    <col min="26" max="27" width="6.44140625" bestFit="1" customWidth="1"/>
    <col min="28" max="28" width="13" bestFit="1" customWidth="1"/>
    <col min="29" max="30" width="16.44140625" bestFit="1" customWidth="1"/>
    <col min="31" max="31" width="10.5546875" bestFit="1" customWidth="1"/>
    <col min="32" max="33" width="16.21875" bestFit="1" customWidth="1"/>
    <col min="34" max="34" width="10.33203125" bestFit="1" customWidth="1"/>
    <col min="35" max="35" width="8.109375" bestFit="1" customWidth="1"/>
    <col min="36" max="37" width="6.21875" bestFit="1" customWidth="1"/>
    <col min="38" max="38" width="12.77734375" bestFit="1" customWidth="1"/>
  </cols>
  <sheetData>
    <row r="1" spans="1:38" ht="15" thickBot="1" x14ac:dyDescent="0.35">
      <c r="A1" s="6" t="s">
        <v>94</v>
      </c>
      <c r="B1" s="27" t="s">
        <v>101</v>
      </c>
      <c r="C1" s="25" t="s">
        <v>95</v>
      </c>
      <c r="D1" s="26" t="s">
        <v>96</v>
      </c>
      <c r="E1" s="16" t="s">
        <v>217</v>
      </c>
      <c r="F1" s="17" t="s">
        <v>218</v>
      </c>
      <c r="G1" s="17" t="s">
        <v>219</v>
      </c>
      <c r="H1" s="17" t="s">
        <v>216</v>
      </c>
      <c r="I1" s="17" t="s">
        <v>220</v>
      </c>
      <c r="J1" s="17" t="s">
        <v>221</v>
      </c>
      <c r="K1" s="17" t="s">
        <v>222</v>
      </c>
      <c r="L1" s="17" t="s">
        <v>223</v>
      </c>
      <c r="M1" s="17" t="s">
        <v>224</v>
      </c>
      <c r="N1" s="14" t="s">
        <v>225</v>
      </c>
      <c r="O1" s="236" t="s">
        <v>226</v>
      </c>
      <c r="P1" s="17" t="s">
        <v>227</v>
      </c>
      <c r="Q1" s="17" t="s">
        <v>228</v>
      </c>
      <c r="R1" s="17" t="s">
        <v>229</v>
      </c>
      <c r="S1" s="17" t="s">
        <v>230</v>
      </c>
      <c r="T1" s="17" t="s">
        <v>231</v>
      </c>
      <c r="U1" s="17" t="s">
        <v>232</v>
      </c>
      <c r="V1" s="17" t="s">
        <v>233</v>
      </c>
      <c r="W1" s="17" t="s">
        <v>234</v>
      </c>
      <c r="X1" s="14" t="s">
        <v>235</v>
      </c>
      <c r="Y1" s="16" t="s">
        <v>236</v>
      </c>
      <c r="Z1" s="17" t="s">
        <v>237</v>
      </c>
      <c r="AA1" s="17" t="s">
        <v>238</v>
      </c>
      <c r="AB1" s="17" t="s">
        <v>239</v>
      </c>
      <c r="AC1" s="27" t="s">
        <v>240</v>
      </c>
      <c r="AD1" s="17" t="s">
        <v>241</v>
      </c>
      <c r="AE1" s="28" t="s">
        <v>242</v>
      </c>
      <c r="AF1" s="29" t="s">
        <v>243</v>
      </c>
      <c r="AG1" s="237" t="s">
        <v>244</v>
      </c>
      <c r="AH1" s="237" t="s">
        <v>245</v>
      </c>
      <c r="AI1" s="237" t="s">
        <v>246</v>
      </c>
      <c r="AJ1" s="237" t="s">
        <v>247</v>
      </c>
      <c r="AK1" s="237" t="s">
        <v>248</v>
      </c>
      <c r="AL1" s="238" t="s">
        <v>249</v>
      </c>
    </row>
    <row r="2" spans="1:38" x14ac:dyDescent="0.3">
      <c r="A2" s="1" t="s">
        <v>55</v>
      </c>
      <c r="B2">
        <f>0</f>
        <v>0</v>
      </c>
      <c r="C2">
        <v>0</v>
      </c>
      <c r="D2" s="2">
        <v>0</v>
      </c>
      <c r="E2" s="11">
        <v>2</v>
      </c>
      <c r="F2" s="12">
        <v>9</v>
      </c>
      <c r="G2" s="12">
        <v>2</v>
      </c>
      <c r="H2" s="12">
        <v>43.77</v>
      </c>
      <c r="I2" s="12">
        <v>0.44</v>
      </c>
      <c r="J2" s="12">
        <v>5</v>
      </c>
      <c r="K2" s="12">
        <v>2.62</v>
      </c>
      <c r="L2" s="12">
        <v>0.5</v>
      </c>
      <c r="M2" s="12">
        <v>17</v>
      </c>
      <c r="N2" s="12">
        <v>0</v>
      </c>
      <c r="O2" s="11">
        <v>4</v>
      </c>
      <c r="P2" s="12">
        <v>11</v>
      </c>
      <c r="Q2" s="12">
        <v>3</v>
      </c>
      <c r="R2" s="12">
        <v>40.28</v>
      </c>
      <c r="S2" s="12">
        <v>0.25</v>
      </c>
      <c r="T2" s="12">
        <v>7</v>
      </c>
      <c r="U2" s="12">
        <v>3.5</v>
      </c>
      <c r="V2" s="12">
        <v>2.94</v>
      </c>
      <c r="W2" s="12">
        <v>16</v>
      </c>
      <c r="X2" s="12">
        <v>0.19</v>
      </c>
      <c r="Y2" s="1">
        <v>9</v>
      </c>
      <c r="Z2">
        <v>3</v>
      </c>
      <c r="AA2">
        <v>4</v>
      </c>
      <c r="AB2">
        <v>6</v>
      </c>
      <c r="AC2">
        <v>0.44500000000000001</v>
      </c>
      <c r="AD2">
        <v>17</v>
      </c>
      <c r="AE2" s="2">
        <v>0.11</v>
      </c>
      <c r="AF2" s="1">
        <v>0.32</v>
      </c>
      <c r="AG2">
        <v>19</v>
      </c>
      <c r="AH2">
        <v>0.18</v>
      </c>
      <c r="AI2">
        <v>13</v>
      </c>
      <c r="AJ2">
        <v>5</v>
      </c>
      <c r="AK2">
        <v>6</v>
      </c>
      <c r="AL2" s="2">
        <v>6</v>
      </c>
    </row>
    <row r="3" spans="1:38" x14ac:dyDescent="0.3">
      <c r="A3" s="1" t="s">
        <v>45</v>
      </c>
      <c r="B3">
        <f t="shared" ref="B3:B66" si="0">B2+1</f>
        <v>1</v>
      </c>
      <c r="C3">
        <v>0</v>
      </c>
      <c r="D3" s="2">
        <v>0</v>
      </c>
      <c r="E3" s="1">
        <v>4</v>
      </c>
      <c r="F3">
        <v>11</v>
      </c>
      <c r="G3">
        <v>5</v>
      </c>
      <c r="H3">
        <v>41.68</v>
      </c>
      <c r="I3">
        <v>1.75</v>
      </c>
      <c r="J3">
        <v>7</v>
      </c>
      <c r="K3">
        <v>1.5</v>
      </c>
      <c r="L3">
        <v>0.5</v>
      </c>
      <c r="M3">
        <v>18</v>
      </c>
      <c r="N3">
        <v>0.17857142857142858</v>
      </c>
      <c r="O3" s="1">
        <v>2</v>
      </c>
      <c r="P3">
        <v>9</v>
      </c>
      <c r="Q3">
        <v>2</v>
      </c>
      <c r="R3">
        <v>42.92</v>
      </c>
      <c r="S3">
        <v>2</v>
      </c>
      <c r="T3">
        <v>5</v>
      </c>
      <c r="U3">
        <v>2.83</v>
      </c>
      <c r="V3">
        <v>2.5</v>
      </c>
      <c r="W3">
        <v>12</v>
      </c>
      <c r="X3">
        <v>6.6000000000000003E-2</v>
      </c>
      <c r="Y3" s="1">
        <v>10</v>
      </c>
      <c r="Z3">
        <v>5</v>
      </c>
      <c r="AA3">
        <v>5</v>
      </c>
      <c r="AB3">
        <v>6</v>
      </c>
      <c r="AC3">
        <v>0.38833333333333336</v>
      </c>
      <c r="AD3">
        <v>15</v>
      </c>
      <c r="AE3" s="2">
        <v>0.1</v>
      </c>
      <c r="AF3" s="1">
        <v>0.2</v>
      </c>
      <c r="AG3">
        <v>15</v>
      </c>
      <c r="AH3">
        <v>0.18</v>
      </c>
      <c r="AI3">
        <v>7</v>
      </c>
      <c r="AJ3">
        <v>3</v>
      </c>
      <c r="AK3">
        <v>3</v>
      </c>
      <c r="AL3" s="2">
        <v>5</v>
      </c>
    </row>
    <row r="4" spans="1:38" x14ac:dyDescent="0.3">
      <c r="A4" s="1" t="s">
        <v>71</v>
      </c>
      <c r="B4">
        <f t="shared" si="0"/>
        <v>2</v>
      </c>
      <c r="C4">
        <v>0</v>
      </c>
      <c r="D4" s="2">
        <v>0</v>
      </c>
      <c r="E4" s="1">
        <v>4</v>
      </c>
      <c r="F4">
        <v>8</v>
      </c>
      <c r="G4">
        <v>3</v>
      </c>
      <c r="H4">
        <v>40.93</v>
      </c>
      <c r="I4">
        <v>1.88</v>
      </c>
      <c r="J4">
        <v>5</v>
      </c>
      <c r="K4">
        <v>4</v>
      </c>
      <c r="L4">
        <v>2.87</v>
      </c>
      <c r="M4">
        <v>13</v>
      </c>
      <c r="N4">
        <v>0.13400000000000001</v>
      </c>
      <c r="O4" s="1">
        <v>3</v>
      </c>
      <c r="P4">
        <v>9</v>
      </c>
      <c r="Q4">
        <v>3</v>
      </c>
      <c r="R4">
        <v>43.86</v>
      </c>
      <c r="S4">
        <v>2.54</v>
      </c>
      <c r="T4">
        <v>6</v>
      </c>
      <c r="U4">
        <v>0.47</v>
      </c>
      <c r="V4">
        <v>2.5</v>
      </c>
      <c r="W4">
        <v>17</v>
      </c>
      <c r="X4">
        <v>0.11166666666666668</v>
      </c>
      <c r="Y4" s="1">
        <v>10</v>
      </c>
      <c r="Z4">
        <v>2</v>
      </c>
      <c r="AA4">
        <v>3</v>
      </c>
      <c r="AB4">
        <v>6</v>
      </c>
      <c r="AC4">
        <v>0.38833333333333336</v>
      </c>
      <c r="AD4">
        <v>14</v>
      </c>
      <c r="AE4" s="2">
        <v>0.18</v>
      </c>
      <c r="AF4" s="1">
        <v>0.27833333333333332</v>
      </c>
      <c r="AG4">
        <v>15</v>
      </c>
      <c r="AH4">
        <v>0.24</v>
      </c>
      <c r="AI4">
        <v>9</v>
      </c>
      <c r="AJ4">
        <v>3</v>
      </c>
      <c r="AK4">
        <v>3</v>
      </c>
      <c r="AL4" s="2">
        <v>6</v>
      </c>
    </row>
    <row r="5" spans="1:38" x14ac:dyDescent="0.3">
      <c r="A5" s="1" t="s">
        <v>42</v>
      </c>
      <c r="B5">
        <f t="shared" si="0"/>
        <v>3</v>
      </c>
      <c r="C5">
        <v>0</v>
      </c>
      <c r="D5" s="2">
        <v>0</v>
      </c>
      <c r="E5" s="1">
        <v>3</v>
      </c>
      <c r="F5">
        <v>9</v>
      </c>
      <c r="G5">
        <v>4</v>
      </c>
      <c r="H5">
        <v>46.24</v>
      </c>
      <c r="I5">
        <v>2.2200000000000002</v>
      </c>
      <c r="J5">
        <v>5</v>
      </c>
      <c r="K5">
        <v>3</v>
      </c>
      <c r="L5">
        <v>1</v>
      </c>
      <c r="M5">
        <v>16</v>
      </c>
      <c r="N5">
        <v>6.6000000000000003E-2</v>
      </c>
      <c r="O5" s="1">
        <v>4</v>
      </c>
      <c r="P5">
        <v>8</v>
      </c>
      <c r="Q5">
        <v>4</v>
      </c>
      <c r="R5">
        <v>46.98</v>
      </c>
      <c r="S5">
        <v>0.95</v>
      </c>
      <c r="T5">
        <v>4</v>
      </c>
      <c r="U5">
        <v>1.5</v>
      </c>
      <c r="V5">
        <v>2.5</v>
      </c>
      <c r="W5">
        <v>17</v>
      </c>
      <c r="X5">
        <v>0</v>
      </c>
      <c r="Y5" s="1">
        <v>8</v>
      </c>
      <c r="Z5">
        <v>4</v>
      </c>
      <c r="AA5">
        <v>5</v>
      </c>
      <c r="AB5">
        <v>4</v>
      </c>
      <c r="AC5">
        <v>0.25</v>
      </c>
      <c r="AD5">
        <v>13</v>
      </c>
      <c r="AE5" s="2">
        <v>0.16</v>
      </c>
      <c r="AF5" s="1">
        <v>0.2</v>
      </c>
      <c r="AG5">
        <v>17</v>
      </c>
      <c r="AH5">
        <v>0.16</v>
      </c>
      <c r="AI5">
        <v>8</v>
      </c>
      <c r="AJ5">
        <v>6</v>
      </c>
      <c r="AK5">
        <v>5</v>
      </c>
      <c r="AL5" s="2">
        <v>5</v>
      </c>
    </row>
    <row r="6" spans="1:38" x14ac:dyDescent="0.3">
      <c r="A6" s="1" t="s">
        <v>7</v>
      </c>
      <c r="B6">
        <f t="shared" si="0"/>
        <v>4</v>
      </c>
      <c r="C6">
        <v>0</v>
      </c>
      <c r="D6" s="2">
        <v>0</v>
      </c>
      <c r="E6" s="1">
        <v>4</v>
      </c>
      <c r="F6">
        <v>9</v>
      </c>
      <c r="G6">
        <v>5</v>
      </c>
      <c r="H6">
        <v>42.25</v>
      </c>
      <c r="I6">
        <v>0.91</v>
      </c>
      <c r="J6">
        <v>5</v>
      </c>
      <c r="K6">
        <v>0.5</v>
      </c>
      <c r="L6">
        <v>1.5</v>
      </c>
      <c r="M6">
        <v>14</v>
      </c>
      <c r="N6">
        <v>6.6000000000000003E-2</v>
      </c>
      <c r="O6" s="1">
        <v>4</v>
      </c>
      <c r="P6">
        <v>9</v>
      </c>
      <c r="Q6">
        <v>4</v>
      </c>
      <c r="R6">
        <v>46.91</v>
      </c>
      <c r="S6">
        <v>0.59</v>
      </c>
      <c r="T6">
        <v>5</v>
      </c>
      <c r="U6">
        <v>0.5</v>
      </c>
      <c r="V6">
        <v>1</v>
      </c>
      <c r="W6">
        <v>17</v>
      </c>
      <c r="X6">
        <v>6.6000000000000003E-2</v>
      </c>
      <c r="Y6" s="1">
        <v>6</v>
      </c>
      <c r="Z6">
        <v>4</v>
      </c>
      <c r="AA6">
        <v>3</v>
      </c>
      <c r="AB6">
        <v>3</v>
      </c>
      <c r="AC6">
        <v>0.33333333333333331</v>
      </c>
      <c r="AD6">
        <v>11</v>
      </c>
      <c r="AE6" s="2">
        <v>0.21</v>
      </c>
      <c r="AF6" s="1">
        <v>0.16750000000000001</v>
      </c>
      <c r="AG6">
        <v>14</v>
      </c>
      <c r="AH6">
        <v>0.11</v>
      </c>
      <c r="AI6">
        <v>9</v>
      </c>
      <c r="AJ6">
        <v>5</v>
      </c>
      <c r="AK6">
        <v>5</v>
      </c>
      <c r="AL6" s="2">
        <v>4</v>
      </c>
    </row>
    <row r="7" spans="1:38" x14ac:dyDescent="0.3">
      <c r="A7" s="1" t="s">
        <v>68</v>
      </c>
      <c r="B7">
        <f t="shared" si="0"/>
        <v>5</v>
      </c>
      <c r="C7">
        <v>0</v>
      </c>
      <c r="D7" s="2">
        <v>0</v>
      </c>
      <c r="E7" s="1">
        <v>3</v>
      </c>
      <c r="F7">
        <v>10</v>
      </c>
      <c r="G7">
        <v>3</v>
      </c>
      <c r="H7">
        <v>38.61</v>
      </c>
      <c r="I7">
        <v>2</v>
      </c>
      <c r="J7">
        <v>6</v>
      </c>
      <c r="K7">
        <v>2.16</v>
      </c>
      <c r="L7">
        <v>1</v>
      </c>
      <c r="M7">
        <v>15</v>
      </c>
      <c r="N7">
        <v>0.27833333333333332</v>
      </c>
      <c r="O7" s="1">
        <v>3</v>
      </c>
      <c r="P7">
        <v>8</v>
      </c>
      <c r="Q7">
        <v>2</v>
      </c>
      <c r="R7">
        <v>39.46</v>
      </c>
      <c r="S7">
        <v>2.21</v>
      </c>
      <c r="T7">
        <v>4</v>
      </c>
      <c r="U7">
        <v>0.5</v>
      </c>
      <c r="V7">
        <v>2.36</v>
      </c>
      <c r="W7">
        <v>13</v>
      </c>
      <c r="X7">
        <v>0</v>
      </c>
      <c r="Y7" s="1">
        <v>9</v>
      </c>
      <c r="Z7">
        <v>5</v>
      </c>
      <c r="AA7">
        <v>5</v>
      </c>
      <c r="AB7">
        <v>5</v>
      </c>
      <c r="AC7">
        <v>0.13400000000000001</v>
      </c>
      <c r="AD7">
        <v>16</v>
      </c>
      <c r="AE7" s="2">
        <v>0.19</v>
      </c>
      <c r="AF7" s="1">
        <v>0.32142857142857145</v>
      </c>
      <c r="AG7">
        <v>17</v>
      </c>
      <c r="AH7">
        <v>0.16</v>
      </c>
      <c r="AI7">
        <v>11</v>
      </c>
      <c r="AJ7">
        <v>3</v>
      </c>
      <c r="AK7">
        <v>4</v>
      </c>
      <c r="AL7" s="2">
        <v>7</v>
      </c>
    </row>
    <row r="8" spans="1:38" x14ac:dyDescent="0.3">
      <c r="A8" s="1" t="s">
        <v>77</v>
      </c>
      <c r="B8">
        <f t="shared" si="0"/>
        <v>6</v>
      </c>
      <c r="C8">
        <v>0</v>
      </c>
      <c r="D8" s="2">
        <v>1</v>
      </c>
      <c r="E8" s="1">
        <v>3</v>
      </c>
      <c r="F8">
        <v>10</v>
      </c>
      <c r="G8">
        <v>3</v>
      </c>
      <c r="H8">
        <v>53.03</v>
      </c>
      <c r="I8">
        <v>1.75</v>
      </c>
      <c r="J8">
        <v>7</v>
      </c>
      <c r="K8">
        <v>0.47</v>
      </c>
      <c r="L8">
        <v>0</v>
      </c>
      <c r="M8">
        <v>18</v>
      </c>
      <c r="N8">
        <v>0.2857142857142857</v>
      </c>
      <c r="O8" s="1">
        <v>2</v>
      </c>
      <c r="P8">
        <v>7</v>
      </c>
      <c r="Q8">
        <v>2</v>
      </c>
      <c r="R8">
        <v>49.79</v>
      </c>
      <c r="S8">
        <v>1.88</v>
      </c>
      <c r="T8">
        <v>5</v>
      </c>
      <c r="U8">
        <v>3.27</v>
      </c>
      <c r="V8">
        <v>1</v>
      </c>
      <c r="W8">
        <v>14</v>
      </c>
      <c r="X8">
        <v>0.13400000000000001</v>
      </c>
      <c r="Y8" s="1">
        <v>10</v>
      </c>
      <c r="Z8">
        <v>5</v>
      </c>
      <c r="AA8">
        <v>6</v>
      </c>
      <c r="AB8">
        <v>6</v>
      </c>
      <c r="AC8">
        <v>0.33333333333333331</v>
      </c>
      <c r="AD8">
        <v>18</v>
      </c>
      <c r="AE8" s="2">
        <v>0.12</v>
      </c>
      <c r="AF8" s="1">
        <v>0.33250000000000002</v>
      </c>
      <c r="AG8">
        <v>14</v>
      </c>
      <c r="AH8">
        <v>0.14000000000000001</v>
      </c>
      <c r="AI8">
        <v>7</v>
      </c>
      <c r="AJ8">
        <v>3</v>
      </c>
      <c r="AK8">
        <v>3</v>
      </c>
      <c r="AL8" s="2">
        <v>4</v>
      </c>
    </row>
    <row r="9" spans="1:38" x14ac:dyDescent="0.3">
      <c r="A9" s="1" t="s">
        <v>77</v>
      </c>
      <c r="B9">
        <f t="shared" si="0"/>
        <v>7</v>
      </c>
      <c r="C9">
        <v>0</v>
      </c>
      <c r="D9" s="2">
        <v>1</v>
      </c>
      <c r="E9" s="1">
        <v>2</v>
      </c>
      <c r="F9">
        <v>8</v>
      </c>
      <c r="G9">
        <v>2</v>
      </c>
      <c r="H9">
        <v>49.99</v>
      </c>
      <c r="I9">
        <v>0.33</v>
      </c>
      <c r="J9">
        <v>5</v>
      </c>
      <c r="K9">
        <v>0.47</v>
      </c>
      <c r="L9">
        <v>0.47</v>
      </c>
      <c r="M9">
        <v>15</v>
      </c>
      <c r="N9">
        <v>6.6000000000000003E-2</v>
      </c>
      <c r="O9" s="1">
        <v>2</v>
      </c>
      <c r="P9">
        <v>6</v>
      </c>
      <c r="Q9">
        <v>1</v>
      </c>
      <c r="R9">
        <v>49.79</v>
      </c>
      <c r="S9">
        <v>0.5</v>
      </c>
      <c r="T9">
        <v>4</v>
      </c>
      <c r="U9">
        <v>3.4</v>
      </c>
      <c r="V9">
        <v>1.63</v>
      </c>
      <c r="W9">
        <v>11</v>
      </c>
      <c r="X9">
        <v>8.2500000000000004E-2</v>
      </c>
      <c r="Y9" s="1">
        <v>9</v>
      </c>
      <c r="Z9">
        <v>3</v>
      </c>
      <c r="AA9">
        <v>5</v>
      </c>
      <c r="AB9">
        <v>7</v>
      </c>
      <c r="AC9">
        <v>0.4757142857142857</v>
      </c>
      <c r="AD9">
        <v>15</v>
      </c>
      <c r="AE9" s="2">
        <v>0.11</v>
      </c>
      <c r="AF9" s="1">
        <v>0.53400000000000003</v>
      </c>
      <c r="AG9">
        <v>12</v>
      </c>
      <c r="AH9">
        <v>0.14000000000000001</v>
      </c>
      <c r="AI9">
        <v>6</v>
      </c>
      <c r="AJ9">
        <v>3</v>
      </c>
      <c r="AK9">
        <v>3</v>
      </c>
      <c r="AL9" s="2">
        <v>5</v>
      </c>
    </row>
    <row r="10" spans="1:38" x14ac:dyDescent="0.3">
      <c r="A10" s="1" t="s">
        <v>77</v>
      </c>
      <c r="B10">
        <f t="shared" si="0"/>
        <v>8</v>
      </c>
      <c r="C10">
        <v>0</v>
      </c>
      <c r="D10" s="2">
        <v>1</v>
      </c>
      <c r="E10" s="1">
        <v>3</v>
      </c>
      <c r="F10">
        <v>8</v>
      </c>
      <c r="G10">
        <v>2</v>
      </c>
      <c r="H10">
        <v>48.25</v>
      </c>
      <c r="I10">
        <v>1.02</v>
      </c>
      <c r="J10">
        <v>5</v>
      </c>
      <c r="K10">
        <v>0.5</v>
      </c>
      <c r="L10">
        <v>0.47</v>
      </c>
      <c r="M10">
        <v>13</v>
      </c>
      <c r="N10">
        <v>6.6000000000000003E-2</v>
      </c>
      <c r="O10" s="1">
        <v>4</v>
      </c>
      <c r="P10">
        <v>8</v>
      </c>
      <c r="Q10">
        <v>3</v>
      </c>
      <c r="R10">
        <v>47.65</v>
      </c>
      <c r="S10">
        <v>0.25</v>
      </c>
      <c r="T10">
        <v>5</v>
      </c>
      <c r="U10">
        <v>1</v>
      </c>
      <c r="V10">
        <v>0.94</v>
      </c>
      <c r="W10">
        <v>13</v>
      </c>
      <c r="X10">
        <v>6.6000000000000003E-2</v>
      </c>
      <c r="Y10" s="1">
        <v>10</v>
      </c>
      <c r="Z10">
        <v>3</v>
      </c>
      <c r="AA10">
        <v>4</v>
      </c>
      <c r="AB10">
        <v>6</v>
      </c>
      <c r="AC10">
        <v>0.33333333333333331</v>
      </c>
      <c r="AD10">
        <v>17</v>
      </c>
      <c r="AE10" s="2">
        <v>0.14000000000000001</v>
      </c>
      <c r="AF10" s="1">
        <v>0.27833333333333332</v>
      </c>
      <c r="AG10">
        <v>18</v>
      </c>
      <c r="AH10">
        <v>0.15</v>
      </c>
      <c r="AI10">
        <v>10</v>
      </c>
      <c r="AJ10">
        <v>3</v>
      </c>
      <c r="AK10">
        <v>4</v>
      </c>
      <c r="AL10" s="2">
        <v>6</v>
      </c>
    </row>
    <row r="11" spans="1:38" x14ac:dyDescent="0.3">
      <c r="A11" s="1" t="s">
        <v>78</v>
      </c>
      <c r="B11">
        <f t="shared" si="0"/>
        <v>9</v>
      </c>
      <c r="C11">
        <v>1</v>
      </c>
      <c r="D11" s="2">
        <v>1</v>
      </c>
      <c r="E11" s="1">
        <v>4</v>
      </c>
      <c r="F11">
        <v>13</v>
      </c>
      <c r="G11">
        <v>4</v>
      </c>
      <c r="H11">
        <v>93.13</v>
      </c>
      <c r="I11">
        <v>4.0199999999999996</v>
      </c>
      <c r="J11">
        <v>9</v>
      </c>
      <c r="K11">
        <v>6</v>
      </c>
      <c r="L11">
        <v>5.5</v>
      </c>
      <c r="M11">
        <v>25</v>
      </c>
      <c r="N11">
        <v>0.22222222222222221</v>
      </c>
      <c r="O11" s="1">
        <v>3</v>
      </c>
      <c r="P11">
        <v>13</v>
      </c>
      <c r="Q11">
        <v>2</v>
      </c>
      <c r="R11">
        <v>79.98</v>
      </c>
      <c r="S11">
        <v>3.42</v>
      </c>
      <c r="T11">
        <v>10</v>
      </c>
      <c r="U11">
        <v>28</v>
      </c>
      <c r="V11">
        <v>5.5</v>
      </c>
      <c r="W11">
        <v>24</v>
      </c>
      <c r="X11">
        <v>0.33300000000000002</v>
      </c>
      <c r="Y11" s="1">
        <v>10</v>
      </c>
      <c r="Z11">
        <v>3</v>
      </c>
      <c r="AA11">
        <v>4</v>
      </c>
      <c r="AB11">
        <v>7</v>
      </c>
      <c r="AC11">
        <v>0.52428571428571424</v>
      </c>
      <c r="AD11">
        <v>17</v>
      </c>
      <c r="AE11" s="2">
        <v>0.17</v>
      </c>
      <c r="AF11" s="1">
        <v>0.53300000000000003</v>
      </c>
      <c r="AG11">
        <v>25</v>
      </c>
      <c r="AH11">
        <v>0.28000000000000003</v>
      </c>
      <c r="AI11">
        <v>13</v>
      </c>
      <c r="AJ11">
        <v>6</v>
      </c>
      <c r="AK11">
        <v>4</v>
      </c>
      <c r="AL11" s="2">
        <v>10</v>
      </c>
    </row>
    <row r="12" spans="1:38" x14ac:dyDescent="0.3">
      <c r="A12" s="1" t="s">
        <v>30</v>
      </c>
      <c r="B12">
        <f t="shared" si="0"/>
        <v>10</v>
      </c>
      <c r="C12">
        <v>1</v>
      </c>
      <c r="D12" s="2">
        <v>3</v>
      </c>
      <c r="E12" s="1">
        <v>3</v>
      </c>
      <c r="F12">
        <v>9</v>
      </c>
      <c r="G12">
        <v>3</v>
      </c>
      <c r="H12">
        <v>53.88</v>
      </c>
      <c r="I12">
        <v>1.4</v>
      </c>
      <c r="J12">
        <v>7</v>
      </c>
      <c r="K12">
        <v>0.5</v>
      </c>
      <c r="L12">
        <v>1.41</v>
      </c>
      <c r="M12">
        <v>19</v>
      </c>
      <c r="N12">
        <v>9.5714285714285724E-2</v>
      </c>
      <c r="O12" s="1">
        <v>4</v>
      </c>
      <c r="P12">
        <v>13</v>
      </c>
      <c r="Q12">
        <v>3</v>
      </c>
      <c r="R12">
        <v>53.21</v>
      </c>
      <c r="S12">
        <v>0.88</v>
      </c>
      <c r="T12">
        <v>7</v>
      </c>
      <c r="U12">
        <v>0.47</v>
      </c>
      <c r="V12">
        <v>0.47</v>
      </c>
      <c r="W12">
        <v>21</v>
      </c>
      <c r="X12">
        <v>0.19</v>
      </c>
      <c r="Y12" s="1">
        <v>9</v>
      </c>
      <c r="Z12">
        <v>3</v>
      </c>
      <c r="AA12">
        <v>4</v>
      </c>
      <c r="AB12">
        <v>6</v>
      </c>
      <c r="AC12">
        <v>0.33333333333333331</v>
      </c>
      <c r="AD12">
        <v>14</v>
      </c>
      <c r="AE12" s="2">
        <v>0.12</v>
      </c>
      <c r="AF12" s="1">
        <v>0.184</v>
      </c>
      <c r="AG12">
        <v>18</v>
      </c>
      <c r="AH12">
        <v>0.11</v>
      </c>
      <c r="AI12">
        <v>11</v>
      </c>
      <c r="AJ12">
        <v>6</v>
      </c>
      <c r="AK12">
        <v>7</v>
      </c>
      <c r="AL12" s="2">
        <v>5</v>
      </c>
    </row>
    <row r="13" spans="1:38" x14ac:dyDescent="0.3">
      <c r="A13" s="1" t="s">
        <v>30</v>
      </c>
      <c r="B13">
        <f t="shared" si="0"/>
        <v>11</v>
      </c>
      <c r="C13">
        <v>1</v>
      </c>
      <c r="D13" s="2">
        <v>3</v>
      </c>
      <c r="E13" s="1">
        <v>4</v>
      </c>
      <c r="F13">
        <v>10</v>
      </c>
      <c r="G13">
        <v>3</v>
      </c>
      <c r="H13">
        <v>54.75</v>
      </c>
      <c r="I13">
        <v>1.07</v>
      </c>
      <c r="J13">
        <v>6</v>
      </c>
      <c r="K13">
        <v>0.82</v>
      </c>
      <c r="L13">
        <v>0.94</v>
      </c>
      <c r="M13">
        <v>18</v>
      </c>
      <c r="N13">
        <v>5.5E-2</v>
      </c>
      <c r="O13" s="1">
        <v>3</v>
      </c>
      <c r="P13">
        <v>8</v>
      </c>
      <c r="Q13">
        <v>3</v>
      </c>
      <c r="R13">
        <v>53.64</v>
      </c>
      <c r="S13">
        <v>0.38</v>
      </c>
      <c r="T13">
        <v>6</v>
      </c>
      <c r="U13">
        <v>0.82</v>
      </c>
      <c r="V13">
        <v>0</v>
      </c>
      <c r="W13">
        <v>16</v>
      </c>
      <c r="X13">
        <v>0.16666666666666666</v>
      </c>
      <c r="Y13" s="1">
        <v>12</v>
      </c>
      <c r="Z13">
        <v>6</v>
      </c>
      <c r="AA13">
        <v>6</v>
      </c>
      <c r="AB13">
        <v>7</v>
      </c>
      <c r="AC13">
        <v>0.33285714285714285</v>
      </c>
      <c r="AD13">
        <v>20</v>
      </c>
      <c r="AE13" s="2">
        <v>0.17</v>
      </c>
      <c r="AF13" s="1">
        <v>0.11166666666666668</v>
      </c>
      <c r="AG13">
        <v>21</v>
      </c>
      <c r="AH13">
        <v>0.11</v>
      </c>
      <c r="AI13">
        <v>12</v>
      </c>
      <c r="AJ13">
        <v>6</v>
      </c>
      <c r="AK13">
        <v>7</v>
      </c>
      <c r="AL13" s="2">
        <v>6</v>
      </c>
    </row>
    <row r="14" spans="1:38" x14ac:dyDescent="0.3">
      <c r="A14" s="1" t="s">
        <v>30</v>
      </c>
      <c r="B14">
        <f t="shared" si="0"/>
        <v>12</v>
      </c>
      <c r="C14">
        <v>1</v>
      </c>
      <c r="D14" s="2">
        <v>3</v>
      </c>
      <c r="E14" s="1">
        <v>4</v>
      </c>
      <c r="F14">
        <v>11</v>
      </c>
      <c r="G14">
        <v>3</v>
      </c>
      <c r="H14">
        <v>53</v>
      </c>
      <c r="I14">
        <v>1.29</v>
      </c>
      <c r="J14">
        <v>7</v>
      </c>
      <c r="K14">
        <v>0.47</v>
      </c>
      <c r="L14">
        <v>1.25</v>
      </c>
      <c r="M14">
        <v>18</v>
      </c>
      <c r="N14">
        <v>9.5714285714285724E-2</v>
      </c>
      <c r="O14" s="1">
        <v>3</v>
      </c>
      <c r="P14">
        <v>10</v>
      </c>
      <c r="Q14">
        <v>5</v>
      </c>
      <c r="R14">
        <v>53.21</v>
      </c>
      <c r="S14">
        <v>0.57999999999999996</v>
      </c>
      <c r="T14">
        <v>6</v>
      </c>
      <c r="U14">
        <v>0</v>
      </c>
      <c r="V14">
        <v>1</v>
      </c>
      <c r="W14">
        <v>19</v>
      </c>
      <c r="X14">
        <v>0.16666666666666666</v>
      </c>
      <c r="Y14" s="1">
        <v>11</v>
      </c>
      <c r="Z14">
        <v>4</v>
      </c>
      <c r="AA14">
        <v>4</v>
      </c>
      <c r="AB14">
        <v>8</v>
      </c>
      <c r="AC14">
        <v>0.375</v>
      </c>
      <c r="AD14">
        <v>19</v>
      </c>
      <c r="AE14" s="2">
        <v>0.15</v>
      </c>
      <c r="AF14" s="1">
        <v>0.33399999999999996</v>
      </c>
      <c r="AG14">
        <v>16</v>
      </c>
      <c r="AH14">
        <v>0.13</v>
      </c>
      <c r="AI14">
        <v>10</v>
      </c>
      <c r="AJ14">
        <v>4</v>
      </c>
      <c r="AK14">
        <v>5</v>
      </c>
      <c r="AL14" s="2">
        <v>5</v>
      </c>
    </row>
    <row r="15" spans="1:38" x14ac:dyDescent="0.3">
      <c r="A15" s="1" t="s">
        <v>30</v>
      </c>
      <c r="B15">
        <f t="shared" si="0"/>
        <v>13</v>
      </c>
      <c r="C15">
        <v>1</v>
      </c>
      <c r="D15" s="2">
        <v>3</v>
      </c>
      <c r="E15" s="1">
        <v>4</v>
      </c>
      <c r="F15">
        <v>12</v>
      </c>
      <c r="G15">
        <v>4</v>
      </c>
      <c r="H15">
        <v>52.13</v>
      </c>
      <c r="I15">
        <v>1.25</v>
      </c>
      <c r="J15">
        <v>7</v>
      </c>
      <c r="K15">
        <v>0.47</v>
      </c>
      <c r="L15">
        <v>0.47</v>
      </c>
      <c r="M15">
        <v>22</v>
      </c>
      <c r="N15">
        <v>4.7142857142857146E-2</v>
      </c>
      <c r="O15" s="1">
        <v>3</v>
      </c>
      <c r="P15">
        <v>9</v>
      </c>
      <c r="Q15">
        <v>3</v>
      </c>
      <c r="R15">
        <v>52.34</v>
      </c>
      <c r="S15">
        <v>0.45</v>
      </c>
      <c r="T15">
        <v>6</v>
      </c>
      <c r="U15">
        <v>0.82</v>
      </c>
      <c r="V15">
        <v>0.94</v>
      </c>
      <c r="W15">
        <v>17</v>
      </c>
      <c r="X15">
        <v>0.11166666666666668</v>
      </c>
      <c r="Y15" s="1">
        <v>11</v>
      </c>
      <c r="Z15">
        <v>5</v>
      </c>
      <c r="AA15">
        <v>5</v>
      </c>
      <c r="AB15">
        <v>6</v>
      </c>
      <c r="AC15">
        <v>0.33333333333333331</v>
      </c>
      <c r="AD15">
        <v>17</v>
      </c>
      <c r="AE15" s="2">
        <v>0.15</v>
      </c>
      <c r="AF15" s="1">
        <v>0</v>
      </c>
      <c r="AG15">
        <v>14</v>
      </c>
      <c r="AH15">
        <v>0.16</v>
      </c>
      <c r="AI15">
        <v>8</v>
      </c>
      <c r="AJ15">
        <v>6</v>
      </c>
      <c r="AK15">
        <v>4</v>
      </c>
      <c r="AL15" s="2">
        <v>3</v>
      </c>
    </row>
    <row r="16" spans="1:38" x14ac:dyDescent="0.3">
      <c r="A16" s="1" t="s">
        <v>30</v>
      </c>
      <c r="B16">
        <f t="shared" si="0"/>
        <v>14</v>
      </c>
      <c r="C16">
        <v>1</v>
      </c>
      <c r="D16" s="2">
        <v>3</v>
      </c>
      <c r="E16" s="1">
        <v>3</v>
      </c>
      <c r="F16">
        <v>11</v>
      </c>
      <c r="G16">
        <v>4</v>
      </c>
      <c r="H16">
        <v>53</v>
      </c>
      <c r="I16">
        <v>1.07</v>
      </c>
      <c r="J16">
        <v>6</v>
      </c>
      <c r="K16">
        <v>0.47</v>
      </c>
      <c r="L16">
        <v>0.47</v>
      </c>
      <c r="M16">
        <v>22</v>
      </c>
      <c r="N16">
        <v>5.5E-2</v>
      </c>
      <c r="O16" s="1">
        <v>3</v>
      </c>
      <c r="P16">
        <v>9</v>
      </c>
      <c r="Q16">
        <v>4</v>
      </c>
      <c r="R16">
        <v>51.91</v>
      </c>
      <c r="S16">
        <v>0.36</v>
      </c>
      <c r="T16">
        <v>5</v>
      </c>
      <c r="U16">
        <v>0.47</v>
      </c>
      <c r="V16">
        <v>0.94</v>
      </c>
      <c r="W16">
        <v>16</v>
      </c>
      <c r="X16">
        <v>0.13400000000000001</v>
      </c>
      <c r="Y16" s="1">
        <v>10</v>
      </c>
      <c r="Z16">
        <v>4</v>
      </c>
      <c r="AA16">
        <v>5</v>
      </c>
      <c r="AB16">
        <v>6</v>
      </c>
      <c r="AC16">
        <v>0.38833333333333336</v>
      </c>
      <c r="AD16">
        <v>17</v>
      </c>
      <c r="AE16" s="2">
        <v>0.16</v>
      </c>
      <c r="AF16" s="1">
        <v>0.375</v>
      </c>
      <c r="AG16">
        <v>17</v>
      </c>
      <c r="AH16">
        <v>0.19</v>
      </c>
      <c r="AI16">
        <v>11</v>
      </c>
      <c r="AJ16">
        <v>4</v>
      </c>
      <c r="AK16">
        <v>7</v>
      </c>
      <c r="AL16" s="2">
        <v>6</v>
      </c>
    </row>
    <row r="17" spans="1:38" x14ac:dyDescent="0.3">
      <c r="A17" s="1" t="s">
        <v>49</v>
      </c>
      <c r="B17">
        <f t="shared" si="0"/>
        <v>15</v>
      </c>
      <c r="C17">
        <v>1</v>
      </c>
      <c r="D17" s="2">
        <v>3</v>
      </c>
      <c r="E17" s="1">
        <v>3</v>
      </c>
      <c r="F17">
        <v>9</v>
      </c>
      <c r="G17">
        <v>3</v>
      </c>
      <c r="H17">
        <v>54.09</v>
      </c>
      <c r="I17">
        <v>0.08</v>
      </c>
      <c r="J17">
        <v>6</v>
      </c>
      <c r="K17">
        <v>5</v>
      </c>
      <c r="L17">
        <v>3.68</v>
      </c>
      <c r="M17">
        <v>12</v>
      </c>
      <c r="N17">
        <v>0.16666666666666666</v>
      </c>
      <c r="O17" s="1">
        <v>4</v>
      </c>
      <c r="P17">
        <v>14</v>
      </c>
      <c r="Q17">
        <v>3</v>
      </c>
      <c r="R17">
        <v>56.5</v>
      </c>
      <c r="S17">
        <v>0.44</v>
      </c>
      <c r="T17">
        <v>9</v>
      </c>
      <c r="U17">
        <v>0.5</v>
      </c>
      <c r="V17">
        <v>0.82</v>
      </c>
      <c r="W17">
        <v>25</v>
      </c>
      <c r="X17">
        <v>0.14777777777777779</v>
      </c>
      <c r="Y17" s="1">
        <v>7</v>
      </c>
      <c r="Z17">
        <v>3</v>
      </c>
      <c r="AA17">
        <v>4</v>
      </c>
      <c r="AB17">
        <v>4</v>
      </c>
      <c r="AC17">
        <v>0.16750000000000001</v>
      </c>
      <c r="AD17">
        <v>16</v>
      </c>
      <c r="AE17" s="2">
        <v>0.18</v>
      </c>
      <c r="AF17" s="1">
        <v>0.22333333333333336</v>
      </c>
      <c r="AG17">
        <v>12</v>
      </c>
      <c r="AH17">
        <v>0.19</v>
      </c>
      <c r="AI17">
        <v>7</v>
      </c>
      <c r="AJ17">
        <v>4</v>
      </c>
      <c r="AK17">
        <v>3</v>
      </c>
      <c r="AL17" s="2">
        <v>3</v>
      </c>
    </row>
    <row r="18" spans="1:38" x14ac:dyDescent="0.3">
      <c r="A18" s="1" t="s">
        <v>49</v>
      </c>
      <c r="B18">
        <f t="shared" si="0"/>
        <v>16</v>
      </c>
      <c r="C18">
        <v>1</v>
      </c>
      <c r="D18" s="2">
        <v>3</v>
      </c>
      <c r="E18" s="1">
        <v>5</v>
      </c>
      <c r="F18">
        <v>13</v>
      </c>
      <c r="G18">
        <v>4</v>
      </c>
      <c r="H18">
        <v>57.58</v>
      </c>
      <c r="I18">
        <v>1.6</v>
      </c>
      <c r="J18">
        <v>8</v>
      </c>
      <c r="K18">
        <v>4.5</v>
      </c>
      <c r="L18">
        <v>3.74</v>
      </c>
      <c r="M18">
        <v>21</v>
      </c>
      <c r="N18">
        <v>0.16625000000000001</v>
      </c>
      <c r="O18" s="1">
        <v>2</v>
      </c>
      <c r="P18">
        <v>13</v>
      </c>
      <c r="Q18">
        <v>2</v>
      </c>
      <c r="R18">
        <v>55.63</v>
      </c>
      <c r="S18">
        <v>1.1000000000000001</v>
      </c>
      <c r="T18">
        <v>9</v>
      </c>
      <c r="U18">
        <v>0.47</v>
      </c>
      <c r="V18">
        <v>0.47</v>
      </c>
      <c r="W18">
        <v>22</v>
      </c>
      <c r="X18">
        <v>7.4444444444444452E-2</v>
      </c>
      <c r="Y18" s="1">
        <v>12</v>
      </c>
      <c r="Z18">
        <v>6</v>
      </c>
      <c r="AA18">
        <v>8</v>
      </c>
      <c r="AB18">
        <v>6</v>
      </c>
      <c r="AC18">
        <v>0.22166666666666668</v>
      </c>
      <c r="AD18">
        <v>19</v>
      </c>
      <c r="AE18" s="2">
        <v>0.1</v>
      </c>
      <c r="AF18" s="1">
        <v>8.2500000000000004E-2</v>
      </c>
      <c r="AG18">
        <v>16</v>
      </c>
      <c r="AH18">
        <v>7.0000000000000007E-2</v>
      </c>
      <c r="AI18">
        <v>11</v>
      </c>
      <c r="AJ18">
        <v>6</v>
      </c>
      <c r="AK18">
        <v>8</v>
      </c>
      <c r="AL18" s="2">
        <v>4</v>
      </c>
    </row>
    <row r="19" spans="1:38" x14ac:dyDescent="0.3">
      <c r="A19" s="1" t="s">
        <v>49</v>
      </c>
      <c r="B19">
        <f t="shared" si="0"/>
        <v>17</v>
      </c>
      <c r="C19">
        <v>1</v>
      </c>
      <c r="D19" s="2">
        <v>3</v>
      </c>
      <c r="E19" s="1">
        <v>4</v>
      </c>
      <c r="F19">
        <v>12</v>
      </c>
      <c r="G19">
        <v>4</v>
      </c>
      <c r="H19">
        <v>55.84</v>
      </c>
      <c r="I19">
        <v>1.42</v>
      </c>
      <c r="J19">
        <v>7</v>
      </c>
      <c r="K19">
        <v>0.82</v>
      </c>
      <c r="L19">
        <v>2.62</v>
      </c>
      <c r="M19">
        <v>18</v>
      </c>
      <c r="N19">
        <v>0.13142857142857142</v>
      </c>
      <c r="O19" s="1">
        <v>3</v>
      </c>
      <c r="P19">
        <v>11</v>
      </c>
      <c r="Q19">
        <v>3</v>
      </c>
      <c r="R19">
        <v>54.77</v>
      </c>
      <c r="S19">
        <v>0.87</v>
      </c>
      <c r="T19">
        <v>8</v>
      </c>
      <c r="U19">
        <v>0.47</v>
      </c>
      <c r="V19">
        <v>0.47</v>
      </c>
      <c r="W19">
        <v>25</v>
      </c>
      <c r="X19">
        <v>8.3750000000000005E-2</v>
      </c>
      <c r="Y19" s="1">
        <v>15</v>
      </c>
      <c r="Z19">
        <v>6</v>
      </c>
      <c r="AA19">
        <v>7</v>
      </c>
      <c r="AB19">
        <v>8</v>
      </c>
      <c r="AC19">
        <v>0.29125000000000001</v>
      </c>
      <c r="AD19">
        <v>22</v>
      </c>
      <c r="AE19" s="2">
        <v>0.08</v>
      </c>
      <c r="AF19" s="1">
        <v>0.27833333333333332</v>
      </c>
      <c r="AG19">
        <v>19</v>
      </c>
      <c r="AH19">
        <v>0.08</v>
      </c>
      <c r="AI19">
        <v>12</v>
      </c>
      <c r="AJ19">
        <v>6</v>
      </c>
      <c r="AK19">
        <v>7</v>
      </c>
      <c r="AL19" s="2">
        <v>6</v>
      </c>
    </row>
    <row r="20" spans="1:38" x14ac:dyDescent="0.3">
      <c r="A20" s="1" t="s">
        <v>49</v>
      </c>
      <c r="B20">
        <f t="shared" si="0"/>
        <v>18</v>
      </c>
      <c r="C20">
        <v>1</v>
      </c>
      <c r="D20" s="2">
        <v>3</v>
      </c>
      <c r="E20" s="1">
        <v>4</v>
      </c>
      <c r="F20">
        <v>13</v>
      </c>
      <c r="G20">
        <v>3</v>
      </c>
      <c r="H20">
        <v>53.65</v>
      </c>
      <c r="I20">
        <v>1.83</v>
      </c>
      <c r="J20">
        <v>8</v>
      </c>
      <c r="K20">
        <v>0.47</v>
      </c>
      <c r="L20">
        <v>0.47</v>
      </c>
      <c r="M20">
        <v>22</v>
      </c>
      <c r="N20">
        <v>0</v>
      </c>
      <c r="O20" s="1">
        <v>5</v>
      </c>
      <c r="P20">
        <v>11</v>
      </c>
      <c r="Q20">
        <v>5</v>
      </c>
      <c r="R20">
        <v>54.77</v>
      </c>
      <c r="S20">
        <v>0.83</v>
      </c>
      <c r="T20">
        <v>6</v>
      </c>
      <c r="U20">
        <v>0.47</v>
      </c>
      <c r="V20">
        <v>0.47</v>
      </c>
      <c r="W20">
        <v>18</v>
      </c>
      <c r="X20">
        <v>5.5E-2</v>
      </c>
      <c r="Y20" s="1">
        <v>12</v>
      </c>
      <c r="Z20">
        <v>5</v>
      </c>
      <c r="AA20">
        <v>6</v>
      </c>
      <c r="AB20">
        <v>7</v>
      </c>
      <c r="AC20">
        <v>0.33285714285714285</v>
      </c>
      <c r="AD20">
        <v>21</v>
      </c>
      <c r="AE20" s="2">
        <v>0.1</v>
      </c>
      <c r="AF20" s="1">
        <v>0.42857142857142855</v>
      </c>
      <c r="AG20">
        <v>18</v>
      </c>
      <c r="AH20">
        <v>0.08</v>
      </c>
      <c r="AI20">
        <v>10</v>
      </c>
      <c r="AJ20">
        <v>5</v>
      </c>
      <c r="AK20">
        <v>6</v>
      </c>
      <c r="AL20" s="2">
        <v>7</v>
      </c>
    </row>
    <row r="21" spans="1:38" x14ac:dyDescent="0.3">
      <c r="A21" s="1" t="s">
        <v>49</v>
      </c>
      <c r="B21">
        <f t="shared" si="0"/>
        <v>19</v>
      </c>
      <c r="C21">
        <v>1</v>
      </c>
      <c r="D21" s="2">
        <v>3</v>
      </c>
      <c r="E21" s="1">
        <v>3</v>
      </c>
      <c r="F21">
        <v>9</v>
      </c>
      <c r="G21">
        <v>3</v>
      </c>
      <c r="H21">
        <v>56.71</v>
      </c>
      <c r="I21">
        <v>1.08</v>
      </c>
      <c r="J21">
        <v>5</v>
      </c>
      <c r="K21">
        <v>0.82</v>
      </c>
      <c r="L21">
        <v>2.16</v>
      </c>
      <c r="M21">
        <v>16</v>
      </c>
      <c r="N21">
        <v>0</v>
      </c>
      <c r="O21" s="1">
        <v>4</v>
      </c>
      <c r="P21">
        <v>14</v>
      </c>
      <c r="Q21">
        <v>5</v>
      </c>
      <c r="R21">
        <v>53.91</v>
      </c>
      <c r="S21">
        <v>0.86</v>
      </c>
      <c r="T21">
        <v>7</v>
      </c>
      <c r="U21">
        <v>0.47</v>
      </c>
      <c r="V21">
        <v>0.82</v>
      </c>
      <c r="W21">
        <v>22</v>
      </c>
      <c r="X21">
        <v>0.16714285714285712</v>
      </c>
      <c r="Y21" s="1">
        <v>12</v>
      </c>
      <c r="Z21">
        <v>5</v>
      </c>
      <c r="AA21">
        <v>5</v>
      </c>
      <c r="AB21">
        <v>5</v>
      </c>
      <c r="AC21">
        <v>0.13400000000000001</v>
      </c>
      <c r="AD21">
        <v>19</v>
      </c>
      <c r="AE21" s="2">
        <v>0.18</v>
      </c>
      <c r="AF21" s="1">
        <v>0.33399999999999996</v>
      </c>
      <c r="AG21">
        <v>19</v>
      </c>
      <c r="AH21">
        <v>0.09</v>
      </c>
      <c r="AI21">
        <v>9</v>
      </c>
      <c r="AJ21">
        <v>4</v>
      </c>
      <c r="AK21">
        <v>6</v>
      </c>
      <c r="AL21" s="2">
        <v>5</v>
      </c>
    </row>
    <row r="22" spans="1:38" x14ac:dyDescent="0.3">
      <c r="A22" s="1" t="s">
        <v>49</v>
      </c>
      <c r="B22">
        <f t="shared" si="0"/>
        <v>20</v>
      </c>
      <c r="C22">
        <v>1</v>
      </c>
      <c r="D22" s="2">
        <v>3</v>
      </c>
      <c r="E22" s="1">
        <v>3</v>
      </c>
      <c r="F22">
        <v>7</v>
      </c>
      <c r="G22">
        <v>2</v>
      </c>
      <c r="H22">
        <v>54.09</v>
      </c>
      <c r="I22">
        <v>1.75</v>
      </c>
      <c r="J22">
        <v>4</v>
      </c>
      <c r="K22">
        <v>2.0499999999999998</v>
      </c>
      <c r="L22">
        <v>2.62</v>
      </c>
      <c r="M22">
        <v>14</v>
      </c>
      <c r="N22">
        <v>0</v>
      </c>
      <c r="O22" s="1">
        <v>4</v>
      </c>
      <c r="P22">
        <v>11</v>
      </c>
      <c r="Q22">
        <v>4</v>
      </c>
      <c r="R22">
        <v>51.32</v>
      </c>
      <c r="S22">
        <v>2.83</v>
      </c>
      <c r="T22">
        <v>7</v>
      </c>
      <c r="U22">
        <v>1.25</v>
      </c>
      <c r="V22">
        <v>2.0499999999999998</v>
      </c>
      <c r="W22">
        <v>20</v>
      </c>
      <c r="X22">
        <v>8.2857142857142851E-2</v>
      </c>
      <c r="Y22" s="1">
        <v>10</v>
      </c>
      <c r="Z22">
        <v>4</v>
      </c>
      <c r="AA22">
        <v>4</v>
      </c>
      <c r="AB22">
        <v>6</v>
      </c>
      <c r="AC22">
        <v>0.33333333333333331</v>
      </c>
      <c r="AD22">
        <v>19</v>
      </c>
      <c r="AE22" s="2">
        <v>0.16</v>
      </c>
      <c r="AF22" s="1">
        <v>0.26600000000000001</v>
      </c>
      <c r="AG22">
        <v>18</v>
      </c>
      <c r="AH22">
        <v>0.1</v>
      </c>
      <c r="AI22">
        <v>11</v>
      </c>
      <c r="AJ22">
        <v>5</v>
      </c>
      <c r="AK22">
        <v>7</v>
      </c>
      <c r="AL22" s="2">
        <v>5</v>
      </c>
    </row>
    <row r="23" spans="1:38" x14ac:dyDescent="0.3">
      <c r="A23" s="1" t="s">
        <v>49</v>
      </c>
      <c r="B23">
        <f t="shared" si="0"/>
        <v>21</v>
      </c>
      <c r="C23">
        <v>1</v>
      </c>
      <c r="D23" s="2">
        <v>3</v>
      </c>
      <c r="E23" s="1">
        <v>3</v>
      </c>
      <c r="F23">
        <v>8</v>
      </c>
      <c r="G23">
        <v>3</v>
      </c>
      <c r="H23">
        <v>49.29</v>
      </c>
      <c r="I23">
        <v>2.77</v>
      </c>
      <c r="J23">
        <v>4</v>
      </c>
      <c r="K23">
        <v>2.62</v>
      </c>
      <c r="L23">
        <v>4.9000000000000004</v>
      </c>
      <c r="M23">
        <v>14</v>
      </c>
      <c r="N23">
        <v>0</v>
      </c>
      <c r="O23" s="1">
        <v>4</v>
      </c>
      <c r="P23">
        <v>13</v>
      </c>
      <c r="Q23">
        <v>4</v>
      </c>
      <c r="R23">
        <v>48.3</v>
      </c>
      <c r="S23">
        <v>1</v>
      </c>
      <c r="T23">
        <v>7</v>
      </c>
      <c r="U23">
        <v>0.82</v>
      </c>
      <c r="V23">
        <v>1.41</v>
      </c>
      <c r="W23">
        <v>14</v>
      </c>
      <c r="X23">
        <v>0</v>
      </c>
      <c r="Y23" s="1">
        <v>9</v>
      </c>
      <c r="Z23">
        <v>4</v>
      </c>
      <c r="AA23">
        <v>5</v>
      </c>
      <c r="AB23">
        <v>5</v>
      </c>
      <c r="AC23">
        <v>0.26600000000000001</v>
      </c>
      <c r="AD23">
        <v>18</v>
      </c>
      <c r="AE23" s="2">
        <v>0.14000000000000001</v>
      </c>
      <c r="AF23" s="1">
        <v>0.26600000000000001</v>
      </c>
      <c r="AG23">
        <v>17</v>
      </c>
      <c r="AH23">
        <v>0.18</v>
      </c>
      <c r="AI23">
        <v>9</v>
      </c>
      <c r="AJ23">
        <v>4</v>
      </c>
      <c r="AK23">
        <v>3</v>
      </c>
      <c r="AL23" s="2">
        <v>5</v>
      </c>
    </row>
    <row r="24" spans="1:38" x14ac:dyDescent="0.3">
      <c r="A24" s="1" t="s">
        <v>49</v>
      </c>
      <c r="B24">
        <f t="shared" si="0"/>
        <v>22</v>
      </c>
      <c r="C24">
        <v>1</v>
      </c>
      <c r="D24" s="2">
        <v>3</v>
      </c>
      <c r="E24" s="1">
        <v>4</v>
      </c>
      <c r="F24">
        <v>8</v>
      </c>
      <c r="G24">
        <v>5</v>
      </c>
      <c r="H24">
        <v>44.06</v>
      </c>
      <c r="I24">
        <v>1.25</v>
      </c>
      <c r="J24">
        <v>5</v>
      </c>
      <c r="K24">
        <v>3.56</v>
      </c>
      <c r="L24">
        <v>3.4</v>
      </c>
      <c r="M24">
        <v>15</v>
      </c>
      <c r="N24">
        <v>0.13400000000000001</v>
      </c>
      <c r="O24" s="1">
        <v>3</v>
      </c>
      <c r="P24">
        <v>10</v>
      </c>
      <c r="Q24">
        <v>4</v>
      </c>
      <c r="R24">
        <v>53.05</v>
      </c>
      <c r="S24">
        <v>4.43</v>
      </c>
      <c r="T24">
        <v>6</v>
      </c>
      <c r="U24">
        <v>5.91</v>
      </c>
      <c r="V24">
        <v>0</v>
      </c>
      <c r="W24">
        <v>20</v>
      </c>
      <c r="X24">
        <v>0.22166666666666668</v>
      </c>
      <c r="Y24" s="1">
        <v>8</v>
      </c>
      <c r="Z24">
        <v>4</v>
      </c>
      <c r="AA24">
        <v>4</v>
      </c>
      <c r="AB24">
        <v>3</v>
      </c>
      <c r="AC24">
        <v>0.33333333333333331</v>
      </c>
      <c r="AD24">
        <v>12</v>
      </c>
      <c r="AE24" s="2">
        <v>0.37</v>
      </c>
      <c r="AF24" s="1">
        <v>0.25</v>
      </c>
      <c r="AG24">
        <v>12</v>
      </c>
      <c r="AH24">
        <v>0.32</v>
      </c>
      <c r="AI24">
        <v>7</v>
      </c>
      <c r="AJ24">
        <v>4</v>
      </c>
      <c r="AK24">
        <v>3</v>
      </c>
      <c r="AL24" s="2">
        <v>4</v>
      </c>
    </row>
    <row r="25" spans="1:38" x14ac:dyDescent="0.3">
      <c r="A25" s="1" t="s">
        <v>57</v>
      </c>
      <c r="B25">
        <f t="shared" si="0"/>
        <v>23</v>
      </c>
      <c r="C25">
        <v>1</v>
      </c>
      <c r="D25" s="2">
        <v>3</v>
      </c>
      <c r="E25" s="1">
        <v>4</v>
      </c>
      <c r="F25">
        <v>10</v>
      </c>
      <c r="G25">
        <v>3</v>
      </c>
      <c r="H25">
        <v>50.52</v>
      </c>
      <c r="I25">
        <v>0.6</v>
      </c>
      <c r="J25">
        <v>6</v>
      </c>
      <c r="K25">
        <v>1.25</v>
      </c>
      <c r="L25">
        <v>1</v>
      </c>
      <c r="M25">
        <v>17</v>
      </c>
      <c r="N25">
        <v>0.16666666666666666</v>
      </c>
      <c r="O25" s="1">
        <v>3</v>
      </c>
      <c r="P25">
        <v>9</v>
      </c>
      <c r="Q25">
        <v>2</v>
      </c>
      <c r="R25">
        <v>43.05</v>
      </c>
      <c r="S25">
        <v>0.44</v>
      </c>
      <c r="T25">
        <v>5</v>
      </c>
      <c r="U25">
        <v>0.47</v>
      </c>
      <c r="V25">
        <v>0.5</v>
      </c>
      <c r="W25">
        <v>15</v>
      </c>
      <c r="X25">
        <v>0</v>
      </c>
      <c r="Y25" s="1">
        <v>7</v>
      </c>
      <c r="Z25">
        <v>4</v>
      </c>
      <c r="AA25">
        <v>5</v>
      </c>
      <c r="AB25">
        <v>4</v>
      </c>
      <c r="AC25">
        <v>8.2500000000000004E-2</v>
      </c>
      <c r="AD25">
        <v>17</v>
      </c>
      <c r="AE25" s="2">
        <v>0.1</v>
      </c>
      <c r="AF25" s="1">
        <v>0.375</v>
      </c>
      <c r="AG25">
        <v>21</v>
      </c>
      <c r="AH25">
        <v>0.14000000000000001</v>
      </c>
      <c r="AI25">
        <v>15</v>
      </c>
      <c r="AJ25">
        <v>7</v>
      </c>
      <c r="AK25">
        <v>7</v>
      </c>
      <c r="AL25" s="2">
        <v>8</v>
      </c>
    </row>
    <row r="26" spans="1:38" x14ac:dyDescent="0.3">
      <c r="A26" s="1" t="s">
        <v>57</v>
      </c>
      <c r="B26">
        <f t="shared" si="0"/>
        <v>24</v>
      </c>
      <c r="C26">
        <v>1</v>
      </c>
      <c r="D26" s="2">
        <v>3</v>
      </c>
      <c r="E26" s="1">
        <v>4</v>
      </c>
      <c r="F26">
        <v>11</v>
      </c>
      <c r="G26">
        <v>3</v>
      </c>
      <c r="H26">
        <v>50.95</v>
      </c>
      <c r="I26">
        <v>1.72</v>
      </c>
      <c r="J26">
        <v>6</v>
      </c>
      <c r="K26">
        <v>0.82</v>
      </c>
      <c r="L26">
        <v>0.94</v>
      </c>
      <c r="M26">
        <v>18</v>
      </c>
      <c r="N26">
        <v>0.11166666666666668</v>
      </c>
      <c r="O26" s="1">
        <v>3</v>
      </c>
      <c r="P26">
        <v>9</v>
      </c>
      <c r="Q26">
        <v>3</v>
      </c>
      <c r="R26">
        <v>49.94</v>
      </c>
      <c r="S26">
        <v>1</v>
      </c>
      <c r="T26">
        <v>6</v>
      </c>
      <c r="U26">
        <v>0.94</v>
      </c>
      <c r="V26">
        <v>1.7</v>
      </c>
      <c r="W26">
        <v>14</v>
      </c>
      <c r="X26">
        <v>0.22166666666666668</v>
      </c>
      <c r="Y26" s="1">
        <v>6</v>
      </c>
      <c r="Z26">
        <v>3</v>
      </c>
      <c r="AA26">
        <v>2</v>
      </c>
      <c r="AB26">
        <v>4</v>
      </c>
      <c r="AC26">
        <v>0.41749999999999998</v>
      </c>
      <c r="AD26">
        <v>9</v>
      </c>
      <c r="AE26" s="2">
        <v>0.1</v>
      </c>
      <c r="AF26" s="1">
        <v>0.38833333333333336</v>
      </c>
      <c r="AG26">
        <v>15</v>
      </c>
      <c r="AH26">
        <v>0.16</v>
      </c>
      <c r="AI26">
        <v>11</v>
      </c>
      <c r="AJ26">
        <v>6</v>
      </c>
      <c r="AK26">
        <v>8</v>
      </c>
      <c r="AL26" s="2">
        <v>6</v>
      </c>
    </row>
    <row r="27" spans="1:38" x14ac:dyDescent="0.3">
      <c r="A27" s="1" t="s">
        <v>57</v>
      </c>
      <c r="B27">
        <f t="shared" si="0"/>
        <v>25</v>
      </c>
      <c r="C27">
        <v>1</v>
      </c>
      <c r="D27" s="2">
        <v>3</v>
      </c>
      <c r="E27" s="1">
        <v>4</v>
      </c>
      <c r="F27">
        <v>14</v>
      </c>
      <c r="G27">
        <v>4</v>
      </c>
      <c r="H27">
        <v>49.21</v>
      </c>
      <c r="I27">
        <v>1.6</v>
      </c>
      <c r="J27">
        <v>8</v>
      </c>
      <c r="K27">
        <v>1.25</v>
      </c>
      <c r="L27">
        <v>0.47</v>
      </c>
      <c r="M27">
        <v>21</v>
      </c>
      <c r="N27">
        <v>8.3750000000000005E-2</v>
      </c>
      <c r="O27" s="1">
        <v>5</v>
      </c>
      <c r="P27">
        <v>10</v>
      </c>
      <c r="Q27">
        <v>5</v>
      </c>
      <c r="R27">
        <v>49.51</v>
      </c>
      <c r="S27">
        <v>0.98</v>
      </c>
      <c r="T27">
        <v>6</v>
      </c>
      <c r="U27">
        <v>0.47</v>
      </c>
      <c r="V27">
        <v>1.7</v>
      </c>
      <c r="W27">
        <v>18</v>
      </c>
      <c r="X27">
        <v>0.22166666666666668</v>
      </c>
      <c r="Y27" s="1">
        <v>8</v>
      </c>
      <c r="Z27">
        <v>3</v>
      </c>
      <c r="AA27">
        <v>4</v>
      </c>
      <c r="AB27">
        <v>6</v>
      </c>
      <c r="AC27">
        <v>0.33333333333333331</v>
      </c>
      <c r="AD27">
        <v>18</v>
      </c>
      <c r="AE27" s="2">
        <v>0.13</v>
      </c>
      <c r="AF27" s="1">
        <v>0.22166666666666668</v>
      </c>
      <c r="AG27">
        <v>19</v>
      </c>
      <c r="AH27">
        <v>0.17</v>
      </c>
      <c r="AI27">
        <v>11</v>
      </c>
      <c r="AJ27">
        <v>5</v>
      </c>
      <c r="AK27">
        <v>6</v>
      </c>
      <c r="AL27" s="2">
        <v>6</v>
      </c>
    </row>
    <row r="28" spans="1:38" x14ac:dyDescent="0.3">
      <c r="A28" s="1" t="s">
        <v>91</v>
      </c>
      <c r="B28">
        <f t="shared" si="0"/>
        <v>26</v>
      </c>
      <c r="C28">
        <v>1</v>
      </c>
      <c r="D28" s="2">
        <v>3</v>
      </c>
      <c r="E28" s="1">
        <v>2</v>
      </c>
      <c r="F28">
        <v>11</v>
      </c>
      <c r="G28">
        <v>2</v>
      </c>
      <c r="H28">
        <v>52.38</v>
      </c>
      <c r="I28">
        <v>1.33</v>
      </c>
      <c r="J28">
        <v>7</v>
      </c>
      <c r="K28">
        <v>0</v>
      </c>
      <c r="L28">
        <v>2.62</v>
      </c>
      <c r="M28">
        <v>17</v>
      </c>
      <c r="N28">
        <v>9.5714285714285724E-2</v>
      </c>
      <c r="O28" s="1">
        <v>3</v>
      </c>
      <c r="P28">
        <v>8</v>
      </c>
      <c r="Q28">
        <v>4</v>
      </c>
      <c r="R28">
        <v>52.65</v>
      </c>
      <c r="S28">
        <v>1.62</v>
      </c>
      <c r="T28">
        <v>5</v>
      </c>
      <c r="U28">
        <v>1.89</v>
      </c>
      <c r="V28">
        <v>0.82</v>
      </c>
      <c r="W28">
        <v>13</v>
      </c>
      <c r="X28">
        <v>0.2</v>
      </c>
      <c r="Y28" s="1">
        <v>7</v>
      </c>
      <c r="Z28">
        <v>4</v>
      </c>
      <c r="AA28">
        <v>3</v>
      </c>
      <c r="AB28">
        <v>4</v>
      </c>
      <c r="AC28">
        <v>0.41749999999999998</v>
      </c>
      <c r="AD28">
        <v>14</v>
      </c>
      <c r="AE28" s="2">
        <v>0.14000000000000001</v>
      </c>
      <c r="AF28" s="1">
        <v>0.44333333333333336</v>
      </c>
      <c r="AG28">
        <v>11</v>
      </c>
      <c r="AH28">
        <v>0.11</v>
      </c>
      <c r="AI28">
        <v>7</v>
      </c>
      <c r="AJ28">
        <v>4</v>
      </c>
      <c r="AK28">
        <v>3</v>
      </c>
      <c r="AL28" s="2">
        <v>3</v>
      </c>
    </row>
    <row r="29" spans="1:38" x14ac:dyDescent="0.3">
      <c r="A29" s="1" t="s">
        <v>91</v>
      </c>
      <c r="B29">
        <f t="shared" si="0"/>
        <v>27</v>
      </c>
      <c r="C29">
        <v>1</v>
      </c>
      <c r="D29" s="2">
        <v>3</v>
      </c>
      <c r="E29" s="1">
        <v>3</v>
      </c>
      <c r="F29">
        <v>10</v>
      </c>
      <c r="G29">
        <v>3</v>
      </c>
      <c r="H29">
        <v>51.95</v>
      </c>
      <c r="I29">
        <v>3.25</v>
      </c>
      <c r="J29">
        <v>7</v>
      </c>
      <c r="K29">
        <v>1.89</v>
      </c>
      <c r="L29">
        <v>0.47</v>
      </c>
      <c r="M29">
        <v>16</v>
      </c>
      <c r="N29">
        <v>0.23857142857142857</v>
      </c>
      <c r="O29" s="1">
        <v>4</v>
      </c>
      <c r="P29">
        <v>11</v>
      </c>
      <c r="Q29">
        <v>5</v>
      </c>
      <c r="R29">
        <v>49.63</v>
      </c>
      <c r="S29">
        <v>1.05</v>
      </c>
      <c r="T29">
        <v>7</v>
      </c>
      <c r="U29">
        <v>1.7</v>
      </c>
      <c r="V29">
        <v>0.82</v>
      </c>
      <c r="W29">
        <v>19</v>
      </c>
      <c r="X29">
        <v>0.17857142857142858</v>
      </c>
      <c r="Y29" s="1">
        <v>10</v>
      </c>
      <c r="Z29">
        <v>4</v>
      </c>
      <c r="AA29">
        <v>5</v>
      </c>
      <c r="AB29">
        <v>5</v>
      </c>
      <c r="AC29">
        <v>0.2</v>
      </c>
      <c r="AD29">
        <v>17</v>
      </c>
      <c r="AE29" s="2">
        <v>0.12</v>
      </c>
      <c r="AF29" s="1">
        <v>0.25</v>
      </c>
      <c r="AG29">
        <v>16</v>
      </c>
      <c r="AH29">
        <v>0.11</v>
      </c>
      <c r="AI29">
        <v>7</v>
      </c>
      <c r="AJ29">
        <v>5</v>
      </c>
      <c r="AK29">
        <v>4</v>
      </c>
      <c r="AL29" s="2">
        <v>4</v>
      </c>
    </row>
    <row r="30" spans="1:38" x14ac:dyDescent="0.3">
      <c r="A30" s="1" t="s">
        <v>91</v>
      </c>
      <c r="B30">
        <f t="shared" si="0"/>
        <v>28</v>
      </c>
      <c r="C30">
        <v>1</v>
      </c>
      <c r="D30" s="2">
        <v>3</v>
      </c>
      <c r="E30" s="1">
        <v>4</v>
      </c>
      <c r="F30">
        <v>10</v>
      </c>
      <c r="G30">
        <v>3</v>
      </c>
      <c r="H30">
        <v>50.64</v>
      </c>
      <c r="I30">
        <v>1</v>
      </c>
      <c r="J30">
        <v>6</v>
      </c>
      <c r="K30">
        <v>1.7</v>
      </c>
      <c r="L30">
        <v>0.82</v>
      </c>
      <c r="M30">
        <v>16</v>
      </c>
      <c r="N30">
        <v>0.11166666666666668</v>
      </c>
      <c r="O30" s="1">
        <v>5</v>
      </c>
      <c r="P30">
        <v>11</v>
      </c>
      <c r="Q30">
        <v>5</v>
      </c>
      <c r="R30">
        <v>49.19</v>
      </c>
      <c r="S30">
        <v>1.62</v>
      </c>
      <c r="T30">
        <v>6</v>
      </c>
      <c r="U30">
        <v>1.41</v>
      </c>
      <c r="V30">
        <v>1.25</v>
      </c>
      <c r="W30">
        <v>20</v>
      </c>
      <c r="X30">
        <v>0.11166666666666668</v>
      </c>
      <c r="Y30" s="1">
        <v>9</v>
      </c>
      <c r="Z30">
        <v>3</v>
      </c>
      <c r="AA30">
        <v>5</v>
      </c>
      <c r="AB30">
        <v>6</v>
      </c>
      <c r="AC30">
        <v>0.44500000000000001</v>
      </c>
      <c r="AD30">
        <v>15</v>
      </c>
      <c r="AE30" s="2">
        <v>0.13</v>
      </c>
      <c r="AF30" s="1">
        <v>0.13400000000000001</v>
      </c>
      <c r="AG30">
        <v>19</v>
      </c>
      <c r="AH30">
        <v>0.11</v>
      </c>
      <c r="AI30">
        <v>12</v>
      </c>
      <c r="AJ30">
        <v>7</v>
      </c>
      <c r="AK30">
        <v>5</v>
      </c>
      <c r="AL30" s="2">
        <v>5</v>
      </c>
    </row>
    <row r="31" spans="1:38" x14ac:dyDescent="0.3">
      <c r="A31" s="1" t="s">
        <v>91</v>
      </c>
      <c r="B31">
        <f t="shared" si="0"/>
        <v>29</v>
      </c>
      <c r="C31">
        <v>1</v>
      </c>
      <c r="D31" s="2">
        <v>3</v>
      </c>
      <c r="E31" s="1">
        <v>4</v>
      </c>
      <c r="F31">
        <v>11</v>
      </c>
      <c r="G31">
        <v>3</v>
      </c>
      <c r="H31">
        <v>50.2</v>
      </c>
      <c r="I31">
        <v>0.67</v>
      </c>
      <c r="J31">
        <v>7</v>
      </c>
      <c r="K31">
        <v>1.25</v>
      </c>
      <c r="L31">
        <v>0.94</v>
      </c>
      <c r="M31">
        <v>18</v>
      </c>
      <c r="N31">
        <v>0</v>
      </c>
      <c r="O31" s="1">
        <v>2</v>
      </c>
      <c r="P31">
        <v>8</v>
      </c>
      <c r="Q31">
        <v>4</v>
      </c>
      <c r="R31">
        <v>50.92</v>
      </c>
      <c r="S31">
        <v>0.25</v>
      </c>
      <c r="T31">
        <v>6</v>
      </c>
      <c r="U31">
        <v>1.25</v>
      </c>
      <c r="V31">
        <v>0.82</v>
      </c>
      <c r="W31">
        <v>14</v>
      </c>
      <c r="X31">
        <v>0.38833333333333336</v>
      </c>
      <c r="Y31" s="1">
        <v>13</v>
      </c>
      <c r="Z31">
        <v>6</v>
      </c>
      <c r="AA31">
        <v>6</v>
      </c>
      <c r="AB31">
        <v>8</v>
      </c>
      <c r="AC31">
        <v>0.5</v>
      </c>
      <c r="AD31">
        <v>16</v>
      </c>
      <c r="AE31" s="2">
        <v>0.12</v>
      </c>
      <c r="AF31" s="1">
        <v>0.33333333333333331</v>
      </c>
      <c r="AG31">
        <v>21</v>
      </c>
      <c r="AH31">
        <v>0.11</v>
      </c>
      <c r="AI31">
        <v>10</v>
      </c>
      <c r="AJ31">
        <v>4</v>
      </c>
      <c r="AK31">
        <v>4</v>
      </c>
      <c r="AL31" s="2">
        <v>6</v>
      </c>
    </row>
    <row r="32" spans="1:38" x14ac:dyDescent="0.3">
      <c r="A32" s="1" t="s">
        <v>91</v>
      </c>
      <c r="B32">
        <f t="shared" si="0"/>
        <v>30</v>
      </c>
      <c r="C32">
        <v>1</v>
      </c>
      <c r="D32" s="2">
        <v>3</v>
      </c>
      <c r="E32" s="1">
        <v>2</v>
      </c>
      <c r="F32">
        <v>9</v>
      </c>
      <c r="G32">
        <v>1</v>
      </c>
      <c r="H32">
        <v>51.07</v>
      </c>
      <c r="I32">
        <v>1.05</v>
      </c>
      <c r="J32">
        <v>7</v>
      </c>
      <c r="K32">
        <v>0.82</v>
      </c>
      <c r="L32">
        <v>0.94</v>
      </c>
      <c r="M32">
        <v>20</v>
      </c>
      <c r="N32">
        <v>4.7142857142857146E-2</v>
      </c>
      <c r="O32" s="1">
        <v>4</v>
      </c>
      <c r="P32">
        <v>10</v>
      </c>
      <c r="Q32">
        <v>5</v>
      </c>
      <c r="R32">
        <v>50.49</v>
      </c>
      <c r="S32">
        <v>2.75</v>
      </c>
      <c r="T32">
        <v>6</v>
      </c>
      <c r="U32">
        <v>1.41</v>
      </c>
      <c r="V32">
        <v>1.63</v>
      </c>
      <c r="W32">
        <v>18</v>
      </c>
      <c r="X32">
        <v>0.22166666666666668</v>
      </c>
      <c r="Y32" s="1">
        <v>11</v>
      </c>
      <c r="Z32">
        <v>6</v>
      </c>
      <c r="AA32">
        <v>5</v>
      </c>
      <c r="AB32">
        <v>7</v>
      </c>
      <c r="AC32">
        <v>0.42857142857142855</v>
      </c>
      <c r="AD32">
        <v>20</v>
      </c>
      <c r="AE32" s="2">
        <v>0.11</v>
      </c>
      <c r="AF32" s="1">
        <v>0.33399999999999996</v>
      </c>
      <c r="AG32">
        <v>18</v>
      </c>
      <c r="AH32">
        <v>0.12</v>
      </c>
      <c r="AI32">
        <v>10</v>
      </c>
      <c r="AJ32">
        <v>4</v>
      </c>
      <c r="AK32">
        <v>4</v>
      </c>
      <c r="AL32" s="2">
        <v>5</v>
      </c>
    </row>
    <row r="33" spans="1:38" x14ac:dyDescent="0.3">
      <c r="A33" s="1" t="s">
        <v>91</v>
      </c>
      <c r="B33">
        <f t="shared" si="0"/>
        <v>31</v>
      </c>
      <c r="C33">
        <v>1</v>
      </c>
      <c r="D33" s="2">
        <v>3</v>
      </c>
      <c r="E33" s="1">
        <v>3</v>
      </c>
      <c r="F33">
        <v>9</v>
      </c>
      <c r="G33">
        <v>2</v>
      </c>
      <c r="H33">
        <v>50.64</v>
      </c>
      <c r="I33">
        <v>1.49</v>
      </c>
      <c r="J33">
        <v>6</v>
      </c>
      <c r="K33">
        <v>0.94</v>
      </c>
      <c r="L33">
        <v>0.94</v>
      </c>
      <c r="M33">
        <v>19</v>
      </c>
      <c r="N33">
        <v>0.11166666666666668</v>
      </c>
      <c r="O33" s="1">
        <v>3</v>
      </c>
      <c r="P33">
        <v>8</v>
      </c>
      <c r="Q33">
        <v>3</v>
      </c>
      <c r="R33">
        <v>49.19</v>
      </c>
      <c r="S33">
        <v>0.62</v>
      </c>
      <c r="T33">
        <v>6</v>
      </c>
      <c r="U33">
        <v>0.47</v>
      </c>
      <c r="V33">
        <v>0.5</v>
      </c>
      <c r="W33">
        <v>14</v>
      </c>
      <c r="X33">
        <v>0.22166666666666668</v>
      </c>
      <c r="Y33" s="1">
        <v>12</v>
      </c>
      <c r="Z33">
        <v>5</v>
      </c>
      <c r="AA33">
        <v>4</v>
      </c>
      <c r="AB33">
        <v>8</v>
      </c>
      <c r="AC33">
        <v>0.29125000000000001</v>
      </c>
      <c r="AD33">
        <v>18</v>
      </c>
      <c r="AE33" s="2">
        <v>0.14000000000000001</v>
      </c>
      <c r="AF33" s="1">
        <v>0.44500000000000001</v>
      </c>
      <c r="AG33">
        <v>15</v>
      </c>
      <c r="AH33">
        <v>0.13</v>
      </c>
      <c r="AI33">
        <v>9</v>
      </c>
      <c r="AJ33">
        <v>3</v>
      </c>
      <c r="AK33">
        <v>4</v>
      </c>
      <c r="AL33" s="2">
        <v>6</v>
      </c>
    </row>
    <row r="34" spans="1:38" x14ac:dyDescent="0.3">
      <c r="A34" s="1" t="s">
        <v>91</v>
      </c>
      <c r="B34">
        <f t="shared" si="0"/>
        <v>32</v>
      </c>
      <c r="C34">
        <v>1</v>
      </c>
      <c r="D34" s="2">
        <v>3</v>
      </c>
      <c r="E34" s="1">
        <v>3</v>
      </c>
      <c r="F34">
        <v>11</v>
      </c>
      <c r="G34">
        <v>4</v>
      </c>
      <c r="H34">
        <v>50.2</v>
      </c>
      <c r="I34">
        <v>0.38</v>
      </c>
      <c r="J34">
        <v>7</v>
      </c>
      <c r="K34">
        <v>1.25</v>
      </c>
      <c r="L34">
        <v>0.94</v>
      </c>
      <c r="M34">
        <v>16</v>
      </c>
      <c r="N34">
        <v>0.19</v>
      </c>
      <c r="O34" s="1">
        <v>4</v>
      </c>
      <c r="P34">
        <v>8</v>
      </c>
      <c r="Q34">
        <v>4</v>
      </c>
      <c r="R34">
        <v>48.76</v>
      </c>
      <c r="S34">
        <v>1.7</v>
      </c>
      <c r="T34">
        <v>4</v>
      </c>
      <c r="U34">
        <v>0.82</v>
      </c>
      <c r="V34">
        <v>0.47</v>
      </c>
      <c r="W34">
        <v>12</v>
      </c>
      <c r="X34">
        <v>0.14499999999999999</v>
      </c>
      <c r="Y34" s="1">
        <v>12</v>
      </c>
      <c r="Z34">
        <v>6</v>
      </c>
      <c r="AA34">
        <v>8</v>
      </c>
      <c r="AB34">
        <v>6</v>
      </c>
      <c r="AC34">
        <v>0.38833333333333336</v>
      </c>
      <c r="AD34">
        <v>17</v>
      </c>
      <c r="AE34" s="2">
        <v>0.12</v>
      </c>
      <c r="AF34" s="1">
        <v>0.25</v>
      </c>
      <c r="AG34">
        <v>15</v>
      </c>
      <c r="AH34">
        <v>0.15</v>
      </c>
      <c r="AI34">
        <v>9</v>
      </c>
      <c r="AJ34">
        <v>4</v>
      </c>
      <c r="AK34">
        <v>5</v>
      </c>
      <c r="AL34" s="2">
        <v>4</v>
      </c>
    </row>
    <row r="35" spans="1:38" x14ac:dyDescent="0.3">
      <c r="A35" s="1" t="s">
        <v>91</v>
      </c>
      <c r="B35">
        <f t="shared" si="0"/>
        <v>33</v>
      </c>
      <c r="C35">
        <v>1</v>
      </c>
      <c r="D35" s="2">
        <v>3</v>
      </c>
      <c r="E35" s="1">
        <v>2</v>
      </c>
      <c r="F35">
        <v>10</v>
      </c>
      <c r="G35">
        <v>2</v>
      </c>
      <c r="H35">
        <v>49.77</v>
      </c>
      <c r="I35">
        <v>0.5</v>
      </c>
      <c r="J35">
        <v>7</v>
      </c>
      <c r="K35">
        <v>0.47</v>
      </c>
      <c r="L35">
        <v>0.82</v>
      </c>
      <c r="M35">
        <v>21</v>
      </c>
      <c r="N35">
        <v>9.5714285714285724E-2</v>
      </c>
      <c r="O35" s="1">
        <v>3</v>
      </c>
      <c r="P35">
        <v>8</v>
      </c>
      <c r="Q35">
        <v>3</v>
      </c>
      <c r="R35">
        <v>47.9</v>
      </c>
      <c r="S35">
        <v>0.44</v>
      </c>
      <c r="T35">
        <v>5</v>
      </c>
      <c r="U35">
        <v>1.25</v>
      </c>
      <c r="V35">
        <v>0.47</v>
      </c>
      <c r="W35">
        <v>16</v>
      </c>
      <c r="X35">
        <v>0.13400000000000001</v>
      </c>
      <c r="Y35" s="1">
        <v>11</v>
      </c>
      <c r="Z35">
        <v>5</v>
      </c>
      <c r="AA35">
        <v>6</v>
      </c>
      <c r="AB35">
        <v>7</v>
      </c>
      <c r="AC35">
        <v>0.4757142857142857</v>
      </c>
      <c r="AD35">
        <v>19</v>
      </c>
      <c r="AE35" s="2">
        <v>0.1</v>
      </c>
      <c r="AF35" s="1">
        <v>0.27833333333333332</v>
      </c>
      <c r="AG35">
        <v>16</v>
      </c>
      <c r="AH35">
        <v>0.18</v>
      </c>
      <c r="AI35">
        <v>9</v>
      </c>
      <c r="AJ35">
        <v>3</v>
      </c>
      <c r="AK35">
        <v>4</v>
      </c>
      <c r="AL35" s="2">
        <v>6</v>
      </c>
    </row>
    <row r="36" spans="1:38" x14ac:dyDescent="0.3">
      <c r="A36" s="1" t="s">
        <v>91</v>
      </c>
      <c r="B36">
        <f t="shared" si="0"/>
        <v>34</v>
      </c>
      <c r="C36">
        <v>1</v>
      </c>
      <c r="D36" s="2">
        <v>3</v>
      </c>
      <c r="E36" s="1">
        <v>3</v>
      </c>
      <c r="F36">
        <v>10</v>
      </c>
      <c r="G36">
        <v>3</v>
      </c>
      <c r="H36">
        <v>50.2</v>
      </c>
      <c r="I36">
        <v>0.5</v>
      </c>
      <c r="J36">
        <v>6</v>
      </c>
      <c r="K36">
        <v>0.82</v>
      </c>
      <c r="L36">
        <v>0.82</v>
      </c>
      <c r="M36">
        <v>16</v>
      </c>
      <c r="N36">
        <v>0.11166666666666668</v>
      </c>
      <c r="O36" s="1">
        <v>3</v>
      </c>
      <c r="P36">
        <v>7</v>
      </c>
      <c r="Q36">
        <v>4</v>
      </c>
      <c r="R36">
        <v>50.06</v>
      </c>
      <c r="S36">
        <v>3.08</v>
      </c>
      <c r="T36">
        <v>5</v>
      </c>
      <c r="U36">
        <v>0</v>
      </c>
      <c r="V36">
        <v>4.1100000000000003</v>
      </c>
      <c r="W36">
        <v>18</v>
      </c>
      <c r="X36">
        <v>6.6000000000000003E-2</v>
      </c>
      <c r="Y36" s="1">
        <v>12</v>
      </c>
      <c r="Z36">
        <v>4</v>
      </c>
      <c r="AA36">
        <v>4</v>
      </c>
      <c r="AB36">
        <v>7</v>
      </c>
      <c r="AC36">
        <v>0.38142857142857139</v>
      </c>
      <c r="AD36">
        <v>17</v>
      </c>
      <c r="AE36" s="2">
        <v>0.13</v>
      </c>
      <c r="AF36" s="1">
        <v>0.11166666666666668</v>
      </c>
      <c r="AG36">
        <v>22</v>
      </c>
      <c r="AH36">
        <v>0.21</v>
      </c>
      <c r="AI36">
        <v>11</v>
      </c>
      <c r="AJ36">
        <v>5</v>
      </c>
      <c r="AK36">
        <v>6</v>
      </c>
      <c r="AL36" s="2">
        <v>6</v>
      </c>
    </row>
    <row r="37" spans="1:38" x14ac:dyDescent="0.3">
      <c r="A37" s="1" t="s">
        <v>67</v>
      </c>
      <c r="B37">
        <f t="shared" si="0"/>
        <v>35</v>
      </c>
      <c r="C37">
        <v>3</v>
      </c>
      <c r="D37" s="2">
        <v>3</v>
      </c>
      <c r="E37" s="1">
        <v>4</v>
      </c>
      <c r="F37">
        <v>10</v>
      </c>
      <c r="G37">
        <v>4</v>
      </c>
      <c r="H37">
        <v>63.05</v>
      </c>
      <c r="I37">
        <v>3.56</v>
      </c>
      <c r="J37">
        <v>7</v>
      </c>
      <c r="K37">
        <v>3.56</v>
      </c>
      <c r="L37">
        <v>1</v>
      </c>
      <c r="M37">
        <v>20</v>
      </c>
      <c r="N37">
        <v>0.19</v>
      </c>
      <c r="O37" s="1">
        <v>4</v>
      </c>
      <c r="P37">
        <v>12</v>
      </c>
      <c r="Q37">
        <v>4</v>
      </c>
      <c r="R37">
        <v>58.37</v>
      </c>
      <c r="S37">
        <v>3.75</v>
      </c>
      <c r="T37">
        <v>7</v>
      </c>
      <c r="U37">
        <v>2</v>
      </c>
      <c r="V37">
        <v>2.4500000000000002</v>
      </c>
      <c r="W37">
        <v>21</v>
      </c>
      <c r="X37">
        <v>0.14285714285714285</v>
      </c>
      <c r="Y37" s="1">
        <v>9</v>
      </c>
      <c r="Z37">
        <v>3</v>
      </c>
      <c r="AA37">
        <v>3</v>
      </c>
      <c r="AB37">
        <v>7</v>
      </c>
      <c r="AC37">
        <v>0.4757142857142857</v>
      </c>
      <c r="AD37">
        <v>13</v>
      </c>
      <c r="AE37" s="2">
        <v>0.11</v>
      </c>
      <c r="AF37" s="1">
        <v>0.44444444444444442</v>
      </c>
      <c r="AG37">
        <v>22</v>
      </c>
      <c r="AH37">
        <v>0.11</v>
      </c>
      <c r="AI37">
        <v>14</v>
      </c>
      <c r="AJ37">
        <v>6</v>
      </c>
      <c r="AK37">
        <v>8</v>
      </c>
      <c r="AL37" s="2">
        <v>9</v>
      </c>
    </row>
    <row r="38" spans="1:38" x14ac:dyDescent="0.3">
      <c r="A38" s="1" t="s">
        <v>67</v>
      </c>
      <c r="B38">
        <f t="shared" si="0"/>
        <v>36</v>
      </c>
      <c r="C38">
        <v>3</v>
      </c>
      <c r="D38" s="2">
        <v>3</v>
      </c>
      <c r="E38" s="1">
        <v>4</v>
      </c>
      <c r="F38">
        <v>15</v>
      </c>
      <c r="G38">
        <v>5</v>
      </c>
      <c r="H38">
        <v>58.24</v>
      </c>
      <c r="I38">
        <v>3.01</v>
      </c>
      <c r="J38">
        <v>10</v>
      </c>
      <c r="K38">
        <v>3.56</v>
      </c>
      <c r="L38">
        <v>2.94</v>
      </c>
      <c r="M38">
        <v>26</v>
      </c>
      <c r="N38">
        <v>0.33300000000000002</v>
      </c>
      <c r="O38" s="1">
        <v>4</v>
      </c>
      <c r="P38">
        <v>8</v>
      </c>
      <c r="Q38">
        <v>4</v>
      </c>
      <c r="R38">
        <v>59.24</v>
      </c>
      <c r="S38">
        <v>3.75</v>
      </c>
      <c r="T38">
        <v>5</v>
      </c>
      <c r="U38">
        <v>1.7</v>
      </c>
      <c r="V38">
        <v>1.7</v>
      </c>
      <c r="W38">
        <v>12</v>
      </c>
      <c r="X38">
        <v>0.26600000000000001</v>
      </c>
      <c r="Y38" s="1">
        <v>10</v>
      </c>
      <c r="Z38">
        <v>3</v>
      </c>
      <c r="AA38">
        <v>4</v>
      </c>
      <c r="AB38">
        <v>7</v>
      </c>
      <c r="AC38">
        <v>0.42857142857142855</v>
      </c>
      <c r="AD38">
        <v>15</v>
      </c>
      <c r="AE38" s="2">
        <v>0.11</v>
      </c>
      <c r="AF38" s="1">
        <v>0.15333333333333335</v>
      </c>
      <c r="AG38">
        <v>24</v>
      </c>
      <c r="AH38">
        <v>0.11</v>
      </c>
      <c r="AI38">
        <v>13</v>
      </c>
      <c r="AJ38">
        <v>5</v>
      </c>
      <c r="AK38">
        <v>6</v>
      </c>
      <c r="AL38" s="2">
        <v>6</v>
      </c>
    </row>
    <row r="39" spans="1:38" x14ac:dyDescent="0.3">
      <c r="A39" s="1" t="s">
        <v>67</v>
      </c>
      <c r="B39">
        <f t="shared" si="0"/>
        <v>37</v>
      </c>
      <c r="C39">
        <v>3</v>
      </c>
      <c r="D39" s="2">
        <v>3</v>
      </c>
      <c r="E39" s="1">
        <v>4</v>
      </c>
      <c r="F39">
        <v>12</v>
      </c>
      <c r="G39">
        <v>4</v>
      </c>
      <c r="H39">
        <v>64.37</v>
      </c>
      <c r="I39">
        <v>2.67</v>
      </c>
      <c r="J39">
        <v>8</v>
      </c>
      <c r="K39">
        <v>7.41</v>
      </c>
      <c r="L39">
        <v>2.0499999999999998</v>
      </c>
      <c r="M39">
        <v>23</v>
      </c>
      <c r="N39">
        <v>0.33374999999999999</v>
      </c>
      <c r="O39" s="1">
        <v>5</v>
      </c>
      <c r="P39">
        <v>11</v>
      </c>
      <c r="Q39">
        <v>4</v>
      </c>
      <c r="R39">
        <v>64.430000000000007</v>
      </c>
      <c r="S39">
        <v>0.25</v>
      </c>
      <c r="T39">
        <v>6</v>
      </c>
      <c r="U39">
        <v>0.82</v>
      </c>
      <c r="V39">
        <v>5.19</v>
      </c>
      <c r="W39">
        <v>16</v>
      </c>
      <c r="X39">
        <v>0.22166666666666668</v>
      </c>
      <c r="Y39" s="1">
        <v>10</v>
      </c>
      <c r="Z39">
        <v>4</v>
      </c>
      <c r="AA39">
        <v>5</v>
      </c>
      <c r="AB39">
        <v>6</v>
      </c>
      <c r="AC39">
        <v>0.44500000000000001</v>
      </c>
      <c r="AD39">
        <v>16</v>
      </c>
      <c r="AE39" s="2">
        <v>0.13</v>
      </c>
      <c r="AF39" s="1">
        <v>0.38142857142857139</v>
      </c>
      <c r="AG39">
        <v>20</v>
      </c>
      <c r="AH39">
        <v>0.12</v>
      </c>
      <c r="AI39">
        <v>11</v>
      </c>
      <c r="AJ39">
        <v>4</v>
      </c>
      <c r="AK39">
        <v>5</v>
      </c>
      <c r="AL39" s="2">
        <v>7</v>
      </c>
    </row>
    <row r="40" spans="1:38" x14ac:dyDescent="0.3">
      <c r="A40" s="1" t="s">
        <v>67</v>
      </c>
      <c r="B40">
        <f t="shared" si="0"/>
        <v>38</v>
      </c>
      <c r="C40">
        <v>3</v>
      </c>
      <c r="D40" s="2">
        <v>3</v>
      </c>
      <c r="E40" s="1">
        <v>4</v>
      </c>
      <c r="F40">
        <v>11</v>
      </c>
      <c r="G40">
        <v>4</v>
      </c>
      <c r="H40">
        <v>60.86</v>
      </c>
      <c r="I40">
        <v>4.0999999999999996</v>
      </c>
      <c r="J40">
        <v>7</v>
      </c>
      <c r="K40">
        <v>8.26</v>
      </c>
      <c r="L40">
        <v>2.87</v>
      </c>
      <c r="M40">
        <v>18</v>
      </c>
      <c r="N40">
        <v>0.2857142857142857</v>
      </c>
      <c r="O40" s="1">
        <v>4</v>
      </c>
      <c r="P40">
        <v>11</v>
      </c>
      <c r="Q40">
        <v>5</v>
      </c>
      <c r="R40">
        <v>60.97</v>
      </c>
      <c r="S40">
        <v>0.1</v>
      </c>
      <c r="T40">
        <v>7</v>
      </c>
      <c r="U40">
        <v>10.23</v>
      </c>
      <c r="V40">
        <v>13.96</v>
      </c>
      <c r="W40">
        <v>19</v>
      </c>
      <c r="X40">
        <v>0.2857142857142857</v>
      </c>
      <c r="Y40" s="1">
        <v>12</v>
      </c>
      <c r="Z40">
        <v>2</v>
      </c>
      <c r="AA40">
        <v>3</v>
      </c>
      <c r="AB40">
        <v>8</v>
      </c>
      <c r="AC40">
        <v>0.5</v>
      </c>
      <c r="AD40">
        <v>17</v>
      </c>
      <c r="AE40" s="2">
        <v>0.12</v>
      </c>
      <c r="AF40" s="1">
        <v>0.33374999999999999</v>
      </c>
      <c r="AG40">
        <v>23</v>
      </c>
      <c r="AH40">
        <v>0.16</v>
      </c>
      <c r="AI40">
        <v>13</v>
      </c>
      <c r="AJ40">
        <v>5</v>
      </c>
      <c r="AK40">
        <v>4</v>
      </c>
      <c r="AL40" s="2">
        <v>8</v>
      </c>
    </row>
    <row r="41" spans="1:38" x14ac:dyDescent="0.3">
      <c r="A41" s="1" t="s">
        <v>67</v>
      </c>
      <c r="B41">
        <f t="shared" si="0"/>
        <v>39</v>
      </c>
      <c r="C41">
        <v>3</v>
      </c>
      <c r="D41" s="2">
        <v>3</v>
      </c>
      <c r="E41" s="1">
        <v>5</v>
      </c>
      <c r="F41">
        <v>15</v>
      </c>
      <c r="G41">
        <v>5</v>
      </c>
      <c r="H41">
        <v>65.680000000000007</v>
      </c>
      <c r="I41">
        <v>4.09</v>
      </c>
      <c r="J41">
        <v>9</v>
      </c>
      <c r="K41">
        <v>6.98</v>
      </c>
      <c r="L41">
        <v>4.1100000000000003</v>
      </c>
      <c r="M41">
        <v>25</v>
      </c>
      <c r="N41">
        <v>0.22222222222222221</v>
      </c>
      <c r="O41" s="1">
        <v>4</v>
      </c>
      <c r="P41">
        <v>8</v>
      </c>
      <c r="Q41">
        <v>3</v>
      </c>
      <c r="R41">
        <v>65.72</v>
      </c>
      <c r="S41">
        <v>2.82</v>
      </c>
      <c r="T41">
        <v>5</v>
      </c>
      <c r="U41">
        <v>11.15</v>
      </c>
      <c r="V41">
        <v>15.37</v>
      </c>
      <c r="W41">
        <v>16</v>
      </c>
      <c r="X41">
        <v>0.13400000000000001</v>
      </c>
      <c r="Y41" s="1">
        <v>11</v>
      </c>
      <c r="Z41">
        <v>6</v>
      </c>
      <c r="AA41">
        <v>3</v>
      </c>
      <c r="AB41">
        <v>9</v>
      </c>
      <c r="AC41">
        <v>0.4811111111111111</v>
      </c>
      <c r="AD41">
        <v>19</v>
      </c>
      <c r="AE41" s="2">
        <v>0.12</v>
      </c>
      <c r="AF41" s="1">
        <v>0.27833333333333332</v>
      </c>
      <c r="AG41">
        <v>22</v>
      </c>
      <c r="AH41">
        <v>0.17</v>
      </c>
      <c r="AI41">
        <v>11</v>
      </c>
      <c r="AJ41">
        <v>6</v>
      </c>
      <c r="AK41">
        <v>7</v>
      </c>
      <c r="AL41" s="2">
        <v>6</v>
      </c>
    </row>
    <row r="42" spans="1:38" x14ac:dyDescent="0.3">
      <c r="A42" s="1" t="s">
        <v>67</v>
      </c>
      <c r="B42">
        <f t="shared" si="0"/>
        <v>40</v>
      </c>
      <c r="C42">
        <v>3</v>
      </c>
      <c r="D42" s="2">
        <v>3</v>
      </c>
      <c r="E42" s="1">
        <v>5</v>
      </c>
      <c r="F42">
        <v>11</v>
      </c>
      <c r="G42">
        <v>6</v>
      </c>
      <c r="H42">
        <v>62.62</v>
      </c>
      <c r="I42">
        <v>6.5</v>
      </c>
      <c r="J42">
        <v>7</v>
      </c>
      <c r="K42">
        <v>3.56</v>
      </c>
      <c r="L42">
        <v>6.24</v>
      </c>
      <c r="M42">
        <v>22</v>
      </c>
      <c r="N42">
        <v>0.21428571428571427</v>
      </c>
      <c r="O42" s="1">
        <v>5</v>
      </c>
      <c r="P42">
        <v>15</v>
      </c>
      <c r="Q42">
        <v>6</v>
      </c>
      <c r="R42">
        <v>62.7</v>
      </c>
      <c r="S42">
        <v>4.8899999999999997</v>
      </c>
      <c r="T42">
        <v>8</v>
      </c>
      <c r="U42">
        <v>1.25</v>
      </c>
      <c r="V42">
        <v>4.55</v>
      </c>
      <c r="W42">
        <v>19</v>
      </c>
      <c r="X42">
        <v>0.33374999999999999</v>
      </c>
      <c r="Y42" s="1">
        <v>11</v>
      </c>
      <c r="Z42">
        <v>5</v>
      </c>
      <c r="AA42">
        <v>5</v>
      </c>
      <c r="AB42">
        <v>7</v>
      </c>
      <c r="AC42">
        <v>0.52428571428571424</v>
      </c>
      <c r="AD42">
        <v>16</v>
      </c>
      <c r="AE42" s="2">
        <v>0.1</v>
      </c>
      <c r="AF42" s="1">
        <v>0.33285714285714285</v>
      </c>
      <c r="AG42">
        <v>24</v>
      </c>
      <c r="AH42">
        <v>0.17</v>
      </c>
      <c r="AI42">
        <v>14</v>
      </c>
      <c r="AJ42">
        <v>7</v>
      </c>
      <c r="AK42">
        <v>8</v>
      </c>
      <c r="AL42" s="2">
        <v>7</v>
      </c>
    </row>
    <row r="43" spans="1:38" x14ac:dyDescent="0.3">
      <c r="A43" s="1" t="s">
        <v>67</v>
      </c>
      <c r="B43">
        <f t="shared" si="0"/>
        <v>41</v>
      </c>
      <c r="C43">
        <v>3</v>
      </c>
      <c r="D43" s="2">
        <v>3</v>
      </c>
      <c r="E43" s="1">
        <v>4</v>
      </c>
      <c r="F43">
        <v>11</v>
      </c>
      <c r="G43">
        <v>4</v>
      </c>
      <c r="H43">
        <v>63.05</v>
      </c>
      <c r="I43">
        <v>100</v>
      </c>
      <c r="J43">
        <v>6</v>
      </c>
      <c r="K43">
        <v>4.03</v>
      </c>
      <c r="L43">
        <v>4.92</v>
      </c>
      <c r="M43">
        <v>20</v>
      </c>
      <c r="N43">
        <v>0.22166666666666668</v>
      </c>
      <c r="O43" s="1">
        <v>6</v>
      </c>
      <c r="P43">
        <v>9</v>
      </c>
      <c r="Q43">
        <v>5</v>
      </c>
      <c r="R43">
        <v>61.83</v>
      </c>
      <c r="S43">
        <v>100</v>
      </c>
      <c r="T43">
        <v>5</v>
      </c>
      <c r="U43">
        <v>10.87</v>
      </c>
      <c r="V43">
        <v>14.17</v>
      </c>
      <c r="W43">
        <v>16</v>
      </c>
      <c r="X43">
        <v>0.2</v>
      </c>
      <c r="Y43" s="1">
        <v>10</v>
      </c>
      <c r="Z43">
        <v>5</v>
      </c>
      <c r="AA43">
        <v>5</v>
      </c>
      <c r="AB43">
        <v>8</v>
      </c>
      <c r="AC43">
        <v>0.5</v>
      </c>
      <c r="AD43">
        <v>19</v>
      </c>
      <c r="AE43" s="2">
        <v>0.15</v>
      </c>
      <c r="AF43" s="1">
        <v>0.42857142857142855</v>
      </c>
      <c r="AG43">
        <v>17</v>
      </c>
      <c r="AH43">
        <v>0.2</v>
      </c>
      <c r="AI43">
        <v>11</v>
      </c>
      <c r="AJ43">
        <v>4</v>
      </c>
      <c r="AK43">
        <v>5</v>
      </c>
      <c r="AL43" s="2">
        <v>7</v>
      </c>
    </row>
    <row r="44" spans="1:38" x14ac:dyDescent="0.3">
      <c r="A44" s="1" t="s">
        <v>8</v>
      </c>
      <c r="B44">
        <f t="shared" si="0"/>
        <v>42</v>
      </c>
      <c r="C44">
        <v>3</v>
      </c>
      <c r="D44" s="2">
        <v>3</v>
      </c>
      <c r="E44" s="1">
        <v>4</v>
      </c>
      <c r="F44">
        <v>7</v>
      </c>
      <c r="G44">
        <v>3</v>
      </c>
      <c r="H44">
        <v>57.43</v>
      </c>
      <c r="I44">
        <v>4.01</v>
      </c>
      <c r="J44">
        <v>4</v>
      </c>
      <c r="K44">
        <v>1</v>
      </c>
      <c r="L44">
        <v>7.79</v>
      </c>
      <c r="M44">
        <v>15</v>
      </c>
      <c r="N44">
        <v>8.2500000000000004E-2</v>
      </c>
      <c r="O44" s="1">
        <v>4</v>
      </c>
      <c r="P44">
        <v>9</v>
      </c>
      <c r="Q44">
        <v>3</v>
      </c>
      <c r="R44">
        <v>57.6</v>
      </c>
      <c r="S44">
        <v>6.49</v>
      </c>
      <c r="T44">
        <v>5</v>
      </c>
      <c r="U44">
        <v>4.24</v>
      </c>
      <c r="V44">
        <v>3</v>
      </c>
      <c r="W44">
        <v>17</v>
      </c>
      <c r="X44">
        <v>0.2</v>
      </c>
      <c r="Y44" s="1">
        <v>10</v>
      </c>
      <c r="Z44">
        <v>6</v>
      </c>
      <c r="AA44">
        <v>5</v>
      </c>
      <c r="AB44">
        <v>5</v>
      </c>
      <c r="AC44">
        <v>0.26600000000000001</v>
      </c>
      <c r="AD44">
        <v>17</v>
      </c>
      <c r="AE44" s="2">
        <v>0.11</v>
      </c>
      <c r="AF44" s="1">
        <v>0.33333333333333331</v>
      </c>
      <c r="AG44">
        <v>18</v>
      </c>
      <c r="AH44">
        <v>0.17</v>
      </c>
      <c r="AI44">
        <v>10</v>
      </c>
      <c r="AJ44">
        <v>5</v>
      </c>
      <c r="AK44">
        <v>5</v>
      </c>
      <c r="AL44" s="2">
        <v>6</v>
      </c>
    </row>
    <row r="45" spans="1:38" x14ac:dyDescent="0.3">
      <c r="A45" s="1" t="s">
        <v>8</v>
      </c>
      <c r="B45">
        <f t="shared" si="0"/>
        <v>43</v>
      </c>
      <c r="C45">
        <v>3</v>
      </c>
      <c r="D45" s="2">
        <v>3</v>
      </c>
      <c r="E45" s="1">
        <v>4</v>
      </c>
      <c r="F45">
        <v>12</v>
      </c>
      <c r="G45">
        <v>5</v>
      </c>
      <c r="H45">
        <v>57.86</v>
      </c>
      <c r="I45">
        <v>5.94</v>
      </c>
      <c r="J45">
        <v>6</v>
      </c>
      <c r="K45">
        <v>1.63</v>
      </c>
      <c r="L45">
        <v>7.79</v>
      </c>
      <c r="M45">
        <v>17</v>
      </c>
      <c r="N45">
        <v>0</v>
      </c>
      <c r="O45" s="1">
        <v>5</v>
      </c>
      <c r="P45">
        <v>9</v>
      </c>
      <c r="Q45">
        <v>5</v>
      </c>
      <c r="R45">
        <v>55.02</v>
      </c>
      <c r="S45">
        <v>8.5</v>
      </c>
      <c r="T45">
        <v>4</v>
      </c>
      <c r="U45">
        <v>3.68</v>
      </c>
      <c r="V45">
        <v>4.9000000000000004</v>
      </c>
      <c r="W45">
        <v>15</v>
      </c>
      <c r="X45">
        <v>8.2500000000000004E-2</v>
      </c>
      <c r="Y45" s="1">
        <v>10</v>
      </c>
      <c r="Z45">
        <v>5</v>
      </c>
      <c r="AA45">
        <v>5</v>
      </c>
      <c r="AB45">
        <v>6</v>
      </c>
      <c r="AC45">
        <v>0.43</v>
      </c>
      <c r="AD45">
        <v>17</v>
      </c>
      <c r="AE45" s="2">
        <v>0.11</v>
      </c>
      <c r="AF45" s="1">
        <v>0.375</v>
      </c>
      <c r="AG45">
        <v>18</v>
      </c>
      <c r="AH45">
        <v>0.19</v>
      </c>
      <c r="AI45">
        <v>12</v>
      </c>
      <c r="AJ45">
        <v>5</v>
      </c>
      <c r="AK45">
        <v>7</v>
      </c>
      <c r="AL45" s="2">
        <v>6</v>
      </c>
    </row>
    <row r="46" spans="1:38" x14ac:dyDescent="0.3">
      <c r="A46" s="1" t="s">
        <v>8</v>
      </c>
      <c r="B46">
        <f t="shared" si="0"/>
        <v>44</v>
      </c>
      <c r="C46">
        <v>3</v>
      </c>
      <c r="D46" s="2">
        <v>3</v>
      </c>
      <c r="E46" s="1">
        <v>4</v>
      </c>
      <c r="F46">
        <v>7</v>
      </c>
      <c r="G46">
        <v>4</v>
      </c>
      <c r="H46">
        <v>49.6</v>
      </c>
      <c r="I46">
        <v>3.44</v>
      </c>
      <c r="J46">
        <v>4</v>
      </c>
      <c r="K46">
        <v>3.27</v>
      </c>
      <c r="L46">
        <v>4.5</v>
      </c>
      <c r="M46">
        <v>18</v>
      </c>
      <c r="N46">
        <v>8.2500000000000004E-2</v>
      </c>
      <c r="O46" s="1">
        <v>4</v>
      </c>
      <c r="P46">
        <v>7</v>
      </c>
      <c r="Q46">
        <v>4</v>
      </c>
      <c r="R46">
        <v>52.01</v>
      </c>
      <c r="S46">
        <v>1.82</v>
      </c>
      <c r="T46">
        <v>4</v>
      </c>
      <c r="U46">
        <v>3.68</v>
      </c>
      <c r="V46">
        <v>5.91</v>
      </c>
      <c r="W46">
        <v>15</v>
      </c>
      <c r="X46">
        <v>0.16750000000000001</v>
      </c>
      <c r="Y46" s="1">
        <v>8</v>
      </c>
      <c r="Z46">
        <v>4</v>
      </c>
      <c r="AA46">
        <v>4</v>
      </c>
      <c r="AB46">
        <v>4</v>
      </c>
      <c r="AC46">
        <v>0.25</v>
      </c>
      <c r="AD46">
        <v>15</v>
      </c>
      <c r="AE46" s="2">
        <v>0.12</v>
      </c>
      <c r="AF46" s="1">
        <v>0.38142857142857139</v>
      </c>
      <c r="AG46">
        <v>19</v>
      </c>
      <c r="AH46">
        <v>0.19</v>
      </c>
      <c r="AI46">
        <v>13</v>
      </c>
      <c r="AJ46">
        <v>6</v>
      </c>
      <c r="AK46">
        <v>7</v>
      </c>
      <c r="AL46" s="2">
        <v>7</v>
      </c>
    </row>
    <row r="47" spans="1:38" x14ac:dyDescent="0.3">
      <c r="A47" s="1" t="s">
        <v>8</v>
      </c>
      <c r="B47">
        <f t="shared" si="0"/>
        <v>45</v>
      </c>
      <c r="C47">
        <v>3</v>
      </c>
      <c r="D47" s="2">
        <v>3</v>
      </c>
      <c r="E47" s="1">
        <v>3</v>
      </c>
      <c r="F47">
        <v>6</v>
      </c>
      <c r="G47">
        <v>2</v>
      </c>
      <c r="H47">
        <v>50.9</v>
      </c>
      <c r="I47">
        <v>3</v>
      </c>
      <c r="J47">
        <v>4</v>
      </c>
      <c r="K47">
        <v>1.89</v>
      </c>
      <c r="L47">
        <v>2.36</v>
      </c>
      <c r="M47">
        <v>11</v>
      </c>
      <c r="N47">
        <v>0.25</v>
      </c>
      <c r="O47" s="1">
        <v>4</v>
      </c>
      <c r="P47">
        <v>11</v>
      </c>
      <c r="Q47">
        <v>5</v>
      </c>
      <c r="R47">
        <v>49.86</v>
      </c>
      <c r="S47">
        <v>2.46</v>
      </c>
      <c r="T47">
        <v>6</v>
      </c>
      <c r="U47">
        <v>3.3</v>
      </c>
      <c r="V47">
        <v>2.16</v>
      </c>
      <c r="W47">
        <v>19</v>
      </c>
      <c r="X47">
        <v>5.5E-2</v>
      </c>
      <c r="Y47" s="1">
        <v>11</v>
      </c>
      <c r="Z47">
        <v>4</v>
      </c>
      <c r="AA47">
        <v>5</v>
      </c>
      <c r="AB47">
        <v>6</v>
      </c>
      <c r="AC47">
        <v>0.33333333333333331</v>
      </c>
      <c r="AD47">
        <v>19</v>
      </c>
      <c r="AE47" s="2">
        <v>0.15</v>
      </c>
      <c r="AF47" s="1">
        <v>0.33250000000000002</v>
      </c>
      <c r="AG47">
        <v>14</v>
      </c>
      <c r="AH47">
        <v>0.14000000000000001</v>
      </c>
      <c r="AI47">
        <v>7</v>
      </c>
      <c r="AJ47">
        <v>4</v>
      </c>
      <c r="AK47">
        <v>4</v>
      </c>
      <c r="AL47" s="2">
        <v>4</v>
      </c>
    </row>
    <row r="48" spans="1:38" x14ac:dyDescent="0.3">
      <c r="A48" s="1" t="s">
        <v>8</v>
      </c>
      <c r="B48">
        <f t="shared" si="0"/>
        <v>46</v>
      </c>
      <c r="C48">
        <v>3</v>
      </c>
      <c r="D48" s="2">
        <v>3</v>
      </c>
      <c r="E48" s="1">
        <v>3</v>
      </c>
      <c r="F48">
        <v>9</v>
      </c>
      <c r="G48">
        <v>3</v>
      </c>
      <c r="H48">
        <v>49.16</v>
      </c>
      <c r="I48">
        <v>7.25</v>
      </c>
      <c r="J48">
        <v>5</v>
      </c>
      <c r="K48">
        <v>1.89</v>
      </c>
      <c r="L48">
        <v>2.16</v>
      </c>
      <c r="M48">
        <v>14</v>
      </c>
      <c r="N48">
        <v>0.2</v>
      </c>
      <c r="O48" s="1">
        <v>4</v>
      </c>
      <c r="P48">
        <v>7</v>
      </c>
      <c r="Q48">
        <v>3</v>
      </c>
      <c r="R48">
        <v>51.58</v>
      </c>
      <c r="S48">
        <v>0.89</v>
      </c>
      <c r="T48">
        <v>4</v>
      </c>
      <c r="U48">
        <v>1.7</v>
      </c>
      <c r="V48">
        <v>2.16</v>
      </c>
      <c r="W48">
        <v>17</v>
      </c>
      <c r="X48">
        <v>0</v>
      </c>
      <c r="Y48" s="1">
        <v>11</v>
      </c>
      <c r="Z48">
        <v>3</v>
      </c>
      <c r="AA48">
        <v>3</v>
      </c>
      <c r="AB48">
        <v>8</v>
      </c>
      <c r="AC48">
        <v>0.45874999999999999</v>
      </c>
      <c r="AD48">
        <v>16</v>
      </c>
      <c r="AE48" s="2">
        <v>0.12</v>
      </c>
      <c r="AF48" s="1">
        <v>0.4</v>
      </c>
      <c r="AG48">
        <v>13</v>
      </c>
      <c r="AH48">
        <v>0.15</v>
      </c>
      <c r="AI48">
        <v>8</v>
      </c>
      <c r="AJ48">
        <v>4</v>
      </c>
      <c r="AK48">
        <v>4</v>
      </c>
      <c r="AL48" s="2">
        <v>5</v>
      </c>
    </row>
    <row r="49" spans="1:38" x14ac:dyDescent="0.3">
      <c r="A49" s="1" t="s">
        <v>8</v>
      </c>
      <c r="B49">
        <f t="shared" si="0"/>
        <v>47</v>
      </c>
      <c r="C49">
        <v>3</v>
      </c>
      <c r="D49" s="2">
        <v>3</v>
      </c>
      <c r="E49" s="1">
        <v>3</v>
      </c>
      <c r="F49">
        <v>11</v>
      </c>
      <c r="G49">
        <v>3</v>
      </c>
      <c r="H49">
        <v>57.86</v>
      </c>
      <c r="I49">
        <v>100</v>
      </c>
      <c r="J49">
        <v>9</v>
      </c>
      <c r="K49">
        <v>4.55</v>
      </c>
      <c r="L49">
        <v>3.27</v>
      </c>
      <c r="M49">
        <v>16</v>
      </c>
      <c r="N49">
        <v>0.4811111111111111</v>
      </c>
      <c r="O49" s="1">
        <v>3</v>
      </c>
      <c r="P49">
        <v>7</v>
      </c>
      <c r="Q49">
        <v>3</v>
      </c>
      <c r="R49">
        <v>56.74</v>
      </c>
      <c r="S49">
        <v>3</v>
      </c>
      <c r="T49">
        <v>5</v>
      </c>
      <c r="U49">
        <v>2.16</v>
      </c>
      <c r="V49">
        <v>4.92</v>
      </c>
      <c r="W49">
        <v>17</v>
      </c>
      <c r="X49">
        <v>0.2</v>
      </c>
      <c r="Y49" s="1">
        <v>10</v>
      </c>
      <c r="Z49">
        <v>3</v>
      </c>
      <c r="AA49">
        <v>4</v>
      </c>
      <c r="AB49">
        <v>7</v>
      </c>
      <c r="AC49">
        <v>0.4757142857142857</v>
      </c>
      <c r="AD49">
        <v>17</v>
      </c>
      <c r="AE49" s="2">
        <v>0.15</v>
      </c>
      <c r="AF49" s="1">
        <v>0.4</v>
      </c>
      <c r="AG49">
        <v>14</v>
      </c>
      <c r="AH49">
        <v>0.2</v>
      </c>
      <c r="AI49">
        <v>7</v>
      </c>
      <c r="AJ49">
        <v>4</v>
      </c>
      <c r="AK49">
        <v>4</v>
      </c>
      <c r="AL49" s="2">
        <v>5</v>
      </c>
    </row>
    <row r="50" spans="1:38" x14ac:dyDescent="0.3">
      <c r="A50" s="1" t="s">
        <v>8</v>
      </c>
      <c r="B50">
        <f t="shared" si="0"/>
        <v>48</v>
      </c>
      <c r="C50">
        <v>3</v>
      </c>
      <c r="D50" s="2">
        <v>3</v>
      </c>
      <c r="E50" s="1">
        <v>3</v>
      </c>
      <c r="F50">
        <v>7</v>
      </c>
      <c r="G50">
        <v>3</v>
      </c>
      <c r="H50">
        <v>60.48</v>
      </c>
      <c r="I50">
        <v>1</v>
      </c>
      <c r="J50">
        <v>6</v>
      </c>
      <c r="K50">
        <v>2.87</v>
      </c>
      <c r="L50">
        <v>3.3</v>
      </c>
      <c r="M50">
        <v>12</v>
      </c>
      <c r="N50">
        <v>0.33333333333333331</v>
      </c>
      <c r="O50" s="1">
        <v>4</v>
      </c>
      <c r="P50">
        <v>13</v>
      </c>
      <c r="Q50">
        <v>4</v>
      </c>
      <c r="R50">
        <v>57.6</v>
      </c>
      <c r="S50">
        <v>4.91</v>
      </c>
      <c r="T50">
        <v>6</v>
      </c>
      <c r="U50">
        <v>3.68</v>
      </c>
      <c r="V50">
        <v>2.94</v>
      </c>
      <c r="W50">
        <v>22</v>
      </c>
      <c r="X50">
        <v>5.5E-2</v>
      </c>
      <c r="Y50" s="1">
        <v>11</v>
      </c>
      <c r="Z50">
        <v>4</v>
      </c>
      <c r="AA50">
        <v>4</v>
      </c>
      <c r="AB50">
        <v>8</v>
      </c>
      <c r="AC50">
        <v>0.41625000000000001</v>
      </c>
      <c r="AD50">
        <v>21</v>
      </c>
      <c r="AE50" s="2">
        <v>0.18</v>
      </c>
      <c r="AF50" s="1">
        <v>0.44444444444444442</v>
      </c>
      <c r="AG50">
        <v>20</v>
      </c>
      <c r="AH50">
        <v>0.2</v>
      </c>
      <c r="AI50">
        <v>13</v>
      </c>
      <c r="AJ50">
        <v>4</v>
      </c>
      <c r="AK50">
        <v>4</v>
      </c>
      <c r="AL50" s="2">
        <v>9</v>
      </c>
    </row>
    <row r="51" spans="1:38" x14ac:dyDescent="0.3">
      <c r="A51" s="1" t="s">
        <v>8</v>
      </c>
      <c r="B51">
        <f t="shared" si="0"/>
        <v>49</v>
      </c>
      <c r="C51">
        <v>3</v>
      </c>
      <c r="D51" s="2">
        <v>3</v>
      </c>
      <c r="E51" s="1">
        <v>2</v>
      </c>
      <c r="F51">
        <v>9</v>
      </c>
      <c r="G51">
        <v>3</v>
      </c>
      <c r="H51">
        <v>62.22</v>
      </c>
      <c r="I51">
        <v>100</v>
      </c>
      <c r="J51">
        <v>8</v>
      </c>
      <c r="K51">
        <v>1.7</v>
      </c>
      <c r="L51">
        <v>3.3</v>
      </c>
      <c r="M51">
        <v>17</v>
      </c>
      <c r="N51">
        <v>0.45874999999999999</v>
      </c>
      <c r="O51" s="1">
        <v>5</v>
      </c>
      <c r="P51">
        <v>9</v>
      </c>
      <c r="Q51">
        <v>5</v>
      </c>
      <c r="R51">
        <v>59.32</v>
      </c>
      <c r="S51">
        <v>100</v>
      </c>
      <c r="T51">
        <v>5</v>
      </c>
      <c r="U51">
        <v>4.5</v>
      </c>
      <c r="V51">
        <v>1.63</v>
      </c>
      <c r="W51">
        <v>19</v>
      </c>
      <c r="X51">
        <v>0.184</v>
      </c>
      <c r="Y51" s="1">
        <v>11</v>
      </c>
      <c r="Z51">
        <v>4</v>
      </c>
      <c r="AA51">
        <v>5</v>
      </c>
      <c r="AB51">
        <v>6</v>
      </c>
      <c r="AC51">
        <v>0.33333333333333331</v>
      </c>
      <c r="AD51">
        <v>18</v>
      </c>
      <c r="AE51" s="2">
        <v>0.11</v>
      </c>
      <c r="AF51" s="1">
        <v>0.27833333333333332</v>
      </c>
      <c r="AG51">
        <v>18</v>
      </c>
      <c r="AH51">
        <v>0.19</v>
      </c>
      <c r="AI51">
        <v>11</v>
      </c>
      <c r="AJ51">
        <v>4</v>
      </c>
      <c r="AK51">
        <v>4</v>
      </c>
      <c r="AL51" s="2">
        <v>6</v>
      </c>
    </row>
    <row r="52" spans="1:38" x14ac:dyDescent="0.3">
      <c r="A52" s="1" t="s">
        <v>8</v>
      </c>
      <c r="B52">
        <f t="shared" si="0"/>
        <v>50</v>
      </c>
      <c r="C52">
        <v>3</v>
      </c>
      <c r="D52" s="2">
        <v>3</v>
      </c>
      <c r="E52" s="1">
        <v>2</v>
      </c>
      <c r="F52">
        <v>9</v>
      </c>
      <c r="G52">
        <v>2</v>
      </c>
      <c r="H52">
        <v>52.64</v>
      </c>
      <c r="I52">
        <v>100</v>
      </c>
      <c r="J52">
        <v>8</v>
      </c>
      <c r="K52">
        <v>1.7</v>
      </c>
      <c r="L52">
        <v>4.1900000000000004</v>
      </c>
      <c r="M52">
        <v>16</v>
      </c>
      <c r="N52">
        <v>0.45874999999999999</v>
      </c>
      <c r="O52" s="1">
        <v>3</v>
      </c>
      <c r="P52">
        <v>8</v>
      </c>
      <c r="Q52">
        <v>3</v>
      </c>
      <c r="R52">
        <v>52.01</v>
      </c>
      <c r="S52">
        <v>3.65</v>
      </c>
      <c r="T52">
        <v>6</v>
      </c>
      <c r="U52">
        <v>1.7</v>
      </c>
      <c r="V52">
        <v>2.4900000000000002</v>
      </c>
      <c r="W52">
        <v>16</v>
      </c>
      <c r="X52">
        <v>0.16666666666666666</v>
      </c>
      <c r="Y52" s="1">
        <v>9</v>
      </c>
      <c r="Z52">
        <v>3</v>
      </c>
      <c r="AA52">
        <v>3</v>
      </c>
      <c r="AB52">
        <v>6</v>
      </c>
      <c r="AC52">
        <v>0.38833333333333336</v>
      </c>
      <c r="AD52">
        <v>17</v>
      </c>
      <c r="AE52" s="2">
        <v>0.1</v>
      </c>
      <c r="AF52" s="1">
        <v>0.33399999999999996</v>
      </c>
      <c r="AG52">
        <v>14</v>
      </c>
      <c r="AH52">
        <v>0.15</v>
      </c>
      <c r="AI52">
        <v>8</v>
      </c>
      <c r="AJ52">
        <v>3</v>
      </c>
      <c r="AK52">
        <v>3</v>
      </c>
      <c r="AL52" s="2">
        <v>5</v>
      </c>
    </row>
    <row r="53" spans="1:38" x14ac:dyDescent="0.3">
      <c r="A53" s="1" t="s">
        <v>8</v>
      </c>
      <c r="B53">
        <f t="shared" si="0"/>
        <v>51</v>
      </c>
      <c r="C53">
        <v>3</v>
      </c>
      <c r="D53" s="2">
        <v>3</v>
      </c>
      <c r="E53" s="1">
        <v>3</v>
      </c>
      <c r="F53">
        <v>8</v>
      </c>
      <c r="G53">
        <v>3</v>
      </c>
      <c r="H53">
        <v>43.51</v>
      </c>
      <c r="I53">
        <v>0</v>
      </c>
      <c r="J53">
        <v>6</v>
      </c>
      <c r="K53">
        <v>4.99</v>
      </c>
      <c r="L53">
        <v>3.3</v>
      </c>
      <c r="M53">
        <v>13</v>
      </c>
      <c r="N53">
        <v>0.44500000000000001</v>
      </c>
      <c r="O53" s="1">
        <v>3</v>
      </c>
      <c r="P53">
        <v>9</v>
      </c>
      <c r="Q53">
        <v>3</v>
      </c>
      <c r="R53">
        <v>45.56</v>
      </c>
      <c r="S53">
        <v>5</v>
      </c>
      <c r="T53">
        <v>5</v>
      </c>
      <c r="U53">
        <v>1.25</v>
      </c>
      <c r="V53">
        <v>6.6</v>
      </c>
      <c r="W53">
        <v>14</v>
      </c>
      <c r="X53">
        <v>0.13400000000000001</v>
      </c>
      <c r="Y53" s="1">
        <v>7</v>
      </c>
      <c r="Z53">
        <v>3</v>
      </c>
      <c r="AA53">
        <v>3</v>
      </c>
      <c r="AB53">
        <v>5</v>
      </c>
      <c r="AC53">
        <v>0.33399999999999996</v>
      </c>
      <c r="AD53">
        <v>14</v>
      </c>
      <c r="AE53" s="2">
        <v>0.16</v>
      </c>
      <c r="AF53" s="1">
        <v>0.41749999999999998</v>
      </c>
      <c r="AG53">
        <v>8</v>
      </c>
      <c r="AH53">
        <v>0.15</v>
      </c>
      <c r="AI53">
        <v>6</v>
      </c>
      <c r="AJ53">
        <v>2</v>
      </c>
      <c r="AK53">
        <v>2</v>
      </c>
      <c r="AL53" s="2">
        <v>4</v>
      </c>
    </row>
    <row r="54" spans="1:38" x14ac:dyDescent="0.3">
      <c r="A54" s="1" t="s">
        <v>8</v>
      </c>
      <c r="B54">
        <f t="shared" si="0"/>
        <v>52</v>
      </c>
      <c r="C54">
        <v>3</v>
      </c>
      <c r="D54" s="2">
        <v>3</v>
      </c>
      <c r="E54" s="1">
        <v>2</v>
      </c>
      <c r="F54">
        <v>5</v>
      </c>
      <c r="G54">
        <v>2</v>
      </c>
      <c r="H54">
        <v>37.85</v>
      </c>
      <c r="I54">
        <v>5.25</v>
      </c>
      <c r="J54">
        <v>4</v>
      </c>
      <c r="K54">
        <v>3.4</v>
      </c>
      <c r="L54">
        <v>0</v>
      </c>
      <c r="M54">
        <v>9</v>
      </c>
      <c r="N54">
        <v>0.25</v>
      </c>
      <c r="O54" s="1">
        <v>3</v>
      </c>
      <c r="P54">
        <v>7</v>
      </c>
      <c r="Q54">
        <v>3</v>
      </c>
      <c r="R54">
        <v>39.54</v>
      </c>
      <c r="S54">
        <v>0.5</v>
      </c>
      <c r="T54">
        <v>4</v>
      </c>
      <c r="U54">
        <v>1.7</v>
      </c>
      <c r="V54">
        <v>4.5</v>
      </c>
      <c r="W54">
        <v>13</v>
      </c>
      <c r="X54">
        <v>0</v>
      </c>
      <c r="Y54" s="1">
        <v>9</v>
      </c>
      <c r="Z54">
        <v>3</v>
      </c>
      <c r="AA54">
        <v>3</v>
      </c>
      <c r="AB54">
        <v>6</v>
      </c>
      <c r="AC54">
        <v>0.44500000000000001</v>
      </c>
      <c r="AD54">
        <v>13</v>
      </c>
      <c r="AE54" s="2">
        <v>0.19</v>
      </c>
      <c r="AF54" s="1">
        <v>0.46600000000000003</v>
      </c>
      <c r="AG54">
        <v>9</v>
      </c>
      <c r="AH54">
        <v>0.19</v>
      </c>
      <c r="AI54">
        <v>6</v>
      </c>
      <c r="AJ54">
        <v>2</v>
      </c>
      <c r="AK54">
        <v>2</v>
      </c>
      <c r="AL54" s="2">
        <v>5</v>
      </c>
    </row>
    <row r="55" spans="1:38" x14ac:dyDescent="0.3">
      <c r="A55" s="1" t="s">
        <v>8</v>
      </c>
      <c r="B55">
        <f t="shared" si="0"/>
        <v>53</v>
      </c>
      <c r="C55">
        <v>3</v>
      </c>
      <c r="D55" s="2">
        <v>3</v>
      </c>
      <c r="E55" s="1">
        <v>3</v>
      </c>
      <c r="F55">
        <v>6</v>
      </c>
      <c r="G55">
        <v>2</v>
      </c>
      <c r="H55">
        <v>39.590000000000003</v>
      </c>
      <c r="I55">
        <v>4.75</v>
      </c>
      <c r="J55">
        <v>4</v>
      </c>
      <c r="K55">
        <v>3.74</v>
      </c>
      <c r="L55">
        <v>1.41</v>
      </c>
      <c r="M55">
        <v>10</v>
      </c>
      <c r="N55">
        <v>0.25</v>
      </c>
      <c r="O55" s="1">
        <v>3</v>
      </c>
      <c r="P55">
        <v>8</v>
      </c>
      <c r="Q55">
        <v>3</v>
      </c>
      <c r="R55">
        <v>39.54</v>
      </c>
      <c r="S55">
        <v>1</v>
      </c>
      <c r="T55">
        <v>5</v>
      </c>
      <c r="U55">
        <v>1.41</v>
      </c>
      <c r="V55">
        <v>2.62</v>
      </c>
      <c r="W55">
        <v>14</v>
      </c>
      <c r="X55">
        <v>0.2</v>
      </c>
      <c r="Y55" s="1">
        <v>7</v>
      </c>
      <c r="Z55">
        <v>3</v>
      </c>
      <c r="AA55">
        <v>4</v>
      </c>
      <c r="AB55">
        <v>4</v>
      </c>
      <c r="AC55">
        <v>0.25</v>
      </c>
      <c r="AD55">
        <v>13</v>
      </c>
      <c r="AE55" s="2">
        <v>0.13</v>
      </c>
      <c r="AF55" s="1">
        <v>0.5</v>
      </c>
      <c r="AG55">
        <v>16</v>
      </c>
      <c r="AH55">
        <v>0.21</v>
      </c>
      <c r="AI55">
        <v>10</v>
      </c>
      <c r="AJ55">
        <v>4</v>
      </c>
      <c r="AK55">
        <v>4</v>
      </c>
      <c r="AL55" s="2">
        <v>6</v>
      </c>
    </row>
    <row r="56" spans="1:38" x14ac:dyDescent="0.3">
      <c r="A56" s="1" t="s">
        <v>8</v>
      </c>
      <c r="B56">
        <f t="shared" si="0"/>
        <v>54</v>
      </c>
      <c r="C56">
        <v>3</v>
      </c>
      <c r="D56" s="2">
        <v>3</v>
      </c>
      <c r="E56" s="1">
        <v>3</v>
      </c>
      <c r="F56">
        <v>8</v>
      </c>
      <c r="G56">
        <v>3</v>
      </c>
      <c r="H56">
        <v>41.77</v>
      </c>
      <c r="I56">
        <v>3.25</v>
      </c>
      <c r="J56">
        <v>7</v>
      </c>
      <c r="K56">
        <v>2.0499999999999998</v>
      </c>
      <c r="L56">
        <v>1.25</v>
      </c>
      <c r="M56">
        <v>13</v>
      </c>
      <c r="N56">
        <v>0.4757142857142857</v>
      </c>
      <c r="O56" s="1">
        <v>2</v>
      </c>
      <c r="P56">
        <v>8</v>
      </c>
      <c r="Q56">
        <v>2</v>
      </c>
      <c r="R56">
        <v>40.83</v>
      </c>
      <c r="S56">
        <v>100</v>
      </c>
      <c r="T56">
        <v>5</v>
      </c>
      <c r="U56">
        <v>0.94</v>
      </c>
      <c r="V56">
        <v>2.16</v>
      </c>
      <c r="W56">
        <v>14</v>
      </c>
      <c r="X56">
        <v>0.26600000000000001</v>
      </c>
      <c r="Y56" s="1">
        <v>7</v>
      </c>
      <c r="Z56">
        <v>2</v>
      </c>
      <c r="AA56">
        <v>2</v>
      </c>
      <c r="AB56">
        <v>5</v>
      </c>
      <c r="AC56">
        <v>0.46600000000000003</v>
      </c>
      <c r="AD56">
        <v>11</v>
      </c>
      <c r="AE56" s="2">
        <v>0.12</v>
      </c>
      <c r="AF56" s="1">
        <v>0.44500000000000001</v>
      </c>
      <c r="AG56">
        <v>15</v>
      </c>
      <c r="AH56">
        <v>0.23</v>
      </c>
      <c r="AI56">
        <v>9</v>
      </c>
      <c r="AJ56">
        <v>2</v>
      </c>
      <c r="AK56">
        <v>3</v>
      </c>
      <c r="AL56" s="2">
        <v>6</v>
      </c>
    </row>
    <row r="57" spans="1:38" x14ac:dyDescent="0.3">
      <c r="A57" s="1" t="s">
        <v>8</v>
      </c>
      <c r="B57">
        <f t="shared" si="0"/>
        <v>55</v>
      </c>
      <c r="C57">
        <v>3</v>
      </c>
      <c r="D57" s="2">
        <v>3</v>
      </c>
      <c r="E57" s="1">
        <v>2</v>
      </c>
      <c r="F57">
        <v>7</v>
      </c>
      <c r="G57">
        <v>2</v>
      </c>
      <c r="H57">
        <v>43.07</v>
      </c>
      <c r="I57">
        <v>100</v>
      </c>
      <c r="J57">
        <v>6</v>
      </c>
      <c r="K57">
        <v>2.16</v>
      </c>
      <c r="L57">
        <v>1.25</v>
      </c>
      <c r="M57">
        <v>13</v>
      </c>
      <c r="N57">
        <v>0.38833333333333336</v>
      </c>
      <c r="O57" s="1">
        <v>3</v>
      </c>
      <c r="P57">
        <v>8</v>
      </c>
      <c r="Q57">
        <v>3</v>
      </c>
      <c r="R57">
        <v>41.69</v>
      </c>
      <c r="S57">
        <v>0.75</v>
      </c>
      <c r="T57">
        <v>5</v>
      </c>
      <c r="U57">
        <v>0.82</v>
      </c>
      <c r="V57">
        <v>1.63</v>
      </c>
      <c r="W57">
        <v>17</v>
      </c>
      <c r="X57">
        <v>0.2</v>
      </c>
      <c r="Y57" s="1">
        <v>7</v>
      </c>
      <c r="Z57">
        <v>4</v>
      </c>
      <c r="AA57">
        <v>3</v>
      </c>
      <c r="AB57">
        <v>3</v>
      </c>
      <c r="AC57">
        <v>0.22333333333333336</v>
      </c>
      <c r="AD57">
        <v>14</v>
      </c>
      <c r="AE57" s="2">
        <v>0.16</v>
      </c>
      <c r="AF57" s="1">
        <v>0.38833333333333336</v>
      </c>
      <c r="AG57">
        <v>13</v>
      </c>
      <c r="AH57">
        <v>0.19</v>
      </c>
      <c r="AI57">
        <v>9</v>
      </c>
      <c r="AJ57">
        <v>2</v>
      </c>
      <c r="AK57">
        <v>2</v>
      </c>
      <c r="AL57" s="2">
        <v>6</v>
      </c>
    </row>
    <row r="58" spans="1:38" x14ac:dyDescent="0.3">
      <c r="A58" s="1" t="s">
        <v>8</v>
      </c>
      <c r="B58">
        <f t="shared" si="0"/>
        <v>56</v>
      </c>
      <c r="C58">
        <v>3</v>
      </c>
      <c r="D58" s="2">
        <v>3</v>
      </c>
      <c r="E58" s="1">
        <v>4</v>
      </c>
      <c r="F58">
        <v>10</v>
      </c>
      <c r="G58">
        <v>4</v>
      </c>
      <c r="H58">
        <v>53.51</v>
      </c>
      <c r="I58">
        <v>100</v>
      </c>
      <c r="J58">
        <v>6</v>
      </c>
      <c r="K58">
        <v>1.7</v>
      </c>
      <c r="L58">
        <v>1.5</v>
      </c>
      <c r="M58">
        <v>18</v>
      </c>
      <c r="N58">
        <v>0.27833333333333332</v>
      </c>
      <c r="O58" s="1">
        <v>4</v>
      </c>
      <c r="P58">
        <v>8</v>
      </c>
      <c r="Q58">
        <v>3</v>
      </c>
      <c r="R58">
        <v>52.87</v>
      </c>
      <c r="S58">
        <v>100</v>
      </c>
      <c r="T58">
        <v>5</v>
      </c>
      <c r="U58">
        <v>0.5</v>
      </c>
      <c r="V58">
        <v>2.4900000000000002</v>
      </c>
      <c r="W58">
        <v>16</v>
      </c>
      <c r="X58">
        <v>0.13400000000000001</v>
      </c>
      <c r="Y58" s="1">
        <v>7</v>
      </c>
      <c r="Z58">
        <v>4</v>
      </c>
      <c r="AA58">
        <v>3</v>
      </c>
      <c r="AB58">
        <v>3</v>
      </c>
      <c r="AC58">
        <v>0.22333333333333336</v>
      </c>
      <c r="AD58">
        <v>14</v>
      </c>
      <c r="AE58" s="2">
        <v>0.2</v>
      </c>
      <c r="AF58" s="1">
        <v>0.26600000000000001</v>
      </c>
      <c r="AG58">
        <v>14</v>
      </c>
      <c r="AH58">
        <v>0.14000000000000001</v>
      </c>
      <c r="AI58">
        <v>8</v>
      </c>
      <c r="AJ58">
        <v>3</v>
      </c>
      <c r="AK58">
        <v>4</v>
      </c>
      <c r="AL58" s="2">
        <v>5</v>
      </c>
    </row>
    <row r="59" spans="1:38" x14ac:dyDescent="0.3">
      <c r="A59" s="1" t="s">
        <v>23</v>
      </c>
      <c r="B59">
        <f t="shared" si="0"/>
        <v>57</v>
      </c>
      <c r="C59">
        <v>3</v>
      </c>
      <c r="D59" s="2">
        <v>3</v>
      </c>
      <c r="E59" s="1">
        <v>5</v>
      </c>
      <c r="F59">
        <v>10</v>
      </c>
      <c r="G59">
        <v>5</v>
      </c>
      <c r="H59">
        <v>54.1</v>
      </c>
      <c r="I59">
        <v>100</v>
      </c>
      <c r="J59">
        <v>6</v>
      </c>
      <c r="K59">
        <v>1.5</v>
      </c>
      <c r="L59">
        <v>9.4600000000000009</v>
      </c>
      <c r="M59">
        <v>19</v>
      </c>
      <c r="N59">
        <v>0.25</v>
      </c>
      <c r="O59" s="1">
        <v>5</v>
      </c>
      <c r="P59">
        <v>10</v>
      </c>
      <c r="Q59">
        <v>6</v>
      </c>
      <c r="R59">
        <v>49.59</v>
      </c>
      <c r="S59">
        <v>3.95</v>
      </c>
      <c r="T59">
        <v>6</v>
      </c>
      <c r="U59">
        <v>2.4900000000000002</v>
      </c>
      <c r="V59">
        <v>1.5</v>
      </c>
      <c r="W59">
        <v>17</v>
      </c>
      <c r="X59">
        <v>0.22166666666666668</v>
      </c>
      <c r="Y59" s="1">
        <v>9</v>
      </c>
      <c r="Z59">
        <v>4</v>
      </c>
      <c r="AA59">
        <v>4</v>
      </c>
      <c r="AB59">
        <v>5</v>
      </c>
      <c r="AC59">
        <v>0.4</v>
      </c>
      <c r="AD59">
        <v>16</v>
      </c>
      <c r="AE59" s="2">
        <v>0.1</v>
      </c>
      <c r="AF59" s="1">
        <v>0.44500000000000001</v>
      </c>
      <c r="AG59">
        <v>13</v>
      </c>
      <c r="AH59">
        <v>0.14000000000000001</v>
      </c>
      <c r="AI59">
        <v>8</v>
      </c>
      <c r="AJ59">
        <v>4</v>
      </c>
      <c r="AK59">
        <v>4</v>
      </c>
      <c r="AL59" s="2">
        <v>6</v>
      </c>
    </row>
    <row r="60" spans="1:38" x14ac:dyDescent="0.3">
      <c r="A60" s="1" t="s">
        <v>23</v>
      </c>
      <c r="B60">
        <f t="shared" si="0"/>
        <v>58</v>
      </c>
      <c r="C60">
        <v>3</v>
      </c>
      <c r="D60" s="2">
        <v>3</v>
      </c>
      <c r="E60" s="1">
        <v>6</v>
      </c>
      <c r="F60">
        <v>19</v>
      </c>
      <c r="G60">
        <v>7</v>
      </c>
      <c r="H60">
        <v>59.34</v>
      </c>
      <c r="I60">
        <v>2.33</v>
      </c>
      <c r="J60">
        <v>10</v>
      </c>
      <c r="K60">
        <v>2.4500000000000002</v>
      </c>
      <c r="L60">
        <v>1.63</v>
      </c>
      <c r="M60">
        <v>26</v>
      </c>
      <c r="N60">
        <v>0.16699999999999998</v>
      </c>
      <c r="O60" s="1">
        <v>5</v>
      </c>
      <c r="P60">
        <v>13</v>
      </c>
      <c r="Q60">
        <v>5</v>
      </c>
      <c r="R60">
        <v>58.21</v>
      </c>
      <c r="S60">
        <v>0.69</v>
      </c>
      <c r="T60">
        <v>6</v>
      </c>
      <c r="U60">
        <v>1.25</v>
      </c>
      <c r="V60">
        <v>1.7</v>
      </c>
      <c r="W60">
        <v>14</v>
      </c>
      <c r="X60">
        <v>0.11166666666666668</v>
      </c>
      <c r="Y60" s="1">
        <v>8</v>
      </c>
      <c r="Z60">
        <v>4</v>
      </c>
      <c r="AA60">
        <v>4</v>
      </c>
      <c r="AB60">
        <v>5</v>
      </c>
      <c r="AC60">
        <v>0.33399999999999996</v>
      </c>
      <c r="AD60">
        <v>14</v>
      </c>
      <c r="AE60" s="2">
        <v>0.12</v>
      </c>
      <c r="AF60" s="1">
        <v>0.33333333333333331</v>
      </c>
      <c r="AG60">
        <v>18</v>
      </c>
      <c r="AH60">
        <v>0.15</v>
      </c>
      <c r="AI60">
        <v>10</v>
      </c>
      <c r="AJ60">
        <v>4</v>
      </c>
      <c r="AK60">
        <v>3</v>
      </c>
      <c r="AL60" s="2">
        <v>6</v>
      </c>
    </row>
    <row r="61" spans="1:38" x14ac:dyDescent="0.3">
      <c r="A61" s="1" t="s">
        <v>23</v>
      </c>
      <c r="B61">
        <f t="shared" si="0"/>
        <v>59</v>
      </c>
      <c r="C61">
        <v>3</v>
      </c>
      <c r="D61" s="2">
        <v>3</v>
      </c>
      <c r="E61" s="1">
        <v>6</v>
      </c>
      <c r="F61">
        <v>14</v>
      </c>
      <c r="G61">
        <v>4</v>
      </c>
      <c r="H61">
        <v>54.97</v>
      </c>
      <c r="I61">
        <v>3.25</v>
      </c>
      <c r="J61">
        <v>8</v>
      </c>
      <c r="K61">
        <v>1.41</v>
      </c>
      <c r="L61">
        <v>6.18</v>
      </c>
      <c r="M61">
        <v>20</v>
      </c>
      <c r="N61">
        <v>0.25</v>
      </c>
      <c r="O61" s="1">
        <v>4</v>
      </c>
      <c r="P61">
        <v>11</v>
      </c>
      <c r="Q61">
        <v>3</v>
      </c>
      <c r="R61">
        <v>57.35</v>
      </c>
      <c r="S61">
        <v>1.48</v>
      </c>
      <c r="T61">
        <v>6</v>
      </c>
      <c r="U61">
        <v>2.62</v>
      </c>
      <c r="V61">
        <v>1.25</v>
      </c>
      <c r="W61">
        <v>19</v>
      </c>
      <c r="X61">
        <v>0</v>
      </c>
      <c r="Y61" s="1">
        <v>7</v>
      </c>
      <c r="Z61">
        <v>3</v>
      </c>
      <c r="AA61">
        <v>4</v>
      </c>
      <c r="AB61">
        <v>4</v>
      </c>
      <c r="AC61">
        <v>0.16750000000000001</v>
      </c>
      <c r="AD61">
        <v>13</v>
      </c>
      <c r="AE61" s="2">
        <v>0.12</v>
      </c>
      <c r="AF61" s="1">
        <v>0.4811111111111111</v>
      </c>
      <c r="AG61">
        <v>20</v>
      </c>
      <c r="AH61">
        <v>0.11</v>
      </c>
      <c r="AI61">
        <v>13</v>
      </c>
      <c r="AJ61">
        <v>4</v>
      </c>
      <c r="AK61">
        <v>3</v>
      </c>
      <c r="AL61" s="2">
        <v>9</v>
      </c>
    </row>
    <row r="62" spans="1:38" x14ac:dyDescent="0.3">
      <c r="A62" s="1" t="s">
        <v>23</v>
      </c>
      <c r="B62">
        <f t="shared" si="0"/>
        <v>60</v>
      </c>
      <c r="C62">
        <v>3</v>
      </c>
      <c r="D62" s="2">
        <v>3</v>
      </c>
      <c r="E62" s="1">
        <v>5</v>
      </c>
      <c r="F62">
        <v>12</v>
      </c>
      <c r="G62">
        <v>4</v>
      </c>
      <c r="H62">
        <v>51.48</v>
      </c>
      <c r="I62">
        <v>3.83</v>
      </c>
      <c r="J62">
        <v>6</v>
      </c>
      <c r="K62">
        <v>1.89</v>
      </c>
      <c r="L62">
        <v>4.92</v>
      </c>
      <c r="M62">
        <v>17</v>
      </c>
      <c r="N62">
        <v>0.22166666666666668</v>
      </c>
      <c r="O62" s="1">
        <v>4</v>
      </c>
      <c r="P62">
        <v>13</v>
      </c>
      <c r="Q62">
        <v>3</v>
      </c>
      <c r="R62">
        <v>50.88</v>
      </c>
      <c r="S62">
        <v>10.5</v>
      </c>
      <c r="T62">
        <v>8</v>
      </c>
      <c r="U62">
        <v>2.0499999999999998</v>
      </c>
      <c r="V62">
        <v>6.65</v>
      </c>
      <c r="W62">
        <v>20</v>
      </c>
      <c r="X62">
        <v>0.29125000000000001</v>
      </c>
      <c r="Y62" s="1">
        <v>7</v>
      </c>
      <c r="Z62">
        <v>4</v>
      </c>
      <c r="AA62">
        <v>4</v>
      </c>
      <c r="AB62">
        <v>5</v>
      </c>
      <c r="AC62">
        <v>0.33399999999999996</v>
      </c>
      <c r="AD62">
        <v>11</v>
      </c>
      <c r="AE62" s="2">
        <v>0.13</v>
      </c>
      <c r="AF62" s="1">
        <v>0.4757142857142857</v>
      </c>
      <c r="AG62">
        <v>15</v>
      </c>
      <c r="AH62">
        <v>0.08</v>
      </c>
      <c r="AI62">
        <v>9</v>
      </c>
      <c r="AJ62">
        <v>4</v>
      </c>
      <c r="AK62">
        <v>4</v>
      </c>
      <c r="AL62" s="2">
        <v>7</v>
      </c>
    </row>
    <row r="63" spans="1:38" x14ac:dyDescent="0.3">
      <c r="A63" s="1" t="s">
        <v>23</v>
      </c>
      <c r="B63">
        <f t="shared" si="0"/>
        <v>61</v>
      </c>
      <c r="C63">
        <v>3</v>
      </c>
      <c r="D63" s="2">
        <v>3</v>
      </c>
      <c r="E63" s="1">
        <v>6</v>
      </c>
      <c r="F63">
        <v>18</v>
      </c>
      <c r="G63">
        <v>8</v>
      </c>
      <c r="H63">
        <v>61.08</v>
      </c>
      <c r="I63">
        <v>13.92</v>
      </c>
      <c r="J63">
        <v>8</v>
      </c>
      <c r="K63">
        <v>9.1</v>
      </c>
      <c r="L63">
        <v>6.98</v>
      </c>
      <c r="M63">
        <v>20</v>
      </c>
      <c r="N63">
        <v>0.4375</v>
      </c>
      <c r="O63" s="1">
        <v>4</v>
      </c>
      <c r="P63">
        <v>9</v>
      </c>
      <c r="Q63">
        <v>5</v>
      </c>
      <c r="R63">
        <v>40.1</v>
      </c>
      <c r="S63">
        <v>100</v>
      </c>
      <c r="T63">
        <v>6</v>
      </c>
      <c r="U63">
        <v>1.7</v>
      </c>
      <c r="V63">
        <v>10.66</v>
      </c>
      <c r="W63">
        <v>15</v>
      </c>
      <c r="X63">
        <v>0.27833333333333332</v>
      </c>
      <c r="Y63" s="1">
        <v>9</v>
      </c>
      <c r="Z63">
        <v>3</v>
      </c>
      <c r="AA63">
        <v>4</v>
      </c>
      <c r="AB63">
        <v>7</v>
      </c>
      <c r="AC63">
        <v>0.4757142857142857</v>
      </c>
      <c r="AD63">
        <v>14</v>
      </c>
      <c r="AE63" s="2">
        <v>0.16</v>
      </c>
      <c r="AF63" s="1">
        <v>0.5</v>
      </c>
      <c r="AG63">
        <v>17</v>
      </c>
      <c r="AH63">
        <v>0.12</v>
      </c>
      <c r="AI63">
        <v>12</v>
      </c>
      <c r="AJ63">
        <v>4</v>
      </c>
      <c r="AK63">
        <v>4</v>
      </c>
      <c r="AL63" s="2">
        <v>10</v>
      </c>
    </row>
    <row r="64" spans="1:38" x14ac:dyDescent="0.3">
      <c r="A64" s="1" t="s">
        <v>23</v>
      </c>
      <c r="B64">
        <f t="shared" si="0"/>
        <v>62</v>
      </c>
      <c r="C64">
        <v>3</v>
      </c>
      <c r="D64" s="2">
        <v>3</v>
      </c>
      <c r="E64" s="1">
        <v>7</v>
      </c>
      <c r="F64">
        <v>15</v>
      </c>
      <c r="G64">
        <v>7</v>
      </c>
      <c r="H64">
        <v>64.14</v>
      </c>
      <c r="I64">
        <v>4.08</v>
      </c>
      <c r="J64">
        <v>7</v>
      </c>
      <c r="K64">
        <v>9.4600000000000009</v>
      </c>
      <c r="L64">
        <v>4.32</v>
      </c>
      <c r="M64">
        <v>22</v>
      </c>
      <c r="N64">
        <v>0.36857142857142861</v>
      </c>
      <c r="O64" s="1">
        <v>4</v>
      </c>
      <c r="P64">
        <v>12</v>
      </c>
      <c r="Q64">
        <v>5</v>
      </c>
      <c r="R64">
        <v>41.82</v>
      </c>
      <c r="S64">
        <v>100</v>
      </c>
      <c r="T64">
        <v>7</v>
      </c>
      <c r="U64">
        <v>4.03</v>
      </c>
      <c r="V64">
        <v>7.41</v>
      </c>
      <c r="W64">
        <v>17</v>
      </c>
      <c r="X64">
        <v>0.2857142857142857</v>
      </c>
      <c r="Y64" s="1">
        <v>11</v>
      </c>
      <c r="Z64">
        <v>5</v>
      </c>
      <c r="AA64">
        <v>6</v>
      </c>
      <c r="AB64">
        <v>6</v>
      </c>
      <c r="AC64">
        <v>0.22166666666666668</v>
      </c>
      <c r="AD64">
        <v>19</v>
      </c>
      <c r="AE64" s="2">
        <v>0.15</v>
      </c>
      <c r="AF64" s="1">
        <v>0.40777777777777779</v>
      </c>
      <c r="AG64">
        <v>22</v>
      </c>
      <c r="AH64">
        <v>0.13</v>
      </c>
      <c r="AI64">
        <v>15</v>
      </c>
      <c r="AJ64">
        <v>5</v>
      </c>
      <c r="AK64">
        <v>7</v>
      </c>
      <c r="AL64" s="2">
        <v>9</v>
      </c>
    </row>
    <row r="65" spans="1:38" x14ac:dyDescent="0.3">
      <c r="A65" s="1" t="s">
        <v>23</v>
      </c>
      <c r="B65">
        <f t="shared" si="0"/>
        <v>63</v>
      </c>
      <c r="C65">
        <v>3</v>
      </c>
      <c r="D65" s="2">
        <v>3</v>
      </c>
      <c r="E65" s="1">
        <v>6</v>
      </c>
      <c r="F65">
        <v>18</v>
      </c>
      <c r="G65">
        <v>9</v>
      </c>
      <c r="H65">
        <v>66.75</v>
      </c>
      <c r="I65">
        <v>3.08</v>
      </c>
      <c r="J65">
        <v>10</v>
      </c>
      <c r="K65">
        <v>8.73</v>
      </c>
      <c r="L65">
        <v>4</v>
      </c>
      <c r="M65">
        <v>26</v>
      </c>
      <c r="N65">
        <v>0.3</v>
      </c>
      <c r="O65" s="1">
        <v>5</v>
      </c>
      <c r="P65">
        <v>12</v>
      </c>
      <c r="Q65">
        <v>4</v>
      </c>
      <c r="R65">
        <v>47.43</v>
      </c>
      <c r="S65">
        <v>21.55</v>
      </c>
      <c r="T65">
        <v>7</v>
      </c>
      <c r="U65">
        <v>4.03</v>
      </c>
      <c r="V65">
        <v>10.199999999999999</v>
      </c>
      <c r="W65">
        <v>19</v>
      </c>
      <c r="X65">
        <v>0.2857142857142857</v>
      </c>
      <c r="Y65" s="1">
        <v>9</v>
      </c>
      <c r="Z65">
        <v>4</v>
      </c>
      <c r="AA65">
        <v>5</v>
      </c>
      <c r="AB65">
        <v>5</v>
      </c>
      <c r="AC65">
        <v>0.33399999999999996</v>
      </c>
      <c r="AD65">
        <v>18</v>
      </c>
      <c r="AE65" s="2">
        <v>0.15</v>
      </c>
      <c r="AF65" s="1">
        <v>0.33374999999999999</v>
      </c>
      <c r="AG65">
        <v>23</v>
      </c>
      <c r="AH65">
        <v>0.1</v>
      </c>
      <c r="AI65">
        <v>14</v>
      </c>
      <c r="AJ65">
        <v>5</v>
      </c>
      <c r="AK65">
        <v>7</v>
      </c>
      <c r="AL65" s="2">
        <v>8</v>
      </c>
    </row>
    <row r="66" spans="1:38" x14ac:dyDescent="0.3">
      <c r="A66" s="1" t="s">
        <v>41</v>
      </c>
      <c r="B66">
        <f t="shared" si="0"/>
        <v>64</v>
      </c>
      <c r="C66">
        <v>3</v>
      </c>
      <c r="D66" s="2">
        <v>3</v>
      </c>
      <c r="E66" s="1">
        <v>5</v>
      </c>
      <c r="F66">
        <v>13</v>
      </c>
      <c r="G66">
        <v>5</v>
      </c>
      <c r="H66">
        <v>64.06</v>
      </c>
      <c r="I66">
        <v>0.5</v>
      </c>
      <c r="J66">
        <v>8</v>
      </c>
      <c r="K66">
        <v>2.16</v>
      </c>
      <c r="L66">
        <v>0.5</v>
      </c>
      <c r="M66">
        <v>24</v>
      </c>
      <c r="N66">
        <v>0.24</v>
      </c>
      <c r="O66" s="1">
        <v>3</v>
      </c>
      <c r="P66">
        <v>9</v>
      </c>
      <c r="Q66">
        <v>3</v>
      </c>
      <c r="R66">
        <v>62.9</v>
      </c>
      <c r="S66">
        <v>3.33</v>
      </c>
      <c r="T66">
        <v>5</v>
      </c>
      <c r="U66">
        <v>11.09</v>
      </c>
      <c r="V66">
        <v>4.03</v>
      </c>
      <c r="W66">
        <v>15</v>
      </c>
      <c r="X66">
        <v>0.2</v>
      </c>
      <c r="Y66" s="1">
        <v>9</v>
      </c>
      <c r="Z66">
        <v>4</v>
      </c>
      <c r="AA66">
        <v>4</v>
      </c>
      <c r="AB66">
        <v>6</v>
      </c>
      <c r="AC66">
        <v>0.38833333333333336</v>
      </c>
      <c r="AD66">
        <v>15</v>
      </c>
      <c r="AE66" s="2">
        <v>0.14000000000000001</v>
      </c>
      <c r="AF66" s="1">
        <v>0.27833333333333332</v>
      </c>
      <c r="AG66">
        <v>16</v>
      </c>
      <c r="AH66">
        <v>7.0000000000000007E-2</v>
      </c>
      <c r="AI66">
        <v>8</v>
      </c>
      <c r="AJ66">
        <v>5</v>
      </c>
      <c r="AK66">
        <v>4</v>
      </c>
      <c r="AL66" s="2">
        <v>6</v>
      </c>
    </row>
    <row r="67" spans="1:38" x14ac:dyDescent="0.3">
      <c r="A67" s="1" t="s">
        <v>41</v>
      </c>
      <c r="B67">
        <f t="shared" ref="B67:B130" si="1">B66+1</f>
        <v>65</v>
      </c>
      <c r="C67">
        <v>3</v>
      </c>
      <c r="D67" s="2">
        <v>3</v>
      </c>
      <c r="E67" s="1">
        <v>3</v>
      </c>
      <c r="F67">
        <v>11</v>
      </c>
      <c r="G67">
        <v>4</v>
      </c>
      <c r="H67">
        <v>62.32</v>
      </c>
      <c r="I67">
        <v>0.75</v>
      </c>
      <c r="J67">
        <v>6</v>
      </c>
      <c r="K67">
        <v>0.82</v>
      </c>
      <c r="L67">
        <v>0.47</v>
      </c>
      <c r="M67">
        <v>17</v>
      </c>
      <c r="N67">
        <v>0.11166666666666668</v>
      </c>
      <c r="O67" s="1">
        <v>4</v>
      </c>
      <c r="P67">
        <v>8</v>
      </c>
      <c r="Q67">
        <v>5</v>
      </c>
      <c r="R67">
        <v>53.42</v>
      </c>
      <c r="S67">
        <v>3.17</v>
      </c>
      <c r="T67">
        <v>4</v>
      </c>
      <c r="U67">
        <v>10.34</v>
      </c>
      <c r="V67">
        <v>9.0299999999999994</v>
      </c>
      <c r="W67">
        <v>17</v>
      </c>
      <c r="X67">
        <v>8.2500000000000004E-2</v>
      </c>
      <c r="Y67" s="1">
        <v>11</v>
      </c>
      <c r="Z67">
        <v>5</v>
      </c>
      <c r="AA67">
        <v>5</v>
      </c>
      <c r="AB67">
        <v>7</v>
      </c>
      <c r="AC67">
        <v>0.38142857142857139</v>
      </c>
      <c r="AD67">
        <v>17</v>
      </c>
      <c r="AE67" s="2">
        <v>0.13</v>
      </c>
      <c r="AF67" s="1">
        <v>0.33333333333333331</v>
      </c>
      <c r="AG67">
        <v>18</v>
      </c>
      <c r="AH67">
        <v>0.08</v>
      </c>
      <c r="AI67">
        <v>11</v>
      </c>
      <c r="AJ67">
        <v>4</v>
      </c>
      <c r="AK67">
        <v>4</v>
      </c>
      <c r="AL67" s="2">
        <v>6</v>
      </c>
    </row>
    <row r="68" spans="1:38" x14ac:dyDescent="0.3">
      <c r="A68" s="1" t="s">
        <v>41</v>
      </c>
      <c r="B68">
        <f t="shared" si="1"/>
        <v>66</v>
      </c>
      <c r="C68">
        <v>3</v>
      </c>
      <c r="D68" s="2">
        <v>3</v>
      </c>
      <c r="E68" s="1">
        <v>4</v>
      </c>
      <c r="F68">
        <v>12</v>
      </c>
      <c r="G68">
        <v>3</v>
      </c>
      <c r="H68">
        <v>61.01</v>
      </c>
      <c r="I68">
        <v>1.75</v>
      </c>
      <c r="J68">
        <v>6</v>
      </c>
      <c r="K68">
        <v>1.25</v>
      </c>
      <c r="L68">
        <v>0</v>
      </c>
      <c r="M68">
        <v>16</v>
      </c>
      <c r="N68">
        <v>0.16666666666666666</v>
      </c>
      <c r="O68" s="1">
        <v>4</v>
      </c>
      <c r="P68">
        <v>11</v>
      </c>
      <c r="Q68">
        <v>5</v>
      </c>
      <c r="R68">
        <v>52.13</v>
      </c>
      <c r="S68">
        <v>0.17</v>
      </c>
      <c r="T68">
        <v>6</v>
      </c>
      <c r="U68">
        <v>0.47</v>
      </c>
      <c r="V68">
        <v>1.25</v>
      </c>
      <c r="W68">
        <v>19</v>
      </c>
      <c r="X68">
        <v>0.22166666666666668</v>
      </c>
      <c r="Y68" s="1">
        <v>14</v>
      </c>
      <c r="Z68">
        <v>7</v>
      </c>
      <c r="AA68">
        <v>6</v>
      </c>
      <c r="AB68">
        <v>8</v>
      </c>
      <c r="AC68">
        <v>0.33374999999999999</v>
      </c>
      <c r="AD68">
        <v>21</v>
      </c>
      <c r="AE68" s="2">
        <v>0.09</v>
      </c>
      <c r="AF68" s="1">
        <v>0.33285714285714285</v>
      </c>
      <c r="AG68">
        <v>19</v>
      </c>
      <c r="AH68">
        <v>0.08</v>
      </c>
      <c r="AI68">
        <v>12</v>
      </c>
      <c r="AJ68">
        <v>5</v>
      </c>
      <c r="AK68">
        <v>4</v>
      </c>
      <c r="AL68" s="2">
        <v>7</v>
      </c>
    </row>
    <row r="69" spans="1:38" x14ac:dyDescent="0.3">
      <c r="A69" s="1" t="s">
        <v>41</v>
      </c>
      <c r="B69">
        <f t="shared" si="1"/>
        <v>67</v>
      </c>
      <c r="C69">
        <v>3</v>
      </c>
      <c r="D69" s="2">
        <v>3</v>
      </c>
      <c r="E69" s="1">
        <v>3</v>
      </c>
      <c r="F69">
        <v>9</v>
      </c>
      <c r="G69">
        <v>3</v>
      </c>
      <c r="H69">
        <v>57.52</v>
      </c>
      <c r="I69">
        <v>100</v>
      </c>
      <c r="J69">
        <v>5</v>
      </c>
      <c r="K69">
        <v>3.09</v>
      </c>
      <c r="L69">
        <v>0.47</v>
      </c>
      <c r="M69">
        <v>16</v>
      </c>
      <c r="N69">
        <v>0.2</v>
      </c>
      <c r="O69" s="1">
        <v>3</v>
      </c>
      <c r="P69">
        <v>10</v>
      </c>
      <c r="Q69">
        <v>3</v>
      </c>
      <c r="R69">
        <v>57.3</v>
      </c>
      <c r="S69">
        <v>6.13</v>
      </c>
      <c r="T69">
        <v>6</v>
      </c>
      <c r="U69">
        <v>4.99</v>
      </c>
      <c r="V69">
        <v>3.77</v>
      </c>
      <c r="W69">
        <v>13</v>
      </c>
      <c r="X69">
        <v>0.33333333333333331</v>
      </c>
      <c r="Y69" s="1">
        <v>13</v>
      </c>
      <c r="Z69">
        <v>5</v>
      </c>
      <c r="AA69">
        <v>5</v>
      </c>
      <c r="AB69">
        <v>9</v>
      </c>
      <c r="AC69">
        <v>0.59222222222222221</v>
      </c>
      <c r="AD69">
        <v>20</v>
      </c>
      <c r="AE69" s="2">
        <v>0.08</v>
      </c>
      <c r="AF69" s="1">
        <v>0.45874999999999999</v>
      </c>
      <c r="AG69">
        <v>18</v>
      </c>
      <c r="AH69">
        <v>0.08</v>
      </c>
      <c r="AI69">
        <v>10</v>
      </c>
      <c r="AJ69">
        <v>5</v>
      </c>
      <c r="AK69">
        <v>4</v>
      </c>
      <c r="AL69" s="2">
        <v>8</v>
      </c>
    </row>
    <row r="70" spans="1:38" x14ac:dyDescent="0.3">
      <c r="A70" s="1" t="s">
        <v>41</v>
      </c>
      <c r="B70">
        <f t="shared" si="1"/>
        <v>68</v>
      </c>
      <c r="C70">
        <v>3</v>
      </c>
      <c r="D70" s="2">
        <v>3</v>
      </c>
      <c r="E70" s="1">
        <v>3</v>
      </c>
      <c r="F70">
        <v>10</v>
      </c>
      <c r="G70">
        <v>2</v>
      </c>
      <c r="H70">
        <v>59.27</v>
      </c>
      <c r="I70">
        <v>2.25</v>
      </c>
      <c r="J70">
        <v>6</v>
      </c>
      <c r="K70">
        <v>4.9000000000000004</v>
      </c>
      <c r="L70">
        <v>0.82</v>
      </c>
      <c r="M70">
        <v>15</v>
      </c>
      <c r="N70">
        <v>0.27833333333333332</v>
      </c>
      <c r="O70" s="1">
        <v>5</v>
      </c>
      <c r="P70">
        <v>13</v>
      </c>
      <c r="Q70">
        <v>4</v>
      </c>
      <c r="R70">
        <v>59.02</v>
      </c>
      <c r="S70">
        <v>1.72</v>
      </c>
      <c r="T70">
        <v>8</v>
      </c>
      <c r="U70">
        <v>0.94</v>
      </c>
      <c r="V70">
        <v>3.74</v>
      </c>
      <c r="W70">
        <v>24</v>
      </c>
      <c r="X70">
        <v>0.16625000000000001</v>
      </c>
      <c r="Y70" s="1">
        <v>10</v>
      </c>
      <c r="Z70">
        <v>4</v>
      </c>
      <c r="AA70">
        <v>3</v>
      </c>
      <c r="AB70">
        <v>7</v>
      </c>
      <c r="AC70">
        <v>0.33285714285714285</v>
      </c>
      <c r="AD70">
        <v>20</v>
      </c>
      <c r="AE70" s="2">
        <v>0.14000000000000001</v>
      </c>
      <c r="AF70" s="1">
        <v>0.33399999999999996</v>
      </c>
      <c r="AG70">
        <v>16</v>
      </c>
      <c r="AH70">
        <v>0.09</v>
      </c>
      <c r="AI70">
        <v>9</v>
      </c>
      <c r="AJ70">
        <v>4</v>
      </c>
      <c r="AK70">
        <v>4</v>
      </c>
      <c r="AL70" s="2">
        <v>5</v>
      </c>
    </row>
    <row r="71" spans="1:38" x14ac:dyDescent="0.3">
      <c r="A71" s="1" t="s">
        <v>41</v>
      </c>
      <c r="B71">
        <f t="shared" si="1"/>
        <v>69</v>
      </c>
      <c r="C71">
        <v>3</v>
      </c>
      <c r="D71" s="2">
        <v>3</v>
      </c>
      <c r="E71" s="1">
        <v>4</v>
      </c>
      <c r="F71">
        <v>9</v>
      </c>
      <c r="G71">
        <v>6</v>
      </c>
      <c r="H71">
        <v>60.57</v>
      </c>
      <c r="I71">
        <v>0.62</v>
      </c>
      <c r="J71">
        <v>6</v>
      </c>
      <c r="K71">
        <v>5.25</v>
      </c>
      <c r="L71">
        <v>0.94</v>
      </c>
      <c r="M71">
        <v>16</v>
      </c>
      <c r="N71">
        <v>0.30499999999999999</v>
      </c>
      <c r="O71" s="1">
        <v>5</v>
      </c>
      <c r="P71">
        <v>10</v>
      </c>
      <c r="Q71">
        <v>5</v>
      </c>
      <c r="R71">
        <v>59.45</v>
      </c>
      <c r="S71">
        <v>100</v>
      </c>
      <c r="T71">
        <v>6</v>
      </c>
      <c r="U71">
        <v>1.25</v>
      </c>
      <c r="V71">
        <v>3.86</v>
      </c>
      <c r="W71">
        <v>22</v>
      </c>
      <c r="X71">
        <v>0.26333333333333336</v>
      </c>
      <c r="Y71" s="1">
        <v>8</v>
      </c>
      <c r="Z71">
        <v>3</v>
      </c>
      <c r="AA71">
        <v>4</v>
      </c>
      <c r="AB71">
        <v>6</v>
      </c>
      <c r="AC71">
        <v>0.5</v>
      </c>
      <c r="AD71">
        <v>13</v>
      </c>
      <c r="AE71" s="2">
        <v>0.14000000000000001</v>
      </c>
      <c r="AF71" s="1">
        <v>0.44500000000000001</v>
      </c>
      <c r="AG71">
        <v>17</v>
      </c>
      <c r="AH71">
        <v>0.09</v>
      </c>
      <c r="AI71">
        <v>10</v>
      </c>
      <c r="AJ71">
        <v>6</v>
      </c>
      <c r="AK71">
        <v>5</v>
      </c>
      <c r="AL71" s="2">
        <v>6</v>
      </c>
    </row>
    <row r="72" spans="1:38" x14ac:dyDescent="0.3">
      <c r="A72" s="1" t="s">
        <v>41</v>
      </c>
      <c r="B72">
        <f t="shared" si="1"/>
        <v>70</v>
      </c>
      <c r="C72">
        <v>3</v>
      </c>
      <c r="D72" s="2">
        <v>3</v>
      </c>
      <c r="E72" s="1">
        <v>4</v>
      </c>
      <c r="F72">
        <v>9</v>
      </c>
      <c r="G72">
        <v>4</v>
      </c>
      <c r="H72">
        <v>62.32</v>
      </c>
      <c r="I72">
        <v>2.42</v>
      </c>
      <c r="J72">
        <v>5</v>
      </c>
      <c r="K72">
        <v>2.4900000000000002</v>
      </c>
      <c r="L72">
        <v>0</v>
      </c>
      <c r="M72">
        <v>16</v>
      </c>
      <c r="N72">
        <v>0.13400000000000001</v>
      </c>
      <c r="O72" s="1">
        <v>5</v>
      </c>
      <c r="P72">
        <v>15</v>
      </c>
      <c r="Q72">
        <v>5</v>
      </c>
      <c r="R72">
        <v>59.88</v>
      </c>
      <c r="S72">
        <v>3.25</v>
      </c>
      <c r="T72">
        <v>9</v>
      </c>
      <c r="U72">
        <v>5.66</v>
      </c>
      <c r="V72">
        <v>4</v>
      </c>
      <c r="W72">
        <v>20</v>
      </c>
      <c r="X72">
        <v>0.33333333333333331</v>
      </c>
      <c r="Y72" s="1">
        <v>14</v>
      </c>
      <c r="Z72">
        <v>6</v>
      </c>
      <c r="AA72">
        <v>6</v>
      </c>
      <c r="AB72">
        <v>9</v>
      </c>
      <c r="AC72">
        <v>0.44444444444444442</v>
      </c>
      <c r="AD72">
        <v>24</v>
      </c>
      <c r="AE72" s="2">
        <v>0.1</v>
      </c>
      <c r="AF72" s="1">
        <v>0.40777777777777779</v>
      </c>
      <c r="AG72">
        <v>23</v>
      </c>
      <c r="AH72">
        <v>0.1</v>
      </c>
      <c r="AI72">
        <v>15</v>
      </c>
      <c r="AJ72">
        <v>7</v>
      </c>
      <c r="AK72">
        <v>5</v>
      </c>
      <c r="AL72" s="2">
        <v>9</v>
      </c>
    </row>
    <row r="73" spans="1:38" x14ac:dyDescent="0.3">
      <c r="A73" s="1" t="s">
        <v>41</v>
      </c>
      <c r="B73">
        <f t="shared" si="1"/>
        <v>71</v>
      </c>
      <c r="C73">
        <v>3</v>
      </c>
      <c r="D73" s="2">
        <v>3</v>
      </c>
      <c r="E73" s="1">
        <v>3</v>
      </c>
      <c r="F73">
        <v>10</v>
      </c>
      <c r="G73">
        <v>3</v>
      </c>
      <c r="H73">
        <v>62.32</v>
      </c>
      <c r="I73">
        <v>4.2300000000000004</v>
      </c>
      <c r="J73">
        <v>7</v>
      </c>
      <c r="K73">
        <v>2.16</v>
      </c>
      <c r="L73">
        <v>0.47</v>
      </c>
      <c r="M73">
        <v>19</v>
      </c>
      <c r="N73">
        <v>0.2857142857142857</v>
      </c>
      <c r="O73" s="1">
        <v>4</v>
      </c>
      <c r="P73">
        <v>10</v>
      </c>
      <c r="Q73">
        <v>4</v>
      </c>
      <c r="R73">
        <v>60.32</v>
      </c>
      <c r="S73">
        <v>2.67</v>
      </c>
      <c r="T73">
        <v>6</v>
      </c>
      <c r="U73">
        <v>1.25</v>
      </c>
      <c r="V73">
        <v>3.4</v>
      </c>
      <c r="W73">
        <v>21</v>
      </c>
      <c r="X73">
        <v>0.11166666666666668</v>
      </c>
      <c r="Y73" s="1">
        <v>7</v>
      </c>
      <c r="Z73">
        <v>5</v>
      </c>
      <c r="AA73">
        <v>4</v>
      </c>
      <c r="AB73">
        <v>5</v>
      </c>
      <c r="AC73">
        <v>0.33399999999999996</v>
      </c>
      <c r="AD73">
        <v>12</v>
      </c>
      <c r="AE73" s="2">
        <v>0.14000000000000001</v>
      </c>
      <c r="AF73" s="1">
        <v>0.2857142857142857</v>
      </c>
      <c r="AG73">
        <v>18</v>
      </c>
      <c r="AH73">
        <v>0.1</v>
      </c>
      <c r="AI73">
        <v>12</v>
      </c>
      <c r="AJ73">
        <v>7</v>
      </c>
      <c r="AK73">
        <v>5</v>
      </c>
      <c r="AL73" s="2">
        <v>7</v>
      </c>
    </row>
    <row r="74" spans="1:38" x14ac:dyDescent="0.3">
      <c r="A74" s="1" t="s">
        <v>41</v>
      </c>
      <c r="B74">
        <f t="shared" si="1"/>
        <v>72</v>
      </c>
      <c r="C74">
        <v>3</v>
      </c>
      <c r="D74" s="2">
        <v>3</v>
      </c>
      <c r="E74" s="1">
        <v>4</v>
      </c>
      <c r="F74">
        <v>12</v>
      </c>
      <c r="G74">
        <v>4</v>
      </c>
      <c r="H74">
        <v>60.57</v>
      </c>
      <c r="I74">
        <v>1.36</v>
      </c>
      <c r="J74">
        <v>8</v>
      </c>
      <c r="K74">
        <v>2.62</v>
      </c>
      <c r="L74">
        <v>0.47</v>
      </c>
      <c r="M74">
        <v>21</v>
      </c>
      <c r="N74">
        <v>0.25</v>
      </c>
      <c r="O74" s="1">
        <v>3</v>
      </c>
      <c r="P74">
        <v>8</v>
      </c>
      <c r="Q74">
        <v>3</v>
      </c>
      <c r="R74">
        <v>60.32</v>
      </c>
      <c r="S74">
        <v>2.12</v>
      </c>
      <c r="T74">
        <v>5</v>
      </c>
      <c r="U74">
        <v>2.87</v>
      </c>
      <c r="V74">
        <v>0.47</v>
      </c>
      <c r="W74">
        <v>14</v>
      </c>
      <c r="X74">
        <v>0.13400000000000001</v>
      </c>
      <c r="Y74" s="1">
        <v>14</v>
      </c>
      <c r="Z74">
        <v>6</v>
      </c>
      <c r="AA74">
        <v>6</v>
      </c>
      <c r="AB74">
        <v>9</v>
      </c>
      <c r="AC74">
        <v>0.51888888888888884</v>
      </c>
      <c r="AD74">
        <v>22</v>
      </c>
      <c r="AE74" s="2">
        <v>0.11</v>
      </c>
      <c r="AF74" s="1">
        <v>0.44500000000000001</v>
      </c>
      <c r="AG74">
        <v>17</v>
      </c>
      <c r="AH74">
        <v>0.11</v>
      </c>
      <c r="AI74">
        <v>10</v>
      </c>
      <c r="AJ74">
        <v>4</v>
      </c>
      <c r="AK74">
        <v>4</v>
      </c>
      <c r="AL74" s="2">
        <v>6</v>
      </c>
    </row>
    <row r="75" spans="1:38" x14ac:dyDescent="0.3">
      <c r="A75" s="1" t="s">
        <v>41</v>
      </c>
      <c r="B75">
        <f t="shared" si="1"/>
        <v>73</v>
      </c>
      <c r="C75">
        <v>3</v>
      </c>
      <c r="D75" s="2">
        <v>3</v>
      </c>
      <c r="E75" s="1">
        <v>3</v>
      </c>
      <c r="F75">
        <v>12</v>
      </c>
      <c r="G75">
        <v>3</v>
      </c>
      <c r="H75">
        <v>61.01</v>
      </c>
      <c r="I75">
        <v>3.88</v>
      </c>
      <c r="J75">
        <v>8</v>
      </c>
      <c r="K75">
        <v>2.4500000000000002</v>
      </c>
      <c r="L75">
        <v>0.94</v>
      </c>
      <c r="M75">
        <v>23</v>
      </c>
      <c r="N75">
        <v>8.3750000000000005E-2</v>
      </c>
      <c r="O75" s="1">
        <v>3</v>
      </c>
      <c r="P75">
        <v>12</v>
      </c>
      <c r="Q75">
        <v>4</v>
      </c>
      <c r="R75">
        <v>59.88</v>
      </c>
      <c r="S75">
        <v>3.08</v>
      </c>
      <c r="T75">
        <v>8</v>
      </c>
      <c r="U75">
        <v>2.0499999999999998</v>
      </c>
      <c r="V75">
        <v>0.82</v>
      </c>
      <c r="W75">
        <v>20</v>
      </c>
      <c r="X75">
        <v>0.29125000000000001</v>
      </c>
      <c r="Y75" s="1">
        <v>13</v>
      </c>
      <c r="Z75">
        <v>3</v>
      </c>
      <c r="AA75">
        <v>4</v>
      </c>
      <c r="AB75">
        <v>9</v>
      </c>
      <c r="AC75">
        <v>0.44444444444444442</v>
      </c>
      <c r="AD75">
        <v>21</v>
      </c>
      <c r="AE75" s="2">
        <v>7.0000000000000007E-2</v>
      </c>
      <c r="AF75" s="1">
        <v>0.33333333333333331</v>
      </c>
      <c r="AG75">
        <v>19</v>
      </c>
      <c r="AH75">
        <v>0.12</v>
      </c>
      <c r="AI75">
        <v>12</v>
      </c>
      <c r="AJ75">
        <v>6</v>
      </c>
      <c r="AK75">
        <v>8</v>
      </c>
      <c r="AL75" s="2">
        <v>6</v>
      </c>
    </row>
    <row r="76" spans="1:38" x14ac:dyDescent="0.3">
      <c r="A76" s="1" t="s">
        <v>41</v>
      </c>
      <c r="B76">
        <f t="shared" si="1"/>
        <v>74</v>
      </c>
      <c r="C76">
        <v>3</v>
      </c>
      <c r="D76" s="2">
        <v>3</v>
      </c>
      <c r="E76" s="1">
        <v>3</v>
      </c>
      <c r="F76">
        <v>16</v>
      </c>
      <c r="G76">
        <v>4</v>
      </c>
      <c r="H76">
        <v>57.09</v>
      </c>
      <c r="I76">
        <v>3.94</v>
      </c>
      <c r="J76">
        <v>11</v>
      </c>
      <c r="K76">
        <v>3.3</v>
      </c>
      <c r="L76">
        <v>1.63</v>
      </c>
      <c r="M76">
        <v>23</v>
      </c>
      <c r="N76">
        <v>0.33363636363636362</v>
      </c>
      <c r="O76" s="1">
        <v>4</v>
      </c>
      <c r="P76">
        <v>12</v>
      </c>
      <c r="Q76">
        <v>3</v>
      </c>
      <c r="R76">
        <v>58.16</v>
      </c>
      <c r="S76">
        <v>0</v>
      </c>
      <c r="T76">
        <v>8</v>
      </c>
      <c r="U76">
        <v>3.3</v>
      </c>
      <c r="V76">
        <v>2.4900000000000002</v>
      </c>
      <c r="W76">
        <v>22</v>
      </c>
      <c r="X76">
        <v>0.16625000000000001</v>
      </c>
      <c r="Y76" s="1">
        <v>12</v>
      </c>
      <c r="Z76">
        <v>4</v>
      </c>
      <c r="AA76">
        <v>4</v>
      </c>
      <c r="AB76">
        <v>9</v>
      </c>
      <c r="AC76">
        <v>0.59222222222222221</v>
      </c>
      <c r="AD76">
        <v>18</v>
      </c>
      <c r="AE76" s="2">
        <v>7.0000000000000007E-2</v>
      </c>
      <c r="AF76" s="1">
        <v>0.27833333333333332</v>
      </c>
      <c r="AG76">
        <v>19</v>
      </c>
      <c r="AH76">
        <v>0.13</v>
      </c>
      <c r="AI76">
        <v>10</v>
      </c>
      <c r="AJ76">
        <v>5</v>
      </c>
      <c r="AK76">
        <v>4</v>
      </c>
      <c r="AL76" s="2">
        <v>6</v>
      </c>
    </row>
    <row r="77" spans="1:38" x14ac:dyDescent="0.3">
      <c r="A77" s="1" t="s">
        <v>41</v>
      </c>
      <c r="B77">
        <f t="shared" si="1"/>
        <v>75</v>
      </c>
      <c r="C77">
        <v>3</v>
      </c>
      <c r="D77" s="2">
        <v>3</v>
      </c>
      <c r="E77" s="1">
        <v>3</v>
      </c>
      <c r="F77">
        <v>8</v>
      </c>
      <c r="G77">
        <v>3</v>
      </c>
      <c r="H77">
        <v>57.52</v>
      </c>
      <c r="I77">
        <v>0.5</v>
      </c>
      <c r="J77">
        <v>8</v>
      </c>
      <c r="K77">
        <v>4</v>
      </c>
      <c r="L77">
        <v>2.87</v>
      </c>
      <c r="M77">
        <v>16</v>
      </c>
      <c r="N77">
        <v>0.33374999999999999</v>
      </c>
      <c r="O77" s="1">
        <v>5</v>
      </c>
      <c r="P77">
        <v>11</v>
      </c>
      <c r="Q77">
        <v>5</v>
      </c>
      <c r="R77">
        <v>59.88</v>
      </c>
      <c r="S77">
        <v>1.25</v>
      </c>
      <c r="T77">
        <v>5</v>
      </c>
      <c r="U77">
        <v>2.5</v>
      </c>
      <c r="V77">
        <v>5.56</v>
      </c>
      <c r="W77">
        <v>18</v>
      </c>
      <c r="X77">
        <v>0.13400000000000001</v>
      </c>
      <c r="Y77" s="1">
        <v>13</v>
      </c>
      <c r="Z77">
        <v>5</v>
      </c>
      <c r="AA77">
        <v>6</v>
      </c>
      <c r="AB77">
        <v>8</v>
      </c>
      <c r="AC77">
        <v>0.29125000000000001</v>
      </c>
      <c r="AD77">
        <v>21</v>
      </c>
      <c r="AE77" s="2">
        <v>0.1</v>
      </c>
      <c r="AF77" s="1">
        <v>0.22166666666666668</v>
      </c>
      <c r="AG77">
        <v>20</v>
      </c>
      <c r="AH77">
        <v>0.14000000000000001</v>
      </c>
      <c r="AI77">
        <v>11</v>
      </c>
      <c r="AJ77">
        <v>6</v>
      </c>
      <c r="AK77">
        <v>6</v>
      </c>
      <c r="AL77" s="2">
        <v>6</v>
      </c>
    </row>
    <row r="78" spans="1:38" x14ac:dyDescent="0.3">
      <c r="A78" s="1" t="s">
        <v>39</v>
      </c>
      <c r="B78">
        <f t="shared" si="1"/>
        <v>76</v>
      </c>
      <c r="C78">
        <v>1</v>
      </c>
      <c r="D78" s="2">
        <v>2</v>
      </c>
      <c r="E78" s="1">
        <v>6</v>
      </c>
      <c r="F78">
        <v>14</v>
      </c>
      <c r="G78">
        <v>6</v>
      </c>
      <c r="H78">
        <v>69.47</v>
      </c>
      <c r="I78">
        <v>2.25</v>
      </c>
      <c r="J78">
        <v>7</v>
      </c>
      <c r="K78">
        <v>4</v>
      </c>
      <c r="L78">
        <v>2.0499999999999998</v>
      </c>
      <c r="M78">
        <v>24</v>
      </c>
      <c r="N78">
        <v>4.7142857142857146E-2</v>
      </c>
      <c r="O78" s="1">
        <v>5</v>
      </c>
      <c r="P78">
        <v>17</v>
      </c>
      <c r="Q78">
        <v>6</v>
      </c>
      <c r="R78">
        <v>65.59</v>
      </c>
      <c r="S78">
        <v>0.99</v>
      </c>
      <c r="T78">
        <v>9</v>
      </c>
      <c r="U78">
        <v>4.97</v>
      </c>
      <c r="V78">
        <v>4.5</v>
      </c>
      <c r="W78">
        <v>24</v>
      </c>
      <c r="X78">
        <v>0.22222222222222221</v>
      </c>
      <c r="Y78" s="1">
        <v>12</v>
      </c>
      <c r="Z78">
        <v>4</v>
      </c>
      <c r="AA78">
        <v>6</v>
      </c>
      <c r="AB78">
        <v>7</v>
      </c>
      <c r="AC78">
        <v>0.19</v>
      </c>
      <c r="AD78">
        <v>26</v>
      </c>
      <c r="AE78" s="2">
        <v>0.11</v>
      </c>
      <c r="AF78" s="1">
        <v>0.13400000000000001</v>
      </c>
      <c r="AG78">
        <v>17</v>
      </c>
      <c r="AH78">
        <v>0.23</v>
      </c>
      <c r="AI78">
        <v>11</v>
      </c>
      <c r="AJ78">
        <v>6</v>
      </c>
      <c r="AK78">
        <v>5</v>
      </c>
      <c r="AL78" s="2">
        <v>5</v>
      </c>
    </row>
    <row r="79" spans="1:38" x14ac:dyDescent="0.3">
      <c r="A79" s="1" t="s">
        <v>39</v>
      </c>
      <c r="B79">
        <f t="shared" si="1"/>
        <v>77</v>
      </c>
      <c r="C79">
        <v>1</v>
      </c>
      <c r="D79" s="2">
        <v>2</v>
      </c>
      <c r="E79" s="1">
        <v>7</v>
      </c>
      <c r="F79">
        <v>18</v>
      </c>
      <c r="G79">
        <v>5</v>
      </c>
      <c r="H79">
        <v>73.41</v>
      </c>
      <c r="I79">
        <v>9.1199999999999992</v>
      </c>
      <c r="J79">
        <v>8</v>
      </c>
      <c r="K79">
        <v>8.65</v>
      </c>
      <c r="L79">
        <v>4.32</v>
      </c>
      <c r="M79">
        <v>26</v>
      </c>
      <c r="N79">
        <v>0.19750000000000001</v>
      </c>
      <c r="O79" s="1">
        <v>4</v>
      </c>
      <c r="P79">
        <v>12</v>
      </c>
      <c r="Q79">
        <v>6</v>
      </c>
      <c r="R79">
        <v>59.55</v>
      </c>
      <c r="S79">
        <v>5.96</v>
      </c>
      <c r="T79">
        <v>7</v>
      </c>
      <c r="U79">
        <v>8.26</v>
      </c>
      <c r="V79">
        <v>3.74</v>
      </c>
      <c r="W79">
        <v>19</v>
      </c>
      <c r="X79">
        <v>0.33285714285714285</v>
      </c>
      <c r="Y79" s="1">
        <v>15</v>
      </c>
      <c r="Z79">
        <v>6</v>
      </c>
      <c r="AA79">
        <v>9</v>
      </c>
      <c r="AB79">
        <v>9</v>
      </c>
      <c r="AC79">
        <v>0.37</v>
      </c>
      <c r="AD79">
        <v>26</v>
      </c>
      <c r="AE79" s="2">
        <v>0.12</v>
      </c>
      <c r="AF79" s="1">
        <v>0.25</v>
      </c>
      <c r="AG79">
        <v>24</v>
      </c>
      <c r="AH79">
        <v>0.21</v>
      </c>
      <c r="AI79">
        <v>13</v>
      </c>
      <c r="AJ79">
        <v>3</v>
      </c>
      <c r="AK79">
        <v>4</v>
      </c>
      <c r="AL79" s="2">
        <v>8</v>
      </c>
    </row>
    <row r="80" spans="1:38" x14ac:dyDescent="0.3">
      <c r="A80" s="1" t="s">
        <v>39</v>
      </c>
      <c r="B80">
        <f t="shared" si="1"/>
        <v>78</v>
      </c>
      <c r="C80">
        <v>1</v>
      </c>
      <c r="D80" s="2">
        <v>2</v>
      </c>
      <c r="E80" s="1">
        <v>7</v>
      </c>
      <c r="F80">
        <v>13</v>
      </c>
      <c r="G80">
        <v>6</v>
      </c>
      <c r="H80">
        <v>70.349999999999994</v>
      </c>
      <c r="I80">
        <v>100</v>
      </c>
      <c r="J80">
        <v>8</v>
      </c>
      <c r="K80">
        <v>8.9600000000000009</v>
      </c>
      <c r="L80">
        <v>4.1100000000000003</v>
      </c>
      <c r="M80">
        <v>23</v>
      </c>
      <c r="N80">
        <v>0.3125</v>
      </c>
      <c r="O80" s="1">
        <v>4</v>
      </c>
      <c r="P80">
        <v>9</v>
      </c>
      <c r="Q80">
        <v>5</v>
      </c>
      <c r="R80">
        <v>45.74</v>
      </c>
      <c r="S80">
        <v>13.95</v>
      </c>
      <c r="T80">
        <v>5</v>
      </c>
      <c r="U80">
        <v>8.26</v>
      </c>
      <c r="V80">
        <v>2.87</v>
      </c>
      <c r="W80">
        <v>17</v>
      </c>
      <c r="X80">
        <v>0.2</v>
      </c>
      <c r="Y80" s="1">
        <v>15</v>
      </c>
      <c r="Z80">
        <v>6</v>
      </c>
      <c r="AA80">
        <v>6</v>
      </c>
      <c r="AB80">
        <v>9</v>
      </c>
      <c r="AC80">
        <v>0.44444444444444442</v>
      </c>
      <c r="AD80">
        <v>24</v>
      </c>
      <c r="AE80" s="2">
        <v>0.15</v>
      </c>
      <c r="AF80" s="1">
        <v>0.2</v>
      </c>
      <c r="AG80">
        <v>22</v>
      </c>
      <c r="AH80">
        <v>0.19</v>
      </c>
      <c r="AI80">
        <v>10</v>
      </c>
      <c r="AJ80">
        <v>7</v>
      </c>
      <c r="AK80">
        <v>6</v>
      </c>
      <c r="AL80" s="2">
        <v>5</v>
      </c>
    </row>
    <row r="81" spans="1:38" x14ac:dyDescent="0.3">
      <c r="A81" s="1" t="s">
        <v>19</v>
      </c>
      <c r="B81">
        <f t="shared" si="1"/>
        <v>79</v>
      </c>
      <c r="C81">
        <v>1</v>
      </c>
      <c r="D81" s="2">
        <v>2</v>
      </c>
      <c r="E81" s="1">
        <v>4</v>
      </c>
      <c r="F81">
        <v>9</v>
      </c>
      <c r="G81">
        <v>4</v>
      </c>
      <c r="H81">
        <v>69.84</v>
      </c>
      <c r="I81">
        <v>1.1299999999999999</v>
      </c>
      <c r="J81">
        <v>6</v>
      </c>
      <c r="K81">
        <v>2.5</v>
      </c>
      <c r="L81">
        <v>4.5</v>
      </c>
      <c r="M81">
        <v>18</v>
      </c>
      <c r="N81">
        <v>0.22166666666666668</v>
      </c>
      <c r="O81" s="1">
        <v>4</v>
      </c>
      <c r="P81">
        <v>11</v>
      </c>
      <c r="Q81">
        <v>4</v>
      </c>
      <c r="R81">
        <v>66.83</v>
      </c>
      <c r="S81">
        <v>1.32</v>
      </c>
      <c r="T81">
        <v>6</v>
      </c>
      <c r="U81">
        <v>1.41</v>
      </c>
      <c r="V81">
        <v>2.16</v>
      </c>
      <c r="W81">
        <v>18</v>
      </c>
      <c r="X81">
        <v>5.5E-2</v>
      </c>
      <c r="Y81" s="1">
        <v>12</v>
      </c>
      <c r="Z81">
        <v>4</v>
      </c>
      <c r="AA81">
        <v>4</v>
      </c>
      <c r="AB81">
        <v>7</v>
      </c>
      <c r="AC81">
        <v>0.36857142857142861</v>
      </c>
      <c r="AD81">
        <v>22</v>
      </c>
      <c r="AE81" s="2">
        <v>0.11</v>
      </c>
      <c r="AF81" s="1">
        <v>0.51888888888888884</v>
      </c>
      <c r="AG81">
        <v>18</v>
      </c>
      <c r="AH81">
        <v>0.19</v>
      </c>
      <c r="AI81">
        <v>11</v>
      </c>
      <c r="AJ81">
        <v>4</v>
      </c>
      <c r="AK81">
        <v>5</v>
      </c>
      <c r="AL81" s="2">
        <v>9</v>
      </c>
    </row>
    <row r="82" spans="1:38" x14ac:dyDescent="0.3">
      <c r="A82" s="1" t="s">
        <v>19</v>
      </c>
      <c r="B82">
        <f t="shared" si="1"/>
        <v>80</v>
      </c>
      <c r="C82">
        <v>1</v>
      </c>
      <c r="D82" s="2">
        <v>2</v>
      </c>
      <c r="E82" s="1">
        <v>3</v>
      </c>
      <c r="F82">
        <v>13</v>
      </c>
      <c r="G82">
        <v>4</v>
      </c>
      <c r="H82">
        <v>68.53</v>
      </c>
      <c r="I82">
        <v>1</v>
      </c>
      <c r="J82">
        <v>9</v>
      </c>
      <c r="K82">
        <v>2.94</v>
      </c>
      <c r="L82">
        <v>4.78</v>
      </c>
      <c r="M82">
        <v>24</v>
      </c>
      <c r="N82">
        <v>0.22222222222222221</v>
      </c>
      <c r="O82" s="1">
        <v>4</v>
      </c>
      <c r="P82">
        <v>12</v>
      </c>
      <c r="Q82">
        <v>4</v>
      </c>
      <c r="R82">
        <v>67.69</v>
      </c>
      <c r="S82">
        <v>2.88</v>
      </c>
      <c r="T82">
        <v>7</v>
      </c>
      <c r="U82">
        <v>0.5</v>
      </c>
      <c r="V82">
        <v>1.89</v>
      </c>
      <c r="W82">
        <v>22</v>
      </c>
      <c r="X82">
        <v>0.19</v>
      </c>
      <c r="Y82" s="1">
        <v>12</v>
      </c>
      <c r="Z82">
        <v>6</v>
      </c>
      <c r="AA82">
        <v>6</v>
      </c>
      <c r="AB82">
        <v>6</v>
      </c>
      <c r="AC82">
        <v>0.41666666666666669</v>
      </c>
      <c r="AD82">
        <v>19</v>
      </c>
      <c r="AE82" s="2">
        <v>0.13</v>
      </c>
      <c r="AF82" s="1">
        <v>0.5</v>
      </c>
      <c r="AG82">
        <v>25</v>
      </c>
      <c r="AH82">
        <v>0.2</v>
      </c>
      <c r="AI82">
        <v>14</v>
      </c>
      <c r="AJ82">
        <v>4</v>
      </c>
      <c r="AK82">
        <v>4</v>
      </c>
      <c r="AL82" s="2">
        <v>12</v>
      </c>
    </row>
    <row r="83" spans="1:38" x14ac:dyDescent="0.3">
      <c r="A83" s="1" t="s">
        <v>19</v>
      </c>
      <c r="B83">
        <f t="shared" si="1"/>
        <v>81</v>
      </c>
      <c r="C83">
        <v>1</v>
      </c>
      <c r="D83" s="2">
        <v>2</v>
      </c>
      <c r="E83" s="1">
        <v>6</v>
      </c>
      <c r="F83">
        <v>17</v>
      </c>
      <c r="G83">
        <v>5</v>
      </c>
      <c r="H83">
        <v>71.569999999999993</v>
      </c>
      <c r="I83">
        <v>3.55</v>
      </c>
      <c r="J83">
        <v>11</v>
      </c>
      <c r="K83">
        <v>1.63</v>
      </c>
      <c r="L83">
        <v>5.79</v>
      </c>
      <c r="M83">
        <v>28</v>
      </c>
      <c r="N83">
        <v>0.33363636363636362</v>
      </c>
      <c r="O83" s="1">
        <v>5</v>
      </c>
      <c r="P83">
        <v>15</v>
      </c>
      <c r="Q83">
        <v>5</v>
      </c>
      <c r="R83">
        <v>65.98</v>
      </c>
      <c r="S83">
        <v>5.38</v>
      </c>
      <c r="T83">
        <v>9</v>
      </c>
      <c r="U83">
        <v>2.4500000000000002</v>
      </c>
      <c r="V83">
        <v>2.0499999999999998</v>
      </c>
      <c r="W83">
        <v>27</v>
      </c>
      <c r="X83">
        <v>0.33333333333333331</v>
      </c>
      <c r="Y83" s="1">
        <v>10</v>
      </c>
      <c r="Z83">
        <v>5</v>
      </c>
      <c r="AA83">
        <v>7</v>
      </c>
      <c r="AB83">
        <v>5</v>
      </c>
      <c r="AC83">
        <v>0.26600000000000001</v>
      </c>
      <c r="AD83">
        <v>18</v>
      </c>
      <c r="AE83" s="2">
        <v>0.15</v>
      </c>
      <c r="AF83" s="1">
        <v>0.4811111111111111</v>
      </c>
      <c r="AG83">
        <v>18</v>
      </c>
      <c r="AH83">
        <v>0.2</v>
      </c>
      <c r="AI83">
        <v>10</v>
      </c>
      <c r="AJ83">
        <v>2</v>
      </c>
      <c r="AK83">
        <v>2</v>
      </c>
      <c r="AL83" s="2">
        <v>9</v>
      </c>
    </row>
    <row r="84" spans="1:38" x14ac:dyDescent="0.3">
      <c r="A84" s="1" t="s">
        <v>19</v>
      </c>
      <c r="B84">
        <f t="shared" si="1"/>
        <v>82</v>
      </c>
      <c r="C84">
        <v>1</v>
      </c>
      <c r="D84" s="2">
        <v>2</v>
      </c>
      <c r="E84" s="1">
        <v>3</v>
      </c>
      <c r="F84">
        <v>10</v>
      </c>
      <c r="G84">
        <v>3</v>
      </c>
      <c r="H84">
        <v>66.8</v>
      </c>
      <c r="I84">
        <v>4.5</v>
      </c>
      <c r="J84">
        <v>7</v>
      </c>
      <c r="K84">
        <v>2.4900000000000002</v>
      </c>
      <c r="L84">
        <v>5.73</v>
      </c>
      <c r="M84">
        <v>18</v>
      </c>
      <c r="N84">
        <v>0.33285714285714285</v>
      </c>
      <c r="O84" s="1">
        <v>5</v>
      </c>
      <c r="P84">
        <v>13</v>
      </c>
      <c r="Q84">
        <v>5</v>
      </c>
      <c r="R84">
        <v>67.69</v>
      </c>
      <c r="S84">
        <v>1.17</v>
      </c>
      <c r="T84">
        <v>7</v>
      </c>
      <c r="U84">
        <v>0.47</v>
      </c>
      <c r="V84">
        <v>1.7</v>
      </c>
      <c r="W84">
        <v>21</v>
      </c>
      <c r="X84">
        <v>0.19</v>
      </c>
      <c r="Y84" s="1">
        <v>13</v>
      </c>
      <c r="Z84">
        <v>6</v>
      </c>
      <c r="AA84">
        <v>10</v>
      </c>
      <c r="AB84">
        <v>7</v>
      </c>
      <c r="AC84">
        <v>0.38142857142857139</v>
      </c>
      <c r="AD84">
        <v>23</v>
      </c>
      <c r="AE84" s="2">
        <v>0.15</v>
      </c>
      <c r="AF84" s="1">
        <v>0.41666666666666669</v>
      </c>
      <c r="AG84">
        <v>24</v>
      </c>
      <c r="AH84">
        <v>0.21</v>
      </c>
      <c r="AI84">
        <v>17</v>
      </c>
      <c r="AJ84">
        <v>4</v>
      </c>
      <c r="AK84">
        <v>3</v>
      </c>
      <c r="AL84" s="2">
        <v>12</v>
      </c>
    </row>
    <row r="85" spans="1:38" x14ac:dyDescent="0.3">
      <c r="A85" s="1" t="s">
        <v>37</v>
      </c>
      <c r="B85">
        <f t="shared" si="1"/>
        <v>83</v>
      </c>
      <c r="C85">
        <v>1</v>
      </c>
      <c r="D85" s="2">
        <v>2</v>
      </c>
      <c r="E85" s="1">
        <v>4</v>
      </c>
      <c r="F85">
        <v>11</v>
      </c>
      <c r="G85">
        <v>3</v>
      </c>
      <c r="H85">
        <v>62.47</v>
      </c>
      <c r="I85">
        <v>0.25</v>
      </c>
      <c r="J85">
        <v>9</v>
      </c>
      <c r="K85">
        <v>2.16</v>
      </c>
      <c r="L85">
        <v>1</v>
      </c>
      <c r="M85">
        <v>22</v>
      </c>
      <c r="N85">
        <v>0.22222222222222221</v>
      </c>
      <c r="O85" s="1">
        <v>3</v>
      </c>
      <c r="P85">
        <v>9</v>
      </c>
      <c r="Q85">
        <v>3</v>
      </c>
      <c r="R85">
        <v>54.42</v>
      </c>
      <c r="S85">
        <v>0.75</v>
      </c>
      <c r="T85">
        <v>7</v>
      </c>
      <c r="U85">
        <v>1.25</v>
      </c>
      <c r="V85">
        <v>1</v>
      </c>
      <c r="W85">
        <v>16</v>
      </c>
      <c r="X85">
        <v>0.2857142857142857</v>
      </c>
      <c r="Y85" s="1">
        <v>11</v>
      </c>
      <c r="Z85">
        <v>6</v>
      </c>
      <c r="AA85">
        <v>4</v>
      </c>
      <c r="AB85">
        <v>7</v>
      </c>
      <c r="AC85">
        <v>0.38142857142857139</v>
      </c>
      <c r="AD85">
        <v>20</v>
      </c>
      <c r="AE85" s="2">
        <v>0.12</v>
      </c>
      <c r="AF85" s="1">
        <v>0.42454545454545456</v>
      </c>
      <c r="AG85">
        <v>23</v>
      </c>
      <c r="AH85">
        <v>0.28000000000000003</v>
      </c>
      <c r="AI85">
        <v>14</v>
      </c>
      <c r="AJ85">
        <v>4</v>
      </c>
      <c r="AK85">
        <v>4</v>
      </c>
      <c r="AL85" s="2">
        <v>11</v>
      </c>
    </row>
    <row r="86" spans="1:38" x14ac:dyDescent="0.3">
      <c r="A86" s="1" t="s">
        <v>37</v>
      </c>
      <c r="B86">
        <f t="shared" si="1"/>
        <v>84</v>
      </c>
      <c r="C86">
        <v>1</v>
      </c>
      <c r="D86" s="2">
        <v>2</v>
      </c>
      <c r="E86" s="1">
        <v>5</v>
      </c>
      <c r="F86">
        <v>10</v>
      </c>
      <c r="G86">
        <v>5</v>
      </c>
      <c r="H86">
        <v>62.47</v>
      </c>
      <c r="I86">
        <v>1.25</v>
      </c>
      <c r="J86">
        <v>7</v>
      </c>
      <c r="K86">
        <v>1.89</v>
      </c>
      <c r="L86">
        <v>1.25</v>
      </c>
      <c r="M86">
        <v>24</v>
      </c>
      <c r="N86">
        <v>0.14285714285714285</v>
      </c>
      <c r="O86" s="1">
        <v>5</v>
      </c>
      <c r="P86">
        <v>12</v>
      </c>
      <c r="Q86">
        <v>5</v>
      </c>
      <c r="R86">
        <v>61.76</v>
      </c>
      <c r="S86">
        <v>0.47</v>
      </c>
      <c r="T86">
        <v>6</v>
      </c>
      <c r="U86">
        <v>0.47</v>
      </c>
      <c r="V86">
        <v>0.82</v>
      </c>
      <c r="W86">
        <v>17</v>
      </c>
      <c r="X86">
        <v>0.11166666666666668</v>
      </c>
      <c r="Y86" s="1">
        <v>15</v>
      </c>
      <c r="Z86">
        <v>7</v>
      </c>
      <c r="AA86">
        <v>7</v>
      </c>
      <c r="AB86">
        <v>6</v>
      </c>
      <c r="AC86">
        <v>9.6666666666666665E-2</v>
      </c>
      <c r="AD86">
        <v>24</v>
      </c>
      <c r="AE86" s="2">
        <v>0.1</v>
      </c>
      <c r="AF86" s="1">
        <v>0.433</v>
      </c>
      <c r="AG86">
        <v>20</v>
      </c>
      <c r="AH86">
        <v>0.28000000000000003</v>
      </c>
      <c r="AI86">
        <v>12</v>
      </c>
      <c r="AJ86">
        <v>3</v>
      </c>
      <c r="AK86">
        <v>5</v>
      </c>
      <c r="AL86" s="2">
        <v>10</v>
      </c>
    </row>
    <row r="87" spans="1:38" x14ac:dyDescent="0.3">
      <c r="A87" s="1" t="s">
        <v>37</v>
      </c>
      <c r="B87">
        <f t="shared" si="1"/>
        <v>85</v>
      </c>
      <c r="C87">
        <v>1</v>
      </c>
      <c r="D87" s="2">
        <v>2</v>
      </c>
      <c r="E87" s="1">
        <v>3</v>
      </c>
      <c r="F87">
        <v>11</v>
      </c>
      <c r="G87">
        <v>2</v>
      </c>
      <c r="H87">
        <v>64.650000000000006</v>
      </c>
      <c r="I87">
        <v>1.49</v>
      </c>
      <c r="J87">
        <v>7</v>
      </c>
      <c r="K87">
        <v>0</v>
      </c>
      <c r="L87">
        <v>1.25</v>
      </c>
      <c r="M87">
        <v>21</v>
      </c>
      <c r="N87">
        <v>9.5714285714285724E-2</v>
      </c>
      <c r="O87" s="1">
        <v>5</v>
      </c>
      <c r="P87">
        <v>15</v>
      </c>
      <c r="Q87">
        <v>5</v>
      </c>
      <c r="R87">
        <v>62.62</v>
      </c>
      <c r="S87">
        <v>3.96</v>
      </c>
      <c r="T87">
        <v>8</v>
      </c>
      <c r="U87">
        <v>0.82</v>
      </c>
      <c r="V87">
        <v>0.82</v>
      </c>
      <c r="W87">
        <v>24</v>
      </c>
      <c r="X87">
        <v>8.3750000000000005E-2</v>
      </c>
      <c r="Y87" s="1">
        <v>14</v>
      </c>
      <c r="Z87">
        <v>6</v>
      </c>
      <c r="AA87">
        <v>8</v>
      </c>
      <c r="AB87">
        <v>7</v>
      </c>
      <c r="AC87">
        <v>0.31</v>
      </c>
      <c r="AD87">
        <v>20</v>
      </c>
      <c r="AE87" s="2">
        <v>0.09</v>
      </c>
      <c r="AF87" s="1">
        <v>0.43555555555555553</v>
      </c>
      <c r="AG87">
        <v>22</v>
      </c>
      <c r="AH87">
        <v>0.28000000000000003</v>
      </c>
      <c r="AI87">
        <v>12</v>
      </c>
      <c r="AJ87">
        <v>4</v>
      </c>
      <c r="AK87">
        <v>6</v>
      </c>
      <c r="AL87" s="2">
        <v>9</v>
      </c>
    </row>
    <row r="88" spans="1:38" x14ac:dyDescent="0.3">
      <c r="A88" s="1" t="s">
        <v>36</v>
      </c>
      <c r="B88">
        <f t="shared" si="1"/>
        <v>86</v>
      </c>
      <c r="C88">
        <v>1</v>
      </c>
      <c r="D88" s="2">
        <v>2</v>
      </c>
      <c r="E88" s="1">
        <v>5</v>
      </c>
      <c r="F88">
        <v>12</v>
      </c>
      <c r="G88">
        <v>4</v>
      </c>
      <c r="H88">
        <v>67.61</v>
      </c>
      <c r="I88">
        <v>2.0099999999999998</v>
      </c>
      <c r="J88">
        <v>7</v>
      </c>
      <c r="K88">
        <v>2</v>
      </c>
      <c r="L88">
        <v>2.16</v>
      </c>
      <c r="M88">
        <v>23</v>
      </c>
      <c r="N88">
        <v>4.7142857142857146E-2</v>
      </c>
      <c r="O88" s="1">
        <v>4</v>
      </c>
      <c r="P88">
        <v>9</v>
      </c>
      <c r="Q88">
        <v>3</v>
      </c>
      <c r="R88">
        <v>66.42</v>
      </c>
      <c r="S88">
        <v>2.33</v>
      </c>
      <c r="T88">
        <v>7</v>
      </c>
      <c r="U88">
        <v>0</v>
      </c>
      <c r="V88">
        <v>2.62</v>
      </c>
      <c r="W88">
        <v>18</v>
      </c>
      <c r="X88">
        <v>0.23857142857142857</v>
      </c>
      <c r="Y88" s="1">
        <v>9</v>
      </c>
      <c r="Z88">
        <v>4</v>
      </c>
      <c r="AA88">
        <v>4</v>
      </c>
      <c r="AB88">
        <v>8</v>
      </c>
      <c r="AC88">
        <v>0.33374999999999999</v>
      </c>
      <c r="AD88">
        <v>20</v>
      </c>
      <c r="AE88" s="2">
        <v>0.13</v>
      </c>
      <c r="AF88" s="1">
        <v>0.4</v>
      </c>
      <c r="AG88">
        <v>22</v>
      </c>
      <c r="AH88">
        <v>0.17</v>
      </c>
      <c r="AI88">
        <v>15</v>
      </c>
      <c r="AJ88">
        <v>5</v>
      </c>
      <c r="AK88">
        <v>3</v>
      </c>
      <c r="AL88" s="2">
        <v>10</v>
      </c>
    </row>
    <row r="89" spans="1:38" x14ac:dyDescent="0.3">
      <c r="A89" s="1" t="s">
        <v>36</v>
      </c>
      <c r="B89">
        <f t="shared" si="1"/>
        <v>87</v>
      </c>
      <c r="C89">
        <v>1</v>
      </c>
      <c r="D89" s="2">
        <v>2</v>
      </c>
      <c r="E89" s="1">
        <v>4</v>
      </c>
      <c r="F89">
        <v>12</v>
      </c>
      <c r="G89">
        <v>3</v>
      </c>
      <c r="H89">
        <v>58.89</v>
      </c>
      <c r="I89">
        <v>5.6</v>
      </c>
      <c r="J89">
        <v>9</v>
      </c>
      <c r="K89">
        <v>4.55</v>
      </c>
      <c r="L89">
        <v>1.25</v>
      </c>
      <c r="M89">
        <v>22</v>
      </c>
      <c r="N89">
        <v>0.1111111111111111</v>
      </c>
      <c r="O89" s="1">
        <v>3</v>
      </c>
      <c r="P89">
        <v>9</v>
      </c>
      <c r="Q89">
        <v>4</v>
      </c>
      <c r="R89">
        <v>59.52</v>
      </c>
      <c r="S89">
        <v>3.32</v>
      </c>
      <c r="T89">
        <v>7</v>
      </c>
      <c r="U89">
        <v>1.7</v>
      </c>
      <c r="V89">
        <v>4.99</v>
      </c>
      <c r="W89">
        <v>18</v>
      </c>
      <c r="X89">
        <v>0.2857142857142857</v>
      </c>
      <c r="Y89" s="1">
        <v>11</v>
      </c>
      <c r="Z89">
        <v>3</v>
      </c>
      <c r="AA89">
        <v>3</v>
      </c>
      <c r="AB89">
        <v>7</v>
      </c>
      <c r="AC89">
        <v>0.38142857142857139</v>
      </c>
      <c r="AD89">
        <v>17</v>
      </c>
      <c r="AE89" s="2">
        <v>0.14000000000000001</v>
      </c>
      <c r="AF89" s="1">
        <v>0.44444444444444442</v>
      </c>
      <c r="AG89">
        <v>20</v>
      </c>
      <c r="AH89">
        <v>0.19</v>
      </c>
      <c r="AI89">
        <v>11</v>
      </c>
      <c r="AJ89">
        <v>3</v>
      </c>
      <c r="AK89">
        <v>3</v>
      </c>
      <c r="AL89" s="2">
        <v>9</v>
      </c>
    </row>
    <row r="90" spans="1:38" x14ac:dyDescent="0.3">
      <c r="A90" s="1" t="s">
        <v>36</v>
      </c>
      <c r="B90">
        <f t="shared" si="1"/>
        <v>88</v>
      </c>
      <c r="C90">
        <v>1</v>
      </c>
      <c r="D90" s="2">
        <v>2</v>
      </c>
      <c r="E90" s="1">
        <v>4</v>
      </c>
      <c r="F90">
        <v>11</v>
      </c>
      <c r="G90">
        <v>3</v>
      </c>
      <c r="H90">
        <v>59.76</v>
      </c>
      <c r="I90">
        <v>4.4000000000000004</v>
      </c>
      <c r="J90">
        <v>7</v>
      </c>
      <c r="K90">
        <v>5.19</v>
      </c>
      <c r="L90">
        <v>0.82</v>
      </c>
      <c r="M90">
        <v>20</v>
      </c>
      <c r="N90">
        <v>4.7142857142857146E-2</v>
      </c>
      <c r="O90" s="1">
        <v>3</v>
      </c>
      <c r="P90">
        <v>12</v>
      </c>
      <c r="Q90">
        <v>4</v>
      </c>
      <c r="R90">
        <v>61.24</v>
      </c>
      <c r="S90">
        <v>1.25</v>
      </c>
      <c r="T90">
        <v>7</v>
      </c>
      <c r="U90">
        <v>2.16</v>
      </c>
      <c r="V90">
        <v>2.36</v>
      </c>
      <c r="W90">
        <v>21</v>
      </c>
      <c r="X90">
        <v>0.14285714285714285</v>
      </c>
      <c r="Y90" s="1">
        <v>14</v>
      </c>
      <c r="Z90">
        <v>5</v>
      </c>
      <c r="AA90">
        <v>4</v>
      </c>
      <c r="AB90">
        <v>9</v>
      </c>
      <c r="AC90">
        <v>0.40777777777777779</v>
      </c>
      <c r="AD90">
        <v>21</v>
      </c>
      <c r="AE90" s="2">
        <v>0.13</v>
      </c>
      <c r="AF90" s="1">
        <v>0.45874999999999999</v>
      </c>
      <c r="AG90">
        <v>17</v>
      </c>
      <c r="AH90">
        <v>0.19</v>
      </c>
      <c r="AI90">
        <v>9</v>
      </c>
      <c r="AJ90">
        <v>4</v>
      </c>
      <c r="AK90">
        <v>3</v>
      </c>
      <c r="AL90" s="2">
        <v>8</v>
      </c>
    </row>
    <row r="91" spans="1:38" x14ac:dyDescent="0.3">
      <c r="A91" s="1" t="s">
        <v>36</v>
      </c>
      <c r="B91">
        <f t="shared" si="1"/>
        <v>89</v>
      </c>
      <c r="C91">
        <v>1</v>
      </c>
      <c r="D91" s="2">
        <v>2</v>
      </c>
      <c r="E91" s="1">
        <v>3</v>
      </c>
      <c r="F91">
        <v>12</v>
      </c>
      <c r="G91">
        <v>3</v>
      </c>
      <c r="H91">
        <v>60.2</v>
      </c>
      <c r="I91">
        <v>2.25</v>
      </c>
      <c r="J91">
        <v>8</v>
      </c>
      <c r="K91">
        <v>4.6399999999999997</v>
      </c>
      <c r="L91">
        <v>2.62</v>
      </c>
      <c r="M91">
        <v>21</v>
      </c>
      <c r="N91">
        <v>0.25</v>
      </c>
      <c r="O91" s="1">
        <v>3</v>
      </c>
      <c r="P91">
        <v>11</v>
      </c>
      <c r="Q91">
        <v>2</v>
      </c>
      <c r="R91">
        <v>59.52</v>
      </c>
      <c r="S91">
        <v>6.75</v>
      </c>
      <c r="T91">
        <v>6</v>
      </c>
      <c r="U91">
        <v>2.87</v>
      </c>
      <c r="V91">
        <v>4.92</v>
      </c>
      <c r="W91">
        <v>18</v>
      </c>
      <c r="X91">
        <v>5.5E-2</v>
      </c>
      <c r="Y91" s="1">
        <v>15</v>
      </c>
      <c r="Z91">
        <v>4</v>
      </c>
      <c r="AA91">
        <v>4</v>
      </c>
      <c r="AB91">
        <v>12</v>
      </c>
      <c r="AC91">
        <v>0.41666666666666669</v>
      </c>
      <c r="AD91">
        <v>25</v>
      </c>
      <c r="AE91" s="2">
        <v>0.14000000000000001</v>
      </c>
      <c r="AF91" s="1">
        <v>0.44444444444444442</v>
      </c>
      <c r="AG91">
        <v>17</v>
      </c>
      <c r="AH91">
        <v>0.2</v>
      </c>
      <c r="AI91">
        <v>10</v>
      </c>
      <c r="AJ91">
        <v>3</v>
      </c>
      <c r="AK91">
        <v>3</v>
      </c>
      <c r="AL91" s="2">
        <v>9</v>
      </c>
    </row>
    <row r="92" spans="1:38" x14ac:dyDescent="0.3">
      <c r="A92" s="1" t="s">
        <v>36</v>
      </c>
      <c r="B92">
        <f t="shared" si="1"/>
        <v>90</v>
      </c>
      <c r="C92">
        <v>1</v>
      </c>
      <c r="D92" s="2">
        <v>2</v>
      </c>
      <c r="E92" s="1">
        <v>4</v>
      </c>
      <c r="F92">
        <v>13</v>
      </c>
      <c r="G92">
        <v>4</v>
      </c>
      <c r="H92">
        <v>61.5</v>
      </c>
      <c r="I92">
        <v>2.77</v>
      </c>
      <c r="J92">
        <v>9</v>
      </c>
      <c r="K92">
        <v>4.1900000000000004</v>
      </c>
      <c r="L92">
        <v>2.16</v>
      </c>
      <c r="M92">
        <v>21</v>
      </c>
      <c r="N92">
        <v>0.25888888888888889</v>
      </c>
      <c r="O92" s="1">
        <v>3</v>
      </c>
      <c r="P92">
        <v>10</v>
      </c>
      <c r="Q92">
        <v>3</v>
      </c>
      <c r="R92">
        <v>61.24</v>
      </c>
      <c r="S92">
        <v>2.25</v>
      </c>
      <c r="T92">
        <v>7</v>
      </c>
      <c r="U92">
        <v>0.47</v>
      </c>
      <c r="V92">
        <v>2.62</v>
      </c>
      <c r="W92">
        <v>16</v>
      </c>
      <c r="X92">
        <v>0.23857142857142857</v>
      </c>
      <c r="Y92" s="1">
        <v>13</v>
      </c>
      <c r="Z92">
        <v>4</v>
      </c>
      <c r="AA92">
        <v>2</v>
      </c>
      <c r="AB92">
        <v>10</v>
      </c>
      <c r="AC92">
        <v>0.5</v>
      </c>
      <c r="AD92">
        <v>19</v>
      </c>
      <c r="AE92" s="2">
        <v>0.13</v>
      </c>
      <c r="AF92" s="1">
        <v>0.51888888888888884</v>
      </c>
      <c r="AG92">
        <v>18</v>
      </c>
      <c r="AH92">
        <v>0.2</v>
      </c>
      <c r="AI92">
        <v>11</v>
      </c>
      <c r="AJ92">
        <v>3</v>
      </c>
      <c r="AK92">
        <v>3</v>
      </c>
      <c r="AL92" s="2">
        <v>9</v>
      </c>
    </row>
    <row r="93" spans="1:38" x14ac:dyDescent="0.3">
      <c r="A93" s="1" t="s">
        <v>36</v>
      </c>
      <c r="B93">
        <f t="shared" si="1"/>
        <v>91</v>
      </c>
      <c r="C93">
        <v>1</v>
      </c>
      <c r="D93" s="2">
        <v>2</v>
      </c>
      <c r="E93" s="1">
        <v>4</v>
      </c>
      <c r="F93">
        <v>13</v>
      </c>
      <c r="G93">
        <v>3</v>
      </c>
      <c r="H93">
        <v>60.2</v>
      </c>
      <c r="I93">
        <v>3.5</v>
      </c>
      <c r="J93">
        <v>9</v>
      </c>
      <c r="K93">
        <v>4.55</v>
      </c>
      <c r="L93">
        <v>2</v>
      </c>
      <c r="M93">
        <v>20</v>
      </c>
      <c r="N93">
        <v>0.37</v>
      </c>
      <c r="O93" s="1">
        <v>3</v>
      </c>
      <c r="P93">
        <v>9</v>
      </c>
      <c r="Q93">
        <v>3</v>
      </c>
      <c r="R93">
        <v>57.79</v>
      </c>
      <c r="S93">
        <v>1.48</v>
      </c>
      <c r="T93">
        <v>6</v>
      </c>
      <c r="U93">
        <v>4.1100000000000003</v>
      </c>
      <c r="V93">
        <v>4</v>
      </c>
      <c r="W93">
        <v>14</v>
      </c>
      <c r="X93">
        <v>0.38833333333333336</v>
      </c>
      <c r="Y93" s="1">
        <v>11</v>
      </c>
      <c r="Z93">
        <v>6</v>
      </c>
      <c r="AA93">
        <v>6</v>
      </c>
      <c r="AB93">
        <v>7</v>
      </c>
      <c r="AC93">
        <v>0.42857142857142855</v>
      </c>
      <c r="AD93">
        <v>20</v>
      </c>
      <c r="AE93" s="2">
        <v>0.16</v>
      </c>
      <c r="AF93" s="1">
        <v>0.4811111111111111</v>
      </c>
      <c r="AG93">
        <v>17</v>
      </c>
      <c r="AH93">
        <v>0.22</v>
      </c>
      <c r="AI93">
        <v>12</v>
      </c>
      <c r="AJ93">
        <v>4</v>
      </c>
      <c r="AK93">
        <v>3</v>
      </c>
      <c r="AL93" s="2">
        <v>9</v>
      </c>
    </row>
    <row r="94" spans="1:38" x14ac:dyDescent="0.3">
      <c r="A94" s="1" t="s">
        <v>16</v>
      </c>
      <c r="B94">
        <f t="shared" si="1"/>
        <v>92</v>
      </c>
      <c r="C94">
        <v>0</v>
      </c>
      <c r="D94" s="2">
        <v>1</v>
      </c>
      <c r="E94" s="1">
        <v>4</v>
      </c>
      <c r="F94">
        <v>12</v>
      </c>
      <c r="G94">
        <v>4</v>
      </c>
      <c r="H94">
        <v>58.3</v>
      </c>
      <c r="I94">
        <v>0.16</v>
      </c>
      <c r="J94">
        <v>9</v>
      </c>
      <c r="K94">
        <v>1</v>
      </c>
      <c r="L94">
        <v>1.7</v>
      </c>
      <c r="M94">
        <v>18</v>
      </c>
      <c r="N94">
        <v>0.25888888888888889</v>
      </c>
      <c r="O94" s="1">
        <v>3</v>
      </c>
      <c r="P94">
        <v>9</v>
      </c>
      <c r="Q94">
        <v>2</v>
      </c>
      <c r="R94">
        <v>57.14</v>
      </c>
      <c r="S94">
        <v>0.75</v>
      </c>
      <c r="T94">
        <v>7</v>
      </c>
      <c r="U94">
        <v>0.47</v>
      </c>
      <c r="V94">
        <v>0.47</v>
      </c>
      <c r="W94">
        <v>18</v>
      </c>
      <c r="X94">
        <v>9.5714285714285724E-2</v>
      </c>
      <c r="Y94" s="1">
        <v>10</v>
      </c>
      <c r="Z94">
        <v>3</v>
      </c>
      <c r="AA94">
        <v>3</v>
      </c>
      <c r="AB94">
        <v>8</v>
      </c>
      <c r="AC94">
        <v>0.45874999999999999</v>
      </c>
      <c r="AD94">
        <v>18</v>
      </c>
      <c r="AE94" s="2">
        <v>0.12</v>
      </c>
      <c r="AF94" s="1">
        <v>0.42857142857142855</v>
      </c>
      <c r="AG94">
        <v>17</v>
      </c>
      <c r="AH94">
        <v>0.14000000000000001</v>
      </c>
      <c r="AI94">
        <v>10</v>
      </c>
      <c r="AJ94">
        <v>4</v>
      </c>
      <c r="AK94">
        <v>4</v>
      </c>
      <c r="AL94" s="2">
        <v>7</v>
      </c>
    </row>
    <row r="95" spans="1:38" x14ac:dyDescent="0.3">
      <c r="A95" s="1" t="s">
        <v>16</v>
      </c>
      <c r="B95">
        <f t="shared" si="1"/>
        <v>93</v>
      </c>
      <c r="C95">
        <v>0</v>
      </c>
      <c r="D95" s="2">
        <v>1</v>
      </c>
      <c r="E95" s="1">
        <v>3</v>
      </c>
      <c r="F95">
        <v>11</v>
      </c>
      <c r="G95">
        <v>3</v>
      </c>
      <c r="H95">
        <v>56.56</v>
      </c>
      <c r="I95">
        <v>0.81</v>
      </c>
      <c r="J95">
        <v>7</v>
      </c>
      <c r="K95">
        <v>1.25</v>
      </c>
      <c r="L95">
        <v>0.47</v>
      </c>
      <c r="M95">
        <v>19</v>
      </c>
      <c r="N95">
        <v>4.7142857142857146E-2</v>
      </c>
      <c r="O95" s="1">
        <v>3</v>
      </c>
      <c r="P95">
        <v>10</v>
      </c>
      <c r="Q95">
        <v>4</v>
      </c>
      <c r="R95">
        <v>56.28</v>
      </c>
      <c r="S95">
        <v>0.46</v>
      </c>
      <c r="T95">
        <v>6</v>
      </c>
      <c r="U95">
        <v>0.47</v>
      </c>
      <c r="V95">
        <v>0</v>
      </c>
      <c r="W95">
        <v>17</v>
      </c>
      <c r="X95">
        <v>0.16666666666666666</v>
      </c>
      <c r="Y95" s="1">
        <v>11</v>
      </c>
      <c r="Z95">
        <v>4</v>
      </c>
      <c r="AA95">
        <v>4</v>
      </c>
      <c r="AB95">
        <v>8</v>
      </c>
      <c r="AC95">
        <v>0.53125</v>
      </c>
      <c r="AD95">
        <v>18</v>
      </c>
      <c r="AE95" s="2">
        <v>0.15</v>
      </c>
      <c r="AF95" s="1">
        <v>0.44500000000000001</v>
      </c>
      <c r="AG95">
        <v>16</v>
      </c>
      <c r="AH95">
        <v>0.15</v>
      </c>
      <c r="AI95">
        <v>11</v>
      </c>
      <c r="AJ95">
        <v>5</v>
      </c>
      <c r="AK95">
        <v>4</v>
      </c>
      <c r="AL95" s="2">
        <v>6</v>
      </c>
    </row>
    <row r="96" spans="1:38" x14ac:dyDescent="0.3">
      <c r="A96" s="1" t="s">
        <v>16</v>
      </c>
      <c r="B96">
        <f t="shared" si="1"/>
        <v>94</v>
      </c>
      <c r="C96">
        <v>0</v>
      </c>
      <c r="D96" s="2">
        <v>1</v>
      </c>
      <c r="E96" s="1">
        <v>4</v>
      </c>
      <c r="F96">
        <v>10</v>
      </c>
      <c r="G96">
        <v>3</v>
      </c>
      <c r="H96">
        <v>57.43</v>
      </c>
      <c r="I96">
        <v>1.02</v>
      </c>
      <c r="J96">
        <v>7</v>
      </c>
      <c r="K96">
        <v>1.25</v>
      </c>
      <c r="L96">
        <v>0.82</v>
      </c>
      <c r="M96">
        <v>20</v>
      </c>
      <c r="N96">
        <v>4.7142857142857146E-2</v>
      </c>
      <c r="O96" s="1">
        <v>3</v>
      </c>
      <c r="P96">
        <v>11</v>
      </c>
      <c r="Q96">
        <v>2</v>
      </c>
      <c r="R96">
        <v>56.28</v>
      </c>
      <c r="S96">
        <v>2.62</v>
      </c>
      <c r="T96">
        <v>8</v>
      </c>
      <c r="U96">
        <v>0.94</v>
      </c>
      <c r="V96">
        <v>0.5</v>
      </c>
      <c r="W96">
        <v>19</v>
      </c>
      <c r="X96">
        <v>0.29125000000000001</v>
      </c>
      <c r="Y96" s="1">
        <v>12</v>
      </c>
      <c r="Z96">
        <v>4</v>
      </c>
      <c r="AA96">
        <v>4</v>
      </c>
      <c r="AB96">
        <v>8</v>
      </c>
      <c r="AC96">
        <v>0.5</v>
      </c>
      <c r="AD96">
        <v>18</v>
      </c>
      <c r="AE96" s="2">
        <v>0.16</v>
      </c>
      <c r="AF96" s="1">
        <v>0.45874999999999999</v>
      </c>
      <c r="AG96">
        <v>16</v>
      </c>
      <c r="AH96">
        <v>0.17</v>
      </c>
      <c r="AI96">
        <v>9</v>
      </c>
      <c r="AJ96">
        <v>3</v>
      </c>
      <c r="AK96">
        <v>3</v>
      </c>
      <c r="AL96" s="2">
        <v>8</v>
      </c>
    </row>
    <row r="97" spans="1:38" x14ac:dyDescent="0.3">
      <c r="A97" s="1" t="s">
        <v>16</v>
      </c>
      <c r="B97">
        <f t="shared" si="1"/>
        <v>95</v>
      </c>
      <c r="C97">
        <v>0</v>
      </c>
      <c r="D97" s="2">
        <v>1</v>
      </c>
      <c r="E97" s="1">
        <v>3</v>
      </c>
      <c r="F97">
        <v>13</v>
      </c>
      <c r="G97">
        <v>4</v>
      </c>
      <c r="H97">
        <v>64.83</v>
      </c>
      <c r="I97">
        <v>0.75</v>
      </c>
      <c r="J97">
        <v>7</v>
      </c>
      <c r="K97">
        <v>0.94</v>
      </c>
      <c r="L97">
        <v>0.5</v>
      </c>
      <c r="M97">
        <v>19</v>
      </c>
      <c r="N97">
        <v>9.5714285714285724E-2</v>
      </c>
      <c r="O97" s="1">
        <v>3</v>
      </c>
      <c r="P97">
        <v>9</v>
      </c>
      <c r="Q97">
        <v>2</v>
      </c>
      <c r="R97">
        <v>57.14</v>
      </c>
      <c r="S97">
        <v>1.1200000000000001</v>
      </c>
      <c r="T97">
        <v>6</v>
      </c>
      <c r="U97">
        <v>0</v>
      </c>
      <c r="V97">
        <v>0.94</v>
      </c>
      <c r="W97">
        <v>16</v>
      </c>
      <c r="X97">
        <v>5.5E-2</v>
      </c>
      <c r="Y97" s="1">
        <v>12</v>
      </c>
      <c r="Z97">
        <v>4</v>
      </c>
      <c r="AA97">
        <v>6</v>
      </c>
      <c r="AB97">
        <v>8</v>
      </c>
      <c r="AC97">
        <v>0.41625000000000001</v>
      </c>
      <c r="AD97">
        <v>17</v>
      </c>
      <c r="AE97" s="2">
        <v>0.1</v>
      </c>
      <c r="AF97" s="1">
        <v>0.5</v>
      </c>
      <c r="AG97">
        <v>16</v>
      </c>
      <c r="AH97">
        <v>0.17</v>
      </c>
      <c r="AI97">
        <v>11</v>
      </c>
      <c r="AJ97">
        <v>4</v>
      </c>
      <c r="AK97">
        <v>3</v>
      </c>
      <c r="AL97" s="2">
        <v>8</v>
      </c>
    </row>
    <row r="98" spans="1:38" x14ac:dyDescent="0.3">
      <c r="A98" s="1" t="s">
        <v>60</v>
      </c>
      <c r="B98">
        <f t="shared" si="1"/>
        <v>96</v>
      </c>
      <c r="C98">
        <v>1</v>
      </c>
      <c r="D98" s="2">
        <v>1</v>
      </c>
      <c r="E98" s="1">
        <v>4</v>
      </c>
      <c r="F98">
        <v>8</v>
      </c>
      <c r="G98">
        <v>3</v>
      </c>
      <c r="H98">
        <v>47.15</v>
      </c>
      <c r="I98">
        <v>3.25</v>
      </c>
      <c r="J98">
        <v>5</v>
      </c>
      <c r="K98">
        <v>4.55</v>
      </c>
      <c r="L98">
        <v>2.5</v>
      </c>
      <c r="M98">
        <v>14</v>
      </c>
      <c r="N98">
        <v>0.2</v>
      </c>
      <c r="O98" s="1">
        <v>3</v>
      </c>
      <c r="P98">
        <v>10</v>
      </c>
      <c r="Q98">
        <v>3</v>
      </c>
      <c r="R98">
        <v>44.02</v>
      </c>
      <c r="S98">
        <v>3.1</v>
      </c>
      <c r="T98">
        <v>7</v>
      </c>
      <c r="U98">
        <v>3.74</v>
      </c>
      <c r="V98">
        <v>3.5</v>
      </c>
      <c r="W98">
        <v>18</v>
      </c>
      <c r="X98">
        <v>0.2857142857142857</v>
      </c>
      <c r="Y98" s="1">
        <v>7</v>
      </c>
      <c r="Z98">
        <v>4</v>
      </c>
      <c r="AA98">
        <v>4</v>
      </c>
      <c r="AB98">
        <v>5</v>
      </c>
      <c r="AC98">
        <v>0.26600000000000001</v>
      </c>
      <c r="AD98">
        <v>15</v>
      </c>
      <c r="AE98" s="2">
        <v>0.13</v>
      </c>
      <c r="AF98" s="1">
        <v>0.4</v>
      </c>
      <c r="AG98">
        <v>9</v>
      </c>
      <c r="AH98">
        <v>0.08</v>
      </c>
      <c r="AI98">
        <v>7</v>
      </c>
      <c r="AJ98">
        <v>3</v>
      </c>
      <c r="AK98">
        <v>3</v>
      </c>
      <c r="AL98" s="2">
        <v>5</v>
      </c>
    </row>
    <row r="99" spans="1:38" x14ac:dyDescent="0.3">
      <c r="A99" s="1" t="s">
        <v>60</v>
      </c>
      <c r="B99">
        <f t="shared" si="1"/>
        <v>97</v>
      </c>
      <c r="C99">
        <v>1</v>
      </c>
      <c r="D99" s="2">
        <v>1</v>
      </c>
      <c r="E99" s="1">
        <v>3</v>
      </c>
      <c r="F99">
        <v>9</v>
      </c>
      <c r="G99">
        <v>3</v>
      </c>
      <c r="H99">
        <v>64.17</v>
      </c>
      <c r="I99">
        <v>10.64</v>
      </c>
      <c r="J99">
        <v>7</v>
      </c>
      <c r="K99">
        <v>11.95</v>
      </c>
      <c r="L99">
        <v>7.13</v>
      </c>
      <c r="M99">
        <v>18</v>
      </c>
      <c r="N99">
        <v>0.14285714285714285</v>
      </c>
      <c r="O99" s="1">
        <v>3</v>
      </c>
      <c r="P99">
        <v>7</v>
      </c>
      <c r="Q99">
        <v>3</v>
      </c>
      <c r="R99">
        <v>53.52</v>
      </c>
      <c r="S99">
        <v>12.34</v>
      </c>
      <c r="T99">
        <v>4</v>
      </c>
      <c r="U99">
        <v>7.76</v>
      </c>
      <c r="V99">
        <v>5.31</v>
      </c>
      <c r="W99">
        <v>14</v>
      </c>
      <c r="X99">
        <v>0.16750000000000001</v>
      </c>
      <c r="Y99" s="1">
        <v>11</v>
      </c>
      <c r="Z99">
        <v>6</v>
      </c>
      <c r="AA99">
        <v>5</v>
      </c>
      <c r="AB99">
        <v>6</v>
      </c>
      <c r="AC99">
        <v>0.38833333333333336</v>
      </c>
      <c r="AD99">
        <v>15</v>
      </c>
      <c r="AE99" s="2">
        <v>0.1</v>
      </c>
      <c r="AF99" s="1">
        <v>0.35799999999999998</v>
      </c>
      <c r="AG99">
        <v>26</v>
      </c>
      <c r="AH99">
        <v>0.1</v>
      </c>
      <c r="AI99">
        <v>18</v>
      </c>
      <c r="AJ99">
        <v>6</v>
      </c>
      <c r="AK99">
        <v>7</v>
      </c>
      <c r="AL99" s="2">
        <v>10</v>
      </c>
    </row>
    <row r="100" spans="1:38" x14ac:dyDescent="0.3">
      <c r="A100" s="1" t="s">
        <v>60</v>
      </c>
      <c r="B100">
        <f t="shared" si="1"/>
        <v>98</v>
      </c>
      <c r="C100">
        <v>1</v>
      </c>
      <c r="D100" s="2">
        <v>1</v>
      </c>
      <c r="E100" s="1">
        <v>6</v>
      </c>
      <c r="F100">
        <v>15</v>
      </c>
      <c r="G100">
        <v>5</v>
      </c>
      <c r="H100">
        <v>79.45</v>
      </c>
      <c r="I100">
        <v>8</v>
      </c>
      <c r="J100">
        <v>8</v>
      </c>
      <c r="K100">
        <v>7.48</v>
      </c>
      <c r="L100">
        <v>5.91</v>
      </c>
      <c r="M100">
        <v>22</v>
      </c>
      <c r="N100">
        <v>0.125</v>
      </c>
      <c r="O100" s="1">
        <v>4</v>
      </c>
      <c r="P100">
        <v>12</v>
      </c>
      <c r="Q100">
        <v>4</v>
      </c>
      <c r="R100">
        <v>72.510000000000005</v>
      </c>
      <c r="S100">
        <v>4.62</v>
      </c>
      <c r="T100">
        <v>7</v>
      </c>
      <c r="U100">
        <v>6.98</v>
      </c>
      <c r="V100">
        <v>10.210000000000001</v>
      </c>
      <c r="W100">
        <v>18</v>
      </c>
      <c r="X100">
        <v>0.23857142857142857</v>
      </c>
      <c r="Y100" s="1">
        <v>13</v>
      </c>
      <c r="Z100">
        <v>5</v>
      </c>
      <c r="AA100">
        <v>7</v>
      </c>
      <c r="AB100">
        <v>6</v>
      </c>
      <c r="AC100">
        <v>0.33333333333333331</v>
      </c>
      <c r="AD100">
        <v>18</v>
      </c>
      <c r="AE100" s="2">
        <v>0.1</v>
      </c>
      <c r="AF100" s="1">
        <v>0.46699999999999997</v>
      </c>
      <c r="AG100">
        <v>23</v>
      </c>
      <c r="AH100">
        <v>0.1</v>
      </c>
      <c r="AI100">
        <v>13</v>
      </c>
      <c r="AJ100">
        <v>6</v>
      </c>
      <c r="AK100">
        <v>5</v>
      </c>
      <c r="AL100" s="2">
        <v>10</v>
      </c>
    </row>
    <row r="101" spans="1:38" x14ac:dyDescent="0.3">
      <c r="A101" s="1" t="s">
        <v>60</v>
      </c>
      <c r="B101">
        <f t="shared" si="1"/>
        <v>99</v>
      </c>
      <c r="C101">
        <v>1</v>
      </c>
      <c r="D101" s="2">
        <v>1</v>
      </c>
      <c r="E101" s="1">
        <v>4</v>
      </c>
      <c r="F101">
        <v>10</v>
      </c>
      <c r="G101">
        <v>3</v>
      </c>
      <c r="H101">
        <v>86.43</v>
      </c>
      <c r="I101">
        <v>6.1</v>
      </c>
      <c r="J101">
        <v>6</v>
      </c>
      <c r="K101">
        <v>5.0999999999999996</v>
      </c>
      <c r="L101">
        <v>2.62</v>
      </c>
      <c r="M101">
        <v>18</v>
      </c>
      <c r="N101">
        <v>0.16666666666666666</v>
      </c>
      <c r="O101" s="1">
        <v>4</v>
      </c>
      <c r="P101">
        <v>15</v>
      </c>
      <c r="Q101">
        <v>4</v>
      </c>
      <c r="R101">
        <v>82.86</v>
      </c>
      <c r="S101">
        <v>5.25</v>
      </c>
      <c r="T101">
        <v>11</v>
      </c>
      <c r="U101">
        <v>3</v>
      </c>
      <c r="V101">
        <v>1.7</v>
      </c>
      <c r="W101">
        <v>25</v>
      </c>
      <c r="X101">
        <v>0.27272727272727271</v>
      </c>
      <c r="Y101" s="1">
        <v>11</v>
      </c>
      <c r="Z101">
        <v>4</v>
      </c>
      <c r="AA101">
        <v>4</v>
      </c>
      <c r="AB101">
        <v>8</v>
      </c>
      <c r="AC101">
        <v>0.5</v>
      </c>
      <c r="AD101">
        <v>21</v>
      </c>
      <c r="AE101" s="2">
        <v>0.11</v>
      </c>
      <c r="AF101" s="1">
        <v>0.47249999999999998</v>
      </c>
      <c r="AG101">
        <v>27</v>
      </c>
      <c r="AH101">
        <v>0.1</v>
      </c>
      <c r="AI101">
        <v>17</v>
      </c>
      <c r="AJ101">
        <v>6</v>
      </c>
      <c r="AK101">
        <v>6</v>
      </c>
      <c r="AL101" s="2">
        <v>12</v>
      </c>
    </row>
    <row r="102" spans="1:38" x14ac:dyDescent="0.3">
      <c r="A102" s="1" t="s">
        <v>60</v>
      </c>
      <c r="B102">
        <f t="shared" si="1"/>
        <v>100</v>
      </c>
      <c r="C102">
        <v>1</v>
      </c>
      <c r="D102" s="2">
        <v>1</v>
      </c>
      <c r="E102" s="1">
        <v>5</v>
      </c>
      <c r="F102">
        <v>12</v>
      </c>
      <c r="G102">
        <v>5</v>
      </c>
      <c r="H102">
        <v>80.760000000000005</v>
      </c>
      <c r="I102">
        <v>1.73</v>
      </c>
      <c r="J102">
        <v>7</v>
      </c>
      <c r="K102">
        <v>1.25</v>
      </c>
      <c r="L102">
        <v>2.4500000000000002</v>
      </c>
      <c r="M102">
        <v>21</v>
      </c>
      <c r="N102">
        <v>9.5714285714285724E-2</v>
      </c>
      <c r="O102" s="1">
        <v>2</v>
      </c>
      <c r="P102">
        <v>10</v>
      </c>
      <c r="Q102">
        <v>2</v>
      </c>
      <c r="R102">
        <v>85.02</v>
      </c>
      <c r="S102">
        <v>1.62</v>
      </c>
      <c r="T102">
        <v>7</v>
      </c>
      <c r="U102">
        <v>2.0499999999999998</v>
      </c>
      <c r="V102">
        <v>0.47</v>
      </c>
      <c r="W102">
        <v>18</v>
      </c>
      <c r="X102">
        <v>0.14285714285714285</v>
      </c>
      <c r="Y102" s="1">
        <v>18</v>
      </c>
      <c r="Z102">
        <v>9</v>
      </c>
      <c r="AA102">
        <v>7</v>
      </c>
      <c r="AB102">
        <v>10</v>
      </c>
      <c r="AC102">
        <v>0.4</v>
      </c>
      <c r="AD102">
        <v>24</v>
      </c>
      <c r="AE102" s="2">
        <v>0.11</v>
      </c>
      <c r="AF102" s="1">
        <v>0.5</v>
      </c>
      <c r="AG102">
        <v>15</v>
      </c>
      <c r="AH102">
        <v>0.11</v>
      </c>
      <c r="AI102">
        <v>10</v>
      </c>
      <c r="AJ102">
        <v>2</v>
      </c>
      <c r="AK102">
        <v>2</v>
      </c>
      <c r="AL102" s="2">
        <v>8</v>
      </c>
    </row>
    <row r="103" spans="1:38" x14ac:dyDescent="0.3">
      <c r="A103" s="1" t="s">
        <v>60</v>
      </c>
      <c r="B103">
        <f t="shared" si="1"/>
        <v>101</v>
      </c>
      <c r="C103">
        <v>1</v>
      </c>
      <c r="D103" s="2">
        <v>1</v>
      </c>
      <c r="E103" s="1">
        <v>4</v>
      </c>
      <c r="F103">
        <v>11</v>
      </c>
      <c r="G103">
        <v>4</v>
      </c>
      <c r="H103">
        <v>82.94</v>
      </c>
      <c r="I103">
        <v>1.03</v>
      </c>
      <c r="J103">
        <v>8</v>
      </c>
      <c r="K103">
        <v>2.94</v>
      </c>
      <c r="L103">
        <v>1.41</v>
      </c>
      <c r="M103">
        <v>21</v>
      </c>
      <c r="N103">
        <v>0.25</v>
      </c>
      <c r="O103" s="1">
        <v>3</v>
      </c>
      <c r="P103">
        <v>13</v>
      </c>
      <c r="Q103">
        <v>4</v>
      </c>
      <c r="R103">
        <v>79.41</v>
      </c>
      <c r="S103">
        <v>3.69</v>
      </c>
      <c r="T103">
        <v>8</v>
      </c>
      <c r="U103">
        <v>2.94</v>
      </c>
      <c r="V103">
        <v>5.91</v>
      </c>
      <c r="W103">
        <v>20</v>
      </c>
      <c r="X103">
        <v>0.375</v>
      </c>
      <c r="Y103" s="1">
        <v>16</v>
      </c>
      <c r="Z103">
        <v>6</v>
      </c>
      <c r="AA103">
        <v>7</v>
      </c>
      <c r="AB103">
        <v>11</v>
      </c>
      <c r="AC103">
        <v>0.45454545454545453</v>
      </c>
      <c r="AD103">
        <v>23</v>
      </c>
      <c r="AE103" s="2">
        <v>0.11</v>
      </c>
      <c r="AF103" s="1">
        <v>0.5</v>
      </c>
      <c r="AG103">
        <v>28</v>
      </c>
      <c r="AH103">
        <v>0.11</v>
      </c>
      <c r="AI103">
        <v>18</v>
      </c>
      <c r="AJ103">
        <v>7</v>
      </c>
      <c r="AK103">
        <v>6</v>
      </c>
      <c r="AL103" s="2">
        <v>14</v>
      </c>
    </row>
    <row r="104" spans="1:38" x14ac:dyDescent="0.3">
      <c r="A104" s="1" t="s">
        <v>60</v>
      </c>
      <c r="B104">
        <f t="shared" si="1"/>
        <v>102</v>
      </c>
      <c r="C104">
        <v>1</v>
      </c>
      <c r="D104" s="2">
        <v>1</v>
      </c>
      <c r="E104" s="1">
        <v>5</v>
      </c>
      <c r="F104">
        <v>15</v>
      </c>
      <c r="G104">
        <v>4</v>
      </c>
      <c r="H104">
        <v>86.87</v>
      </c>
      <c r="I104">
        <v>2.5099999999999998</v>
      </c>
      <c r="J104">
        <v>9</v>
      </c>
      <c r="K104">
        <v>3.56</v>
      </c>
      <c r="L104">
        <v>0</v>
      </c>
      <c r="M104">
        <v>25</v>
      </c>
      <c r="N104">
        <v>0.18555555555555556</v>
      </c>
      <c r="O104" s="1">
        <v>5</v>
      </c>
      <c r="P104">
        <v>15</v>
      </c>
      <c r="Q104">
        <v>4</v>
      </c>
      <c r="R104">
        <v>84.59</v>
      </c>
      <c r="S104">
        <v>2.12</v>
      </c>
      <c r="T104">
        <v>11</v>
      </c>
      <c r="U104">
        <v>2.0499999999999998</v>
      </c>
      <c r="V104">
        <v>1.7</v>
      </c>
      <c r="W104">
        <v>29</v>
      </c>
      <c r="X104">
        <v>0.30272727272727273</v>
      </c>
      <c r="Y104" s="1">
        <v>11</v>
      </c>
      <c r="Z104">
        <v>4</v>
      </c>
      <c r="AA104">
        <v>4</v>
      </c>
      <c r="AB104">
        <v>8</v>
      </c>
      <c r="AC104">
        <v>0.5</v>
      </c>
      <c r="AD104">
        <v>18</v>
      </c>
      <c r="AE104" s="2">
        <v>0.11</v>
      </c>
      <c r="AF104" s="1">
        <v>0.46153846153846156</v>
      </c>
      <c r="AG104">
        <v>26</v>
      </c>
      <c r="AH104">
        <v>0.11</v>
      </c>
      <c r="AI104">
        <v>17</v>
      </c>
      <c r="AJ104">
        <v>7</v>
      </c>
      <c r="AK104">
        <v>5</v>
      </c>
      <c r="AL104" s="2">
        <v>13</v>
      </c>
    </row>
    <row r="105" spans="1:38" x14ac:dyDescent="0.3">
      <c r="A105" s="1" t="s">
        <v>60</v>
      </c>
      <c r="B105">
        <f t="shared" si="1"/>
        <v>103</v>
      </c>
      <c r="C105">
        <v>1</v>
      </c>
      <c r="D105" s="2">
        <v>1</v>
      </c>
      <c r="E105" s="1">
        <v>3</v>
      </c>
      <c r="F105">
        <v>13</v>
      </c>
      <c r="G105">
        <v>3</v>
      </c>
      <c r="H105">
        <v>90.8</v>
      </c>
      <c r="I105">
        <v>0.57999999999999996</v>
      </c>
      <c r="J105">
        <v>10</v>
      </c>
      <c r="K105">
        <v>1.25</v>
      </c>
      <c r="L105">
        <v>0.47</v>
      </c>
      <c r="M105">
        <v>23</v>
      </c>
      <c r="N105">
        <v>0.3</v>
      </c>
      <c r="O105" s="1">
        <v>3</v>
      </c>
      <c r="P105">
        <v>13</v>
      </c>
      <c r="Q105">
        <v>3</v>
      </c>
      <c r="R105">
        <v>87.18</v>
      </c>
      <c r="S105">
        <v>5.25</v>
      </c>
      <c r="T105">
        <v>9</v>
      </c>
      <c r="U105">
        <v>2.0499999999999998</v>
      </c>
      <c r="V105">
        <v>5.91</v>
      </c>
      <c r="W105">
        <v>23</v>
      </c>
      <c r="X105">
        <v>0.40777777777777779</v>
      </c>
      <c r="Y105" s="1">
        <v>15</v>
      </c>
      <c r="Z105">
        <v>5</v>
      </c>
      <c r="AA105">
        <v>7</v>
      </c>
      <c r="AB105">
        <v>12</v>
      </c>
      <c r="AC105">
        <v>0.55583333333333329</v>
      </c>
      <c r="AD105">
        <v>23</v>
      </c>
      <c r="AE105" s="2">
        <v>0.08</v>
      </c>
      <c r="AF105" s="1">
        <v>0.42454545454545456</v>
      </c>
      <c r="AG105">
        <v>26</v>
      </c>
      <c r="AH105">
        <v>0.11</v>
      </c>
      <c r="AI105">
        <v>18</v>
      </c>
      <c r="AJ105">
        <v>5</v>
      </c>
      <c r="AK105">
        <v>7</v>
      </c>
      <c r="AL105" s="2">
        <v>11</v>
      </c>
    </row>
    <row r="106" spans="1:38" x14ac:dyDescent="0.3">
      <c r="A106" s="1" t="s">
        <v>60</v>
      </c>
      <c r="B106">
        <f t="shared" si="1"/>
        <v>104</v>
      </c>
      <c r="C106">
        <v>1</v>
      </c>
      <c r="D106" s="2">
        <v>1</v>
      </c>
      <c r="E106" s="1">
        <v>4</v>
      </c>
      <c r="F106">
        <v>14</v>
      </c>
      <c r="G106">
        <v>4</v>
      </c>
      <c r="H106">
        <v>85.12</v>
      </c>
      <c r="I106">
        <v>1.21</v>
      </c>
      <c r="J106">
        <v>10</v>
      </c>
      <c r="K106">
        <v>5.25</v>
      </c>
      <c r="L106">
        <v>1.7</v>
      </c>
      <c r="M106">
        <v>23</v>
      </c>
      <c r="N106">
        <v>0.3</v>
      </c>
      <c r="O106" s="1">
        <v>3</v>
      </c>
      <c r="P106">
        <v>16</v>
      </c>
      <c r="Q106">
        <v>3</v>
      </c>
      <c r="R106">
        <v>87.18</v>
      </c>
      <c r="S106">
        <v>2</v>
      </c>
      <c r="T106">
        <v>12</v>
      </c>
      <c r="U106">
        <v>3.09</v>
      </c>
      <c r="V106">
        <v>0.47</v>
      </c>
      <c r="W106">
        <v>28</v>
      </c>
      <c r="X106">
        <v>0.36083333333333334</v>
      </c>
      <c r="Y106" s="1">
        <v>21</v>
      </c>
      <c r="Z106">
        <v>10</v>
      </c>
      <c r="AA106">
        <v>9</v>
      </c>
      <c r="AB106">
        <v>15</v>
      </c>
      <c r="AC106">
        <v>0.53333333333333333</v>
      </c>
      <c r="AD106">
        <v>28</v>
      </c>
      <c r="AE106" s="2">
        <v>0.09</v>
      </c>
      <c r="AF106" s="1">
        <v>0.41666666666666669</v>
      </c>
      <c r="AG106">
        <v>27</v>
      </c>
      <c r="AH106">
        <v>0.11</v>
      </c>
      <c r="AI106">
        <v>18</v>
      </c>
      <c r="AJ106">
        <v>6</v>
      </c>
      <c r="AK106">
        <v>8</v>
      </c>
      <c r="AL106" s="2">
        <v>12</v>
      </c>
    </row>
    <row r="107" spans="1:38" x14ac:dyDescent="0.3">
      <c r="A107" s="1" t="s">
        <v>58</v>
      </c>
      <c r="B107">
        <f t="shared" si="1"/>
        <v>105</v>
      </c>
      <c r="C107">
        <v>1</v>
      </c>
      <c r="D107" s="2">
        <v>4</v>
      </c>
      <c r="E107" s="1">
        <v>3</v>
      </c>
      <c r="F107">
        <v>10</v>
      </c>
      <c r="G107">
        <v>4</v>
      </c>
      <c r="H107">
        <v>65.239999999999995</v>
      </c>
      <c r="I107">
        <v>2.29</v>
      </c>
      <c r="J107">
        <v>7</v>
      </c>
      <c r="K107">
        <v>1.63</v>
      </c>
      <c r="L107">
        <v>1</v>
      </c>
      <c r="M107">
        <v>22</v>
      </c>
      <c r="N107">
        <v>0.23857142857142857</v>
      </c>
      <c r="O107" s="1">
        <v>3</v>
      </c>
      <c r="P107">
        <v>10</v>
      </c>
      <c r="Q107">
        <v>3</v>
      </c>
      <c r="R107">
        <v>62.28</v>
      </c>
      <c r="S107">
        <v>1.5</v>
      </c>
      <c r="T107">
        <v>7</v>
      </c>
      <c r="U107">
        <v>1.7</v>
      </c>
      <c r="V107">
        <v>2.16</v>
      </c>
      <c r="W107">
        <v>18</v>
      </c>
      <c r="X107">
        <v>0.2857142857142857</v>
      </c>
      <c r="Y107" s="1">
        <v>11</v>
      </c>
      <c r="Z107">
        <v>5</v>
      </c>
      <c r="AA107">
        <v>5</v>
      </c>
      <c r="AB107">
        <v>7</v>
      </c>
      <c r="AC107">
        <v>0.19</v>
      </c>
      <c r="AD107">
        <v>20</v>
      </c>
      <c r="AE107" s="2">
        <v>0.14000000000000001</v>
      </c>
      <c r="AF107" s="1">
        <v>0.52428571428571424</v>
      </c>
      <c r="AG107">
        <v>14</v>
      </c>
      <c r="AH107">
        <v>0.09</v>
      </c>
      <c r="AI107">
        <v>8</v>
      </c>
      <c r="AJ107">
        <v>2</v>
      </c>
      <c r="AK107">
        <v>2</v>
      </c>
      <c r="AL107" s="2">
        <v>7</v>
      </c>
    </row>
    <row r="108" spans="1:38" x14ac:dyDescent="0.3">
      <c r="A108" s="1" t="s">
        <v>58</v>
      </c>
      <c r="B108">
        <f t="shared" si="1"/>
        <v>106</v>
      </c>
      <c r="C108">
        <v>1</v>
      </c>
      <c r="D108" s="2">
        <v>4</v>
      </c>
      <c r="E108" s="1">
        <v>4</v>
      </c>
      <c r="F108">
        <v>14</v>
      </c>
      <c r="G108">
        <v>4</v>
      </c>
      <c r="H108">
        <v>63.93</v>
      </c>
      <c r="I108">
        <v>0.88</v>
      </c>
      <c r="J108">
        <v>9</v>
      </c>
      <c r="K108">
        <v>0.94</v>
      </c>
      <c r="L108">
        <v>1.63</v>
      </c>
      <c r="M108">
        <v>21</v>
      </c>
      <c r="N108">
        <v>0.25888888888888889</v>
      </c>
      <c r="O108" s="1">
        <v>2</v>
      </c>
      <c r="P108">
        <v>11</v>
      </c>
      <c r="Q108">
        <v>3</v>
      </c>
      <c r="R108">
        <v>62.71</v>
      </c>
      <c r="S108">
        <v>2.17</v>
      </c>
      <c r="T108">
        <v>9</v>
      </c>
      <c r="U108">
        <v>1.41</v>
      </c>
      <c r="V108">
        <v>0.47</v>
      </c>
      <c r="W108">
        <v>21</v>
      </c>
      <c r="X108">
        <v>0.33333333333333331</v>
      </c>
      <c r="Y108" s="1">
        <v>14</v>
      </c>
      <c r="Z108">
        <v>6</v>
      </c>
      <c r="AA108">
        <v>6</v>
      </c>
      <c r="AB108">
        <v>9</v>
      </c>
      <c r="AC108">
        <v>0.28666666666666668</v>
      </c>
      <c r="AD108">
        <v>23</v>
      </c>
      <c r="AE108" s="2">
        <v>0.12</v>
      </c>
      <c r="AF108" s="1">
        <v>0.52428571428571424</v>
      </c>
      <c r="AG108">
        <v>16</v>
      </c>
      <c r="AH108">
        <v>0.13</v>
      </c>
      <c r="AI108">
        <v>9</v>
      </c>
      <c r="AJ108">
        <v>4</v>
      </c>
      <c r="AK108">
        <v>3</v>
      </c>
      <c r="AL108" s="2">
        <v>7</v>
      </c>
    </row>
    <row r="109" spans="1:38" x14ac:dyDescent="0.3">
      <c r="A109" s="1" t="s">
        <v>58</v>
      </c>
      <c r="B109">
        <f t="shared" si="1"/>
        <v>107</v>
      </c>
      <c r="C109">
        <v>1</v>
      </c>
      <c r="D109" s="2">
        <v>4</v>
      </c>
      <c r="E109" s="1">
        <v>2</v>
      </c>
      <c r="F109">
        <v>8</v>
      </c>
      <c r="G109">
        <v>2</v>
      </c>
      <c r="H109">
        <v>63.06</v>
      </c>
      <c r="I109">
        <v>0.83</v>
      </c>
      <c r="J109">
        <v>6</v>
      </c>
      <c r="K109">
        <v>0</v>
      </c>
      <c r="L109">
        <v>1.63</v>
      </c>
      <c r="M109">
        <v>17</v>
      </c>
      <c r="N109">
        <v>0.16666666666666666</v>
      </c>
      <c r="O109" s="1">
        <v>6</v>
      </c>
      <c r="P109">
        <v>12</v>
      </c>
      <c r="Q109">
        <v>4</v>
      </c>
      <c r="R109">
        <v>61.85</v>
      </c>
      <c r="S109">
        <v>3.79</v>
      </c>
      <c r="T109">
        <v>8</v>
      </c>
      <c r="U109">
        <v>1</v>
      </c>
      <c r="V109">
        <v>0.47</v>
      </c>
      <c r="W109">
        <v>18</v>
      </c>
      <c r="X109">
        <v>0.25</v>
      </c>
      <c r="Y109" s="1">
        <v>12</v>
      </c>
      <c r="Z109">
        <v>5</v>
      </c>
      <c r="AA109">
        <v>5</v>
      </c>
      <c r="AB109">
        <v>8</v>
      </c>
      <c r="AC109">
        <v>0.375</v>
      </c>
      <c r="AD109">
        <v>20</v>
      </c>
      <c r="AE109" s="2">
        <v>0.1</v>
      </c>
      <c r="AF109" s="1">
        <v>0.45874999999999999</v>
      </c>
      <c r="AG109">
        <v>19</v>
      </c>
      <c r="AH109">
        <v>0.15</v>
      </c>
      <c r="AI109">
        <v>12</v>
      </c>
      <c r="AJ109">
        <v>4</v>
      </c>
      <c r="AK109">
        <v>4</v>
      </c>
      <c r="AL109" s="2">
        <v>8</v>
      </c>
    </row>
    <row r="110" spans="1:38" x14ac:dyDescent="0.3">
      <c r="A110" s="1" t="s">
        <v>58</v>
      </c>
      <c r="B110">
        <f t="shared" si="1"/>
        <v>108</v>
      </c>
      <c r="C110">
        <v>1</v>
      </c>
      <c r="D110" s="2">
        <v>4</v>
      </c>
      <c r="E110" s="1">
        <v>2</v>
      </c>
      <c r="F110">
        <v>8</v>
      </c>
      <c r="G110">
        <v>2</v>
      </c>
      <c r="H110">
        <v>62.19</v>
      </c>
      <c r="I110">
        <v>1.83</v>
      </c>
      <c r="J110">
        <v>5</v>
      </c>
      <c r="K110">
        <v>0.47</v>
      </c>
      <c r="L110">
        <v>1.25</v>
      </c>
      <c r="M110">
        <v>15</v>
      </c>
      <c r="N110">
        <v>6.6000000000000003E-2</v>
      </c>
      <c r="O110" s="1">
        <v>6</v>
      </c>
      <c r="P110">
        <v>15</v>
      </c>
      <c r="Q110">
        <v>5</v>
      </c>
      <c r="R110">
        <v>60.13</v>
      </c>
      <c r="S110">
        <v>2.75</v>
      </c>
      <c r="T110">
        <v>9</v>
      </c>
      <c r="U110">
        <v>2.0499999999999998</v>
      </c>
      <c r="V110">
        <v>0.47</v>
      </c>
      <c r="W110">
        <v>24</v>
      </c>
      <c r="X110">
        <v>0.25888888888888889</v>
      </c>
      <c r="Y110" s="1">
        <v>12</v>
      </c>
      <c r="Z110">
        <v>3</v>
      </c>
      <c r="AA110">
        <v>6</v>
      </c>
      <c r="AB110">
        <v>8</v>
      </c>
      <c r="AC110">
        <v>0.41625000000000001</v>
      </c>
      <c r="AD110">
        <v>19</v>
      </c>
      <c r="AE110" s="2">
        <v>0.09</v>
      </c>
      <c r="AF110" s="1">
        <v>0.375</v>
      </c>
      <c r="AG110">
        <v>18</v>
      </c>
      <c r="AH110">
        <v>0.17</v>
      </c>
      <c r="AI110">
        <v>12</v>
      </c>
      <c r="AJ110">
        <v>4</v>
      </c>
      <c r="AK110">
        <v>4</v>
      </c>
      <c r="AL110" s="2">
        <v>8</v>
      </c>
    </row>
    <row r="111" spans="1:38" x14ac:dyDescent="0.3">
      <c r="A111" s="1" t="s">
        <v>11</v>
      </c>
      <c r="B111">
        <f t="shared" si="1"/>
        <v>109</v>
      </c>
      <c r="C111">
        <v>1</v>
      </c>
      <c r="D111" s="2">
        <v>4</v>
      </c>
      <c r="E111" s="1">
        <v>3</v>
      </c>
      <c r="F111">
        <v>12</v>
      </c>
      <c r="G111">
        <v>3</v>
      </c>
      <c r="H111">
        <v>74.53</v>
      </c>
      <c r="I111">
        <v>2.5</v>
      </c>
      <c r="J111">
        <v>8</v>
      </c>
      <c r="K111">
        <v>1.25</v>
      </c>
      <c r="L111">
        <v>2</v>
      </c>
      <c r="M111">
        <v>18</v>
      </c>
      <c r="N111">
        <v>0.125</v>
      </c>
      <c r="O111" s="1">
        <v>3</v>
      </c>
      <c r="P111">
        <v>13</v>
      </c>
      <c r="Q111">
        <v>4</v>
      </c>
      <c r="R111">
        <v>77.12</v>
      </c>
      <c r="S111">
        <v>2.75</v>
      </c>
      <c r="T111">
        <v>10</v>
      </c>
      <c r="U111">
        <v>0.94</v>
      </c>
      <c r="V111">
        <v>0.47</v>
      </c>
      <c r="W111">
        <v>17</v>
      </c>
      <c r="X111">
        <v>0.433</v>
      </c>
      <c r="Y111" s="1">
        <v>11</v>
      </c>
      <c r="Z111">
        <v>5</v>
      </c>
      <c r="AA111">
        <v>7</v>
      </c>
      <c r="AB111">
        <v>7</v>
      </c>
      <c r="AC111">
        <v>0.42857142857142855</v>
      </c>
      <c r="AD111">
        <v>20</v>
      </c>
      <c r="AE111" s="2">
        <v>0.11</v>
      </c>
      <c r="AF111" s="1">
        <v>0.42454545454545456</v>
      </c>
      <c r="AG111">
        <v>20</v>
      </c>
      <c r="AH111">
        <v>0.09</v>
      </c>
      <c r="AI111">
        <v>15</v>
      </c>
      <c r="AJ111">
        <v>6</v>
      </c>
      <c r="AK111">
        <v>6</v>
      </c>
      <c r="AL111" s="2">
        <v>11</v>
      </c>
    </row>
    <row r="112" spans="1:38" x14ac:dyDescent="0.3">
      <c r="A112" s="1" t="s">
        <v>11</v>
      </c>
      <c r="B112">
        <f t="shared" si="1"/>
        <v>110</v>
      </c>
      <c r="C112">
        <v>1</v>
      </c>
      <c r="D112" s="2">
        <v>4</v>
      </c>
      <c r="E112" s="1">
        <v>3</v>
      </c>
      <c r="F112">
        <v>10</v>
      </c>
      <c r="G112">
        <v>4</v>
      </c>
      <c r="H112">
        <v>77.58</v>
      </c>
      <c r="I112">
        <v>2.9</v>
      </c>
      <c r="J112">
        <v>8</v>
      </c>
      <c r="K112">
        <v>1.25</v>
      </c>
      <c r="L112">
        <v>1.7</v>
      </c>
      <c r="M112">
        <v>23</v>
      </c>
      <c r="N112">
        <v>0.125</v>
      </c>
      <c r="O112" s="1">
        <v>4</v>
      </c>
      <c r="P112">
        <v>15</v>
      </c>
      <c r="Q112">
        <v>4</v>
      </c>
      <c r="R112">
        <v>76.260000000000005</v>
      </c>
      <c r="S112">
        <v>2.5</v>
      </c>
      <c r="T112">
        <v>11</v>
      </c>
      <c r="U112">
        <v>1.41</v>
      </c>
      <c r="V112">
        <v>0.47</v>
      </c>
      <c r="W112">
        <v>27</v>
      </c>
      <c r="X112">
        <v>0.24272727272727271</v>
      </c>
      <c r="Y112" s="1">
        <v>16</v>
      </c>
      <c r="Z112">
        <v>4</v>
      </c>
      <c r="AA112">
        <v>5</v>
      </c>
      <c r="AB112">
        <v>10</v>
      </c>
      <c r="AC112">
        <v>0.49199999999999999</v>
      </c>
      <c r="AD112">
        <v>21</v>
      </c>
      <c r="AE112" s="2">
        <v>0.16</v>
      </c>
      <c r="AF112" s="1">
        <v>0.48454545454545456</v>
      </c>
      <c r="AG112">
        <v>21</v>
      </c>
      <c r="AH112">
        <v>0.1</v>
      </c>
      <c r="AI112">
        <v>14</v>
      </c>
      <c r="AJ112">
        <v>4</v>
      </c>
      <c r="AK112">
        <v>4</v>
      </c>
      <c r="AL112" s="2">
        <v>11</v>
      </c>
    </row>
    <row r="113" spans="1:38" x14ac:dyDescent="0.3">
      <c r="A113" s="1" t="s">
        <v>11</v>
      </c>
      <c r="B113">
        <f t="shared" si="1"/>
        <v>111</v>
      </c>
      <c r="C113">
        <v>1</v>
      </c>
      <c r="D113" s="2">
        <v>4</v>
      </c>
      <c r="E113" s="1">
        <v>4</v>
      </c>
      <c r="F113">
        <v>15</v>
      </c>
      <c r="G113">
        <v>3</v>
      </c>
      <c r="H113">
        <v>75.400000000000006</v>
      </c>
      <c r="I113">
        <v>1.75</v>
      </c>
      <c r="J113">
        <v>9</v>
      </c>
      <c r="K113">
        <v>0.47</v>
      </c>
      <c r="L113">
        <v>2.4500000000000002</v>
      </c>
      <c r="M113">
        <v>24</v>
      </c>
      <c r="N113">
        <v>0.18555555555555556</v>
      </c>
      <c r="O113" s="1">
        <v>4</v>
      </c>
      <c r="P113">
        <v>12</v>
      </c>
      <c r="Q113">
        <v>4</v>
      </c>
      <c r="R113">
        <v>72.819999999999993</v>
      </c>
      <c r="S113">
        <v>2.25</v>
      </c>
      <c r="T113">
        <v>11</v>
      </c>
      <c r="U113">
        <v>1.25</v>
      </c>
      <c r="V113">
        <v>0</v>
      </c>
      <c r="W113">
        <v>24</v>
      </c>
      <c r="X113">
        <v>0.42454545454545456</v>
      </c>
      <c r="Y113" s="1">
        <v>16</v>
      </c>
      <c r="Z113">
        <v>4</v>
      </c>
      <c r="AA113">
        <v>5</v>
      </c>
      <c r="AB113">
        <v>10</v>
      </c>
      <c r="AC113">
        <v>0.4</v>
      </c>
      <c r="AD113">
        <v>25</v>
      </c>
      <c r="AE113" s="2">
        <v>0.15</v>
      </c>
      <c r="AF113" s="1">
        <v>0.5</v>
      </c>
      <c r="AG113">
        <v>18</v>
      </c>
      <c r="AH113">
        <v>0.1</v>
      </c>
      <c r="AI113">
        <v>12</v>
      </c>
      <c r="AJ113">
        <v>4</v>
      </c>
      <c r="AK113">
        <v>3</v>
      </c>
      <c r="AL113" s="2">
        <v>10</v>
      </c>
    </row>
    <row r="114" spans="1:38" x14ac:dyDescent="0.3">
      <c r="A114" s="1" t="s">
        <v>11</v>
      </c>
      <c r="B114">
        <f t="shared" si="1"/>
        <v>112</v>
      </c>
      <c r="C114">
        <v>1</v>
      </c>
      <c r="D114" s="2">
        <v>4</v>
      </c>
      <c r="E114" s="1">
        <v>5</v>
      </c>
      <c r="F114">
        <v>13</v>
      </c>
      <c r="G114">
        <v>5</v>
      </c>
      <c r="H114">
        <v>74.099999999999994</v>
      </c>
      <c r="I114">
        <v>0.75</v>
      </c>
      <c r="J114">
        <v>8</v>
      </c>
      <c r="K114">
        <v>0.47</v>
      </c>
      <c r="L114">
        <v>1.25</v>
      </c>
      <c r="M114">
        <v>23</v>
      </c>
      <c r="N114">
        <v>0.15625</v>
      </c>
      <c r="O114" s="1">
        <v>5</v>
      </c>
      <c r="P114">
        <v>15</v>
      </c>
      <c r="Q114">
        <v>4</v>
      </c>
      <c r="R114">
        <v>73.680000000000007</v>
      </c>
      <c r="S114">
        <v>4.28</v>
      </c>
      <c r="T114">
        <v>9</v>
      </c>
      <c r="U114">
        <v>2.0499999999999998</v>
      </c>
      <c r="V114">
        <v>1.89</v>
      </c>
      <c r="W114">
        <v>21</v>
      </c>
      <c r="X114">
        <v>0.29666666666666663</v>
      </c>
      <c r="Y114" s="1">
        <v>13</v>
      </c>
      <c r="Z114">
        <v>6</v>
      </c>
      <c r="AA114">
        <v>7</v>
      </c>
      <c r="AB114">
        <v>9</v>
      </c>
      <c r="AC114">
        <v>0.5</v>
      </c>
      <c r="AD114">
        <v>25</v>
      </c>
      <c r="AE114" s="2">
        <v>0.13</v>
      </c>
      <c r="AF114" s="1">
        <v>0.5</v>
      </c>
      <c r="AG114">
        <v>20</v>
      </c>
      <c r="AH114">
        <v>0.11</v>
      </c>
      <c r="AI114">
        <v>14</v>
      </c>
      <c r="AJ114">
        <v>5</v>
      </c>
      <c r="AK114">
        <v>6</v>
      </c>
      <c r="AL114" s="2">
        <v>10</v>
      </c>
    </row>
    <row r="115" spans="1:38" x14ac:dyDescent="0.3">
      <c r="A115" s="1" t="s">
        <v>11</v>
      </c>
      <c r="B115">
        <f t="shared" si="1"/>
        <v>113</v>
      </c>
      <c r="C115">
        <v>1</v>
      </c>
      <c r="D115" s="2">
        <v>4</v>
      </c>
      <c r="E115" s="1">
        <v>4</v>
      </c>
      <c r="F115">
        <v>11</v>
      </c>
      <c r="G115">
        <v>4</v>
      </c>
      <c r="H115">
        <v>74.53</v>
      </c>
      <c r="I115">
        <v>1.5</v>
      </c>
      <c r="J115">
        <v>9</v>
      </c>
      <c r="K115">
        <v>0.47</v>
      </c>
      <c r="L115">
        <v>1.63</v>
      </c>
      <c r="M115">
        <v>24</v>
      </c>
      <c r="N115">
        <v>0.25888888888888889</v>
      </c>
      <c r="O115" s="1">
        <v>4</v>
      </c>
      <c r="P115">
        <v>14</v>
      </c>
      <c r="Q115">
        <v>4</v>
      </c>
      <c r="R115">
        <v>74.97</v>
      </c>
      <c r="S115">
        <v>3.25</v>
      </c>
      <c r="T115">
        <v>10</v>
      </c>
      <c r="U115">
        <v>2.4500000000000002</v>
      </c>
      <c r="V115">
        <v>2</v>
      </c>
      <c r="W115">
        <v>21</v>
      </c>
      <c r="X115">
        <v>0.433</v>
      </c>
      <c r="Y115" s="1">
        <v>15</v>
      </c>
      <c r="Z115">
        <v>5</v>
      </c>
      <c r="AA115">
        <v>6</v>
      </c>
      <c r="AB115">
        <v>9</v>
      </c>
      <c r="AC115">
        <v>0.4811111111111111</v>
      </c>
      <c r="AD115">
        <v>24</v>
      </c>
      <c r="AE115" s="2">
        <v>0.15</v>
      </c>
      <c r="AF115" s="1">
        <v>0.2857142857142857</v>
      </c>
      <c r="AG115">
        <v>20</v>
      </c>
      <c r="AH115">
        <v>0.11</v>
      </c>
      <c r="AI115">
        <v>12</v>
      </c>
      <c r="AJ115">
        <v>5</v>
      </c>
      <c r="AK115">
        <v>8</v>
      </c>
      <c r="AL115" s="2">
        <v>7</v>
      </c>
    </row>
    <row r="116" spans="1:38" x14ac:dyDescent="0.3">
      <c r="A116" s="1" t="s">
        <v>83</v>
      </c>
      <c r="B116">
        <f t="shared" si="1"/>
        <v>114</v>
      </c>
      <c r="C116">
        <v>2</v>
      </c>
      <c r="D116" s="2">
        <v>2</v>
      </c>
      <c r="E116" s="1">
        <v>2</v>
      </c>
      <c r="F116">
        <v>14</v>
      </c>
      <c r="G116">
        <v>2</v>
      </c>
      <c r="H116">
        <v>66.81</v>
      </c>
      <c r="I116">
        <v>100</v>
      </c>
      <c r="J116">
        <v>10</v>
      </c>
      <c r="K116">
        <v>3.68</v>
      </c>
      <c r="L116">
        <v>1</v>
      </c>
      <c r="M116">
        <v>20</v>
      </c>
      <c r="N116">
        <v>0.46699999999999997</v>
      </c>
      <c r="O116" s="1">
        <v>5</v>
      </c>
      <c r="P116">
        <v>10</v>
      </c>
      <c r="Q116">
        <v>6</v>
      </c>
      <c r="R116">
        <v>70.77</v>
      </c>
      <c r="S116">
        <v>100</v>
      </c>
      <c r="T116">
        <v>6</v>
      </c>
      <c r="U116">
        <v>10.210000000000001</v>
      </c>
      <c r="V116">
        <v>7.87</v>
      </c>
      <c r="W116">
        <v>17</v>
      </c>
      <c r="X116">
        <v>0.22166666666666668</v>
      </c>
      <c r="Y116" s="1">
        <v>7</v>
      </c>
      <c r="Z116">
        <v>3</v>
      </c>
      <c r="AA116">
        <v>3</v>
      </c>
      <c r="AB116">
        <v>4</v>
      </c>
      <c r="AC116">
        <v>0.41749999999999998</v>
      </c>
      <c r="AD116">
        <v>13</v>
      </c>
      <c r="AE116" s="2">
        <v>0.25</v>
      </c>
      <c r="AF116" s="1">
        <v>0.433</v>
      </c>
      <c r="AG116">
        <v>20</v>
      </c>
      <c r="AH116">
        <v>0.14000000000000001</v>
      </c>
      <c r="AI116">
        <v>18</v>
      </c>
      <c r="AJ116">
        <v>7</v>
      </c>
      <c r="AK116">
        <v>7</v>
      </c>
      <c r="AL116" s="2">
        <v>10</v>
      </c>
    </row>
    <row r="117" spans="1:38" x14ac:dyDescent="0.3">
      <c r="A117" s="1" t="s">
        <v>83</v>
      </c>
      <c r="B117">
        <f t="shared" si="1"/>
        <v>115</v>
      </c>
      <c r="C117">
        <v>2</v>
      </c>
      <c r="D117" s="2">
        <v>2</v>
      </c>
      <c r="E117" s="1">
        <v>4</v>
      </c>
      <c r="F117">
        <v>14</v>
      </c>
      <c r="G117">
        <v>4</v>
      </c>
      <c r="H117">
        <v>72.45</v>
      </c>
      <c r="I117">
        <v>12.5</v>
      </c>
      <c r="J117">
        <v>10</v>
      </c>
      <c r="K117">
        <v>3.27</v>
      </c>
      <c r="L117">
        <v>2.4900000000000002</v>
      </c>
      <c r="M117">
        <v>22</v>
      </c>
      <c r="N117">
        <v>0.433</v>
      </c>
      <c r="O117" s="1">
        <v>4</v>
      </c>
      <c r="P117">
        <v>10</v>
      </c>
      <c r="Q117">
        <v>6</v>
      </c>
      <c r="R117">
        <v>64.760000000000005</v>
      </c>
      <c r="S117">
        <v>100</v>
      </c>
      <c r="T117">
        <v>5</v>
      </c>
      <c r="U117">
        <v>10</v>
      </c>
      <c r="V117">
        <v>8.06</v>
      </c>
      <c r="W117">
        <v>16</v>
      </c>
      <c r="X117">
        <v>0.38400000000000001</v>
      </c>
      <c r="Y117" s="1">
        <v>12</v>
      </c>
      <c r="Z117">
        <v>2</v>
      </c>
      <c r="AA117">
        <v>2</v>
      </c>
      <c r="AB117">
        <v>10</v>
      </c>
      <c r="AC117">
        <v>0.53300000000000003</v>
      </c>
      <c r="AD117">
        <v>18</v>
      </c>
      <c r="AE117" s="2">
        <v>0.18</v>
      </c>
      <c r="AF117" s="1">
        <v>0.51888888888888884</v>
      </c>
      <c r="AG117">
        <v>20</v>
      </c>
      <c r="AH117">
        <v>0.16</v>
      </c>
      <c r="AI117">
        <v>13</v>
      </c>
      <c r="AJ117">
        <v>4</v>
      </c>
      <c r="AK117">
        <v>6</v>
      </c>
      <c r="AL117" s="2">
        <v>9</v>
      </c>
    </row>
    <row r="118" spans="1:38" x14ac:dyDescent="0.3">
      <c r="A118" s="1" t="s">
        <v>83</v>
      </c>
      <c r="B118">
        <f t="shared" si="1"/>
        <v>116</v>
      </c>
      <c r="C118">
        <v>2</v>
      </c>
      <c r="D118" s="2">
        <v>2</v>
      </c>
      <c r="E118" s="1">
        <v>3</v>
      </c>
      <c r="F118">
        <v>11</v>
      </c>
      <c r="G118">
        <v>2</v>
      </c>
      <c r="H118">
        <v>65.5</v>
      </c>
      <c r="I118">
        <v>0.5</v>
      </c>
      <c r="J118">
        <v>8</v>
      </c>
      <c r="K118">
        <v>1.7</v>
      </c>
      <c r="L118">
        <v>2.87</v>
      </c>
      <c r="M118">
        <v>17</v>
      </c>
      <c r="N118">
        <v>0.375</v>
      </c>
      <c r="O118" s="1">
        <v>5</v>
      </c>
      <c r="P118">
        <v>12</v>
      </c>
      <c r="Q118">
        <v>6</v>
      </c>
      <c r="R118">
        <v>62.62</v>
      </c>
      <c r="S118">
        <v>1.25</v>
      </c>
      <c r="T118">
        <v>6</v>
      </c>
      <c r="U118">
        <v>6.94</v>
      </c>
      <c r="V118">
        <v>1.25</v>
      </c>
      <c r="W118">
        <v>20</v>
      </c>
      <c r="X118">
        <v>0.16666666666666666</v>
      </c>
      <c r="Y118" s="1">
        <v>13</v>
      </c>
      <c r="Z118">
        <v>5</v>
      </c>
      <c r="AA118">
        <v>4</v>
      </c>
      <c r="AB118">
        <v>10</v>
      </c>
      <c r="AC118">
        <v>0.53300000000000003</v>
      </c>
      <c r="AD118">
        <v>22</v>
      </c>
      <c r="AE118" s="2">
        <v>0.15</v>
      </c>
      <c r="AF118" s="1">
        <v>0.4811111111111111</v>
      </c>
      <c r="AG118">
        <v>18</v>
      </c>
      <c r="AH118">
        <v>0.17</v>
      </c>
      <c r="AI118">
        <v>10</v>
      </c>
      <c r="AJ118">
        <v>3</v>
      </c>
      <c r="AK118">
        <v>3</v>
      </c>
      <c r="AL118" s="2">
        <v>9</v>
      </c>
    </row>
    <row r="119" spans="1:38" x14ac:dyDescent="0.3">
      <c r="A119" s="1" t="s">
        <v>83</v>
      </c>
      <c r="B119">
        <f t="shared" si="1"/>
        <v>117</v>
      </c>
      <c r="C119">
        <v>2</v>
      </c>
      <c r="D119" s="2">
        <v>2</v>
      </c>
      <c r="E119" s="1">
        <v>4</v>
      </c>
      <c r="F119">
        <v>12</v>
      </c>
      <c r="G119">
        <v>6</v>
      </c>
      <c r="H119">
        <v>62.9</v>
      </c>
      <c r="I119">
        <v>7.58</v>
      </c>
      <c r="J119">
        <v>6</v>
      </c>
      <c r="K119">
        <v>0.82</v>
      </c>
      <c r="L119">
        <v>1.41</v>
      </c>
      <c r="M119">
        <v>17</v>
      </c>
      <c r="N119">
        <v>0.16666666666666666</v>
      </c>
      <c r="O119" s="1">
        <v>5</v>
      </c>
      <c r="P119">
        <v>13</v>
      </c>
      <c r="Q119">
        <v>6</v>
      </c>
      <c r="R119">
        <v>53.18</v>
      </c>
      <c r="S119">
        <v>100</v>
      </c>
      <c r="T119">
        <v>7</v>
      </c>
      <c r="U119">
        <v>7.12</v>
      </c>
      <c r="V119">
        <v>0.82</v>
      </c>
      <c r="W119">
        <v>19</v>
      </c>
      <c r="X119">
        <v>0.32142857142857145</v>
      </c>
      <c r="Y119" s="1">
        <v>10</v>
      </c>
      <c r="Z119">
        <v>3</v>
      </c>
      <c r="AA119">
        <v>4</v>
      </c>
      <c r="AB119">
        <v>9</v>
      </c>
      <c r="AC119">
        <v>0.55555555555555558</v>
      </c>
      <c r="AD119">
        <v>17</v>
      </c>
      <c r="AE119" s="2">
        <v>0.23</v>
      </c>
      <c r="AF119" s="1">
        <v>0.42857142857142855</v>
      </c>
      <c r="AG119">
        <v>14</v>
      </c>
      <c r="AH119">
        <v>0.2</v>
      </c>
      <c r="AI119">
        <v>10</v>
      </c>
      <c r="AJ119">
        <v>2</v>
      </c>
      <c r="AK119">
        <v>3</v>
      </c>
      <c r="AL119" s="2">
        <v>7</v>
      </c>
    </row>
    <row r="120" spans="1:38" x14ac:dyDescent="0.3">
      <c r="A120" s="1" t="s">
        <v>83</v>
      </c>
      <c r="B120">
        <f t="shared" si="1"/>
        <v>118</v>
      </c>
      <c r="C120">
        <v>2</v>
      </c>
      <c r="D120" s="2">
        <v>2</v>
      </c>
      <c r="E120" s="1">
        <v>5</v>
      </c>
      <c r="F120">
        <v>13</v>
      </c>
      <c r="G120">
        <v>6</v>
      </c>
      <c r="H120">
        <v>88.93</v>
      </c>
      <c r="I120">
        <v>27.5</v>
      </c>
      <c r="J120">
        <v>7</v>
      </c>
      <c r="K120">
        <v>23.34</v>
      </c>
      <c r="L120">
        <v>5.0999999999999996</v>
      </c>
      <c r="M120">
        <v>22</v>
      </c>
      <c r="N120">
        <v>0.32142857142857145</v>
      </c>
      <c r="O120" s="1">
        <v>4</v>
      </c>
      <c r="P120">
        <v>11</v>
      </c>
      <c r="Q120">
        <v>3</v>
      </c>
      <c r="R120">
        <v>50.18</v>
      </c>
      <c r="S120">
        <v>1.91</v>
      </c>
      <c r="T120">
        <v>7</v>
      </c>
      <c r="U120">
        <v>3.4</v>
      </c>
      <c r="V120">
        <v>0.82</v>
      </c>
      <c r="W120">
        <v>22</v>
      </c>
      <c r="X120">
        <v>0.19</v>
      </c>
      <c r="Y120" s="1">
        <v>10</v>
      </c>
      <c r="Z120">
        <v>5</v>
      </c>
      <c r="AA120">
        <v>6</v>
      </c>
      <c r="AB120">
        <v>4</v>
      </c>
      <c r="AC120">
        <v>0.29249999999999998</v>
      </c>
      <c r="AD120">
        <v>17</v>
      </c>
      <c r="AE120" s="2">
        <v>0.28999999999999998</v>
      </c>
      <c r="AF120" s="1">
        <v>0.23</v>
      </c>
      <c r="AG120">
        <v>19</v>
      </c>
      <c r="AH120">
        <v>0.23</v>
      </c>
      <c r="AI120">
        <v>11</v>
      </c>
      <c r="AJ120">
        <v>7</v>
      </c>
      <c r="AK120">
        <v>6</v>
      </c>
      <c r="AL120" s="2">
        <v>4</v>
      </c>
    </row>
    <row r="121" spans="1:38" x14ac:dyDescent="0.3">
      <c r="A121" s="1" t="s">
        <v>85</v>
      </c>
      <c r="B121">
        <f t="shared" si="1"/>
        <v>119</v>
      </c>
      <c r="C121">
        <v>3</v>
      </c>
      <c r="D121" s="2">
        <v>2</v>
      </c>
      <c r="E121" s="1">
        <v>4</v>
      </c>
      <c r="F121">
        <v>15</v>
      </c>
      <c r="G121">
        <v>3</v>
      </c>
      <c r="H121">
        <v>83.41</v>
      </c>
      <c r="I121">
        <v>4.38</v>
      </c>
      <c r="J121">
        <v>9</v>
      </c>
      <c r="K121">
        <v>1.5</v>
      </c>
      <c r="L121">
        <v>2.0499999999999998</v>
      </c>
      <c r="M121">
        <v>20</v>
      </c>
      <c r="N121">
        <v>0.29666666666666663</v>
      </c>
      <c r="O121" s="1">
        <v>3</v>
      </c>
      <c r="P121">
        <v>14</v>
      </c>
      <c r="Q121">
        <v>3</v>
      </c>
      <c r="R121">
        <v>91.02</v>
      </c>
      <c r="S121">
        <v>100</v>
      </c>
      <c r="T121">
        <v>13</v>
      </c>
      <c r="U121">
        <v>2.36</v>
      </c>
      <c r="V121">
        <v>6.18</v>
      </c>
      <c r="W121">
        <v>22</v>
      </c>
      <c r="X121">
        <v>0.5130769230769231</v>
      </c>
      <c r="Y121" s="1">
        <v>12</v>
      </c>
      <c r="Z121">
        <v>3</v>
      </c>
      <c r="AA121">
        <v>3</v>
      </c>
      <c r="AB121">
        <v>8</v>
      </c>
      <c r="AC121">
        <v>0.45874999999999999</v>
      </c>
      <c r="AD121">
        <v>20</v>
      </c>
      <c r="AE121" s="2">
        <v>0.12</v>
      </c>
      <c r="AF121" s="1">
        <v>0.59</v>
      </c>
      <c r="AG121">
        <v>24</v>
      </c>
      <c r="AH121">
        <v>0.09</v>
      </c>
      <c r="AI121">
        <v>17</v>
      </c>
      <c r="AJ121">
        <v>5</v>
      </c>
      <c r="AK121">
        <v>4</v>
      </c>
      <c r="AL121" s="2">
        <v>13</v>
      </c>
    </row>
    <row r="122" spans="1:38" x14ac:dyDescent="0.3">
      <c r="A122" s="1" t="s">
        <v>85</v>
      </c>
      <c r="B122">
        <f t="shared" si="1"/>
        <v>120</v>
      </c>
      <c r="C122">
        <v>3</v>
      </c>
      <c r="D122" s="2">
        <v>2</v>
      </c>
      <c r="E122" s="1">
        <v>4</v>
      </c>
      <c r="F122">
        <v>14</v>
      </c>
      <c r="G122">
        <v>4</v>
      </c>
      <c r="H122">
        <v>90.4</v>
      </c>
      <c r="I122">
        <v>1.68</v>
      </c>
      <c r="J122">
        <v>9</v>
      </c>
      <c r="K122">
        <v>4.6399999999999997</v>
      </c>
      <c r="L122">
        <v>2.94</v>
      </c>
      <c r="M122">
        <v>23</v>
      </c>
      <c r="N122">
        <v>0.29666666666666663</v>
      </c>
      <c r="O122" s="1">
        <v>5</v>
      </c>
      <c r="P122">
        <v>16</v>
      </c>
      <c r="Q122">
        <v>5</v>
      </c>
      <c r="R122">
        <v>87.57</v>
      </c>
      <c r="S122">
        <v>0</v>
      </c>
      <c r="T122">
        <v>12</v>
      </c>
      <c r="U122">
        <v>7.13</v>
      </c>
      <c r="V122">
        <v>5.72</v>
      </c>
      <c r="W122">
        <v>23</v>
      </c>
      <c r="X122">
        <v>0.38916666666666666</v>
      </c>
      <c r="Y122" s="1">
        <v>15</v>
      </c>
      <c r="Z122">
        <v>3</v>
      </c>
      <c r="AA122">
        <v>3</v>
      </c>
      <c r="AB122">
        <v>13</v>
      </c>
      <c r="AC122">
        <v>0.59</v>
      </c>
      <c r="AD122">
        <v>22</v>
      </c>
      <c r="AE122" s="2">
        <v>0.12</v>
      </c>
      <c r="AF122" s="1">
        <v>0.52749999999999997</v>
      </c>
      <c r="AG122">
        <v>24</v>
      </c>
      <c r="AH122">
        <v>0.09</v>
      </c>
      <c r="AI122">
        <v>16</v>
      </c>
      <c r="AJ122">
        <v>5</v>
      </c>
      <c r="AK122">
        <v>4</v>
      </c>
      <c r="AL122" s="2">
        <v>12</v>
      </c>
    </row>
    <row r="123" spans="1:38" x14ac:dyDescent="0.3">
      <c r="A123" s="1" t="s">
        <v>85</v>
      </c>
      <c r="B123">
        <f t="shared" si="1"/>
        <v>121</v>
      </c>
      <c r="C123">
        <v>3</v>
      </c>
      <c r="D123" s="2">
        <v>2</v>
      </c>
      <c r="E123" s="1">
        <v>3</v>
      </c>
      <c r="F123">
        <v>11</v>
      </c>
      <c r="G123">
        <v>4</v>
      </c>
      <c r="H123">
        <v>81.66</v>
      </c>
      <c r="I123">
        <v>8.51</v>
      </c>
      <c r="J123">
        <v>8</v>
      </c>
      <c r="K123">
        <v>9.5299999999999994</v>
      </c>
      <c r="L123">
        <v>1.25</v>
      </c>
      <c r="M123">
        <v>18</v>
      </c>
      <c r="N123">
        <v>0.33374999999999999</v>
      </c>
      <c r="O123" s="1">
        <v>5</v>
      </c>
      <c r="P123">
        <v>15</v>
      </c>
      <c r="Q123">
        <v>4</v>
      </c>
      <c r="R123">
        <v>82.39</v>
      </c>
      <c r="S123">
        <v>100</v>
      </c>
      <c r="T123">
        <v>13</v>
      </c>
      <c r="U123">
        <v>9.43</v>
      </c>
      <c r="V123">
        <v>6.18</v>
      </c>
      <c r="W123">
        <v>26</v>
      </c>
      <c r="X123">
        <v>0.46153846153846156</v>
      </c>
      <c r="Y123" s="1">
        <v>15</v>
      </c>
      <c r="Z123">
        <v>5</v>
      </c>
      <c r="AA123">
        <v>5</v>
      </c>
      <c r="AB123">
        <v>10</v>
      </c>
      <c r="AC123">
        <v>0.53300000000000003</v>
      </c>
      <c r="AD123">
        <v>21</v>
      </c>
      <c r="AE123" s="2">
        <v>0.16</v>
      </c>
      <c r="AF123" s="1">
        <v>0.51888888888888884</v>
      </c>
      <c r="AG123">
        <v>22</v>
      </c>
      <c r="AH123">
        <v>0.09</v>
      </c>
      <c r="AI123">
        <v>14</v>
      </c>
      <c r="AJ123">
        <v>4</v>
      </c>
      <c r="AK123">
        <v>5</v>
      </c>
      <c r="AL123" s="2">
        <v>9</v>
      </c>
    </row>
    <row r="124" spans="1:38" x14ac:dyDescent="0.3">
      <c r="A124" s="1" t="s">
        <v>85</v>
      </c>
      <c r="B124">
        <f t="shared" si="1"/>
        <v>122</v>
      </c>
      <c r="C124">
        <v>3</v>
      </c>
      <c r="D124" s="2">
        <v>2</v>
      </c>
      <c r="E124" s="1">
        <v>4</v>
      </c>
      <c r="F124">
        <v>13</v>
      </c>
      <c r="G124">
        <v>4</v>
      </c>
      <c r="H124">
        <v>81.23</v>
      </c>
      <c r="I124">
        <v>5.39</v>
      </c>
      <c r="J124">
        <v>8</v>
      </c>
      <c r="K124">
        <v>9.42</v>
      </c>
      <c r="L124">
        <v>1.7</v>
      </c>
      <c r="M124">
        <v>21</v>
      </c>
      <c r="N124">
        <v>0.25</v>
      </c>
      <c r="O124" s="1">
        <v>7</v>
      </c>
      <c r="P124">
        <v>15</v>
      </c>
      <c r="Q124">
        <v>3</v>
      </c>
      <c r="R124">
        <v>75.92</v>
      </c>
      <c r="S124">
        <v>100</v>
      </c>
      <c r="T124">
        <v>12</v>
      </c>
      <c r="U124">
        <v>8.3800000000000008</v>
      </c>
      <c r="V124">
        <v>3.4</v>
      </c>
      <c r="W124">
        <v>25</v>
      </c>
      <c r="X124">
        <v>0.47249999999999998</v>
      </c>
      <c r="Y124" s="1">
        <v>20</v>
      </c>
      <c r="Z124">
        <v>6</v>
      </c>
      <c r="AA124">
        <v>5</v>
      </c>
      <c r="AB124">
        <v>15</v>
      </c>
      <c r="AC124">
        <v>0.57799999999999996</v>
      </c>
      <c r="AD124">
        <v>27</v>
      </c>
      <c r="AE124" s="2">
        <v>0.13</v>
      </c>
      <c r="AF124" s="1">
        <v>0.56699999999999995</v>
      </c>
      <c r="AG124">
        <v>18</v>
      </c>
      <c r="AH124">
        <v>0.1</v>
      </c>
      <c r="AI124">
        <v>14</v>
      </c>
      <c r="AJ124">
        <v>4</v>
      </c>
      <c r="AK124">
        <v>5</v>
      </c>
      <c r="AL124" s="2">
        <v>10</v>
      </c>
    </row>
    <row r="125" spans="1:38" x14ac:dyDescent="0.3">
      <c r="A125" s="1" t="s">
        <v>85</v>
      </c>
      <c r="B125">
        <f t="shared" si="1"/>
        <v>123</v>
      </c>
      <c r="C125">
        <v>3</v>
      </c>
      <c r="D125" s="2">
        <v>2</v>
      </c>
      <c r="E125" s="1">
        <v>4</v>
      </c>
      <c r="F125">
        <v>14</v>
      </c>
      <c r="G125">
        <v>3</v>
      </c>
      <c r="H125">
        <v>79.92</v>
      </c>
      <c r="I125">
        <v>2.5</v>
      </c>
      <c r="J125">
        <v>9</v>
      </c>
      <c r="K125">
        <v>6.65</v>
      </c>
      <c r="L125">
        <v>2.4900000000000002</v>
      </c>
      <c r="M125">
        <v>22</v>
      </c>
      <c r="N125">
        <v>0.25888888888888889</v>
      </c>
      <c r="O125" s="1">
        <v>4</v>
      </c>
      <c r="P125">
        <v>11</v>
      </c>
      <c r="Q125">
        <v>4</v>
      </c>
      <c r="R125">
        <v>81.099999999999994</v>
      </c>
      <c r="S125">
        <v>4</v>
      </c>
      <c r="T125">
        <v>10</v>
      </c>
      <c r="U125">
        <v>5.72</v>
      </c>
      <c r="V125">
        <v>4</v>
      </c>
      <c r="W125">
        <v>20</v>
      </c>
      <c r="X125">
        <v>0.33300000000000002</v>
      </c>
      <c r="Y125" s="1">
        <v>17</v>
      </c>
      <c r="Z125">
        <v>8</v>
      </c>
      <c r="AA125">
        <v>6</v>
      </c>
      <c r="AB125">
        <v>12</v>
      </c>
      <c r="AC125">
        <v>0.38916666666666666</v>
      </c>
      <c r="AD125">
        <v>27</v>
      </c>
      <c r="AE125" s="2">
        <v>0.15</v>
      </c>
      <c r="AF125" s="1">
        <v>0.53846153846153844</v>
      </c>
      <c r="AG125">
        <v>24</v>
      </c>
      <c r="AH125">
        <v>0.1</v>
      </c>
      <c r="AI125">
        <v>16</v>
      </c>
      <c r="AJ125">
        <v>7</v>
      </c>
      <c r="AK125">
        <v>6</v>
      </c>
      <c r="AL125" s="2">
        <v>13</v>
      </c>
    </row>
    <row r="126" spans="1:38" x14ac:dyDescent="0.3">
      <c r="A126" s="1" t="s">
        <v>85</v>
      </c>
      <c r="B126">
        <f t="shared" si="1"/>
        <v>124</v>
      </c>
      <c r="C126">
        <v>3</v>
      </c>
      <c r="D126" s="2">
        <v>2</v>
      </c>
      <c r="E126" s="1">
        <v>4</v>
      </c>
      <c r="F126">
        <v>15</v>
      </c>
      <c r="G126">
        <v>3</v>
      </c>
      <c r="H126">
        <v>91.27</v>
      </c>
      <c r="I126">
        <v>6.25</v>
      </c>
      <c r="J126">
        <v>10</v>
      </c>
      <c r="K126">
        <v>4.78</v>
      </c>
      <c r="L126">
        <v>1.63</v>
      </c>
      <c r="M126">
        <v>25</v>
      </c>
      <c r="N126">
        <v>0.26700000000000002</v>
      </c>
      <c r="O126" s="1">
        <v>6</v>
      </c>
      <c r="P126">
        <v>19</v>
      </c>
      <c r="Q126">
        <v>5</v>
      </c>
      <c r="R126">
        <v>91.45</v>
      </c>
      <c r="S126">
        <v>4.1900000000000004</v>
      </c>
      <c r="T126">
        <v>12</v>
      </c>
      <c r="U126">
        <v>1.41</v>
      </c>
      <c r="V126">
        <v>3.3</v>
      </c>
      <c r="W126">
        <v>29</v>
      </c>
      <c r="X126">
        <v>0.30583333333333335</v>
      </c>
      <c r="Y126" s="1">
        <v>19</v>
      </c>
      <c r="Z126">
        <v>8</v>
      </c>
      <c r="AA126">
        <v>6</v>
      </c>
      <c r="AB126">
        <v>14</v>
      </c>
      <c r="AC126">
        <v>0.52357142857142858</v>
      </c>
      <c r="AD126">
        <v>27</v>
      </c>
      <c r="AE126" s="2">
        <v>0.1</v>
      </c>
      <c r="AF126" s="1">
        <v>0.4811111111111111</v>
      </c>
      <c r="AG126">
        <v>21</v>
      </c>
      <c r="AH126">
        <v>0.1</v>
      </c>
      <c r="AI126">
        <v>12</v>
      </c>
      <c r="AJ126">
        <v>5</v>
      </c>
      <c r="AK126">
        <v>4</v>
      </c>
      <c r="AL126" s="2">
        <v>9</v>
      </c>
    </row>
    <row r="127" spans="1:38" x14ac:dyDescent="0.3">
      <c r="A127" s="1" t="s">
        <v>85</v>
      </c>
      <c r="B127">
        <f t="shared" si="1"/>
        <v>125</v>
      </c>
      <c r="C127">
        <v>3</v>
      </c>
      <c r="D127" s="2">
        <v>2</v>
      </c>
      <c r="E127" s="1">
        <v>4</v>
      </c>
      <c r="F127">
        <v>15</v>
      </c>
      <c r="G127">
        <v>4</v>
      </c>
      <c r="H127">
        <v>90.4</v>
      </c>
      <c r="I127">
        <v>6.25</v>
      </c>
      <c r="J127">
        <v>11</v>
      </c>
      <c r="K127">
        <v>6.55</v>
      </c>
      <c r="L127">
        <v>2.16</v>
      </c>
      <c r="M127">
        <v>24</v>
      </c>
      <c r="N127">
        <v>0.39363636363636362</v>
      </c>
      <c r="O127" s="1">
        <v>9</v>
      </c>
      <c r="P127">
        <v>18</v>
      </c>
      <c r="Q127">
        <v>6</v>
      </c>
      <c r="R127">
        <v>91.45</v>
      </c>
      <c r="S127">
        <v>3.65</v>
      </c>
      <c r="T127">
        <v>12</v>
      </c>
      <c r="U127">
        <v>5.0999999999999996</v>
      </c>
      <c r="V127">
        <v>2.87</v>
      </c>
      <c r="W127">
        <v>28</v>
      </c>
      <c r="X127">
        <v>0.41666666666666669</v>
      </c>
      <c r="Y127" s="1">
        <v>18</v>
      </c>
      <c r="Z127">
        <v>7</v>
      </c>
      <c r="AA127">
        <v>6</v>
      </c>
      <c r="AB127">
        <v>13</v>
      </c>
      <c r="AC127">
        <v>0.59</v>
      </c>
      <c r="AD127">
        <v>26</v>
      </c>
      <c r="AE127" s="2">
        <v>0.12</v>
      </c>
      <c r="AF127" s="1">
        <v>0.56699999999999995</v>
      </c>
      <c r="AG127">
        <v>19</v>
      </c>
      <c r="AH127">
        <v>0.1</v>
      </c>
      <c r="AI127">
        <v>12</v>
      </c>
      <c r="AJ127">
        <v>2</v>
      </c>
      <c r="AK127">
        <v>3</v>
      </c>
      <c r="AL127" s="2">
        <v>10</v>
      </c>
    </row>
    <row r="128" spans="1:38" x14ac:dyDescent="0.3">
      <c r="A128" s="1" t="s">
        <v>27</v>
      </c>
      <c r="B128">
        <f t="shared" si="1"/>
        <v>126</v>
      </c>
      <c r="C128">
        <v>1</v>
      </c>
      <c r="D128" s="2">
        <v>1</v>
      </c>
      <c r="E128" s="1">
        <v>4</v>
      </c>
      <c r="F128">
        <v>13</v>
      </c>
      <c r="G128">
        <v>3</v>
      </c>
      <c r="H128">
        <v>53.82</v>
      </c>
      <c r="I128">
        <v>1.62</v>
      </c>
      <c r="J128">
        <v>9</v>
      </c>
      <c r="K128">
        <v>0.47</v>
      </c>
      <c r="L128">
        <v>3</v>
      </c>
      <c r="M128">
        <v>23</v>
      </c>
      <c r="N128">
        <v>0.22222222222222221</v>
      </c>
      <c r="O128" s="1">
        <v>3</v>
      </c>
      <c r="P128">
        <v>11</v>
      </c>
      <c r="Q128">
        <v>3</v>
      </c>
      <c r="R128">
        <v>47.58</v>
      </c>
      <c r="S128">
        <v>0.88</v>
      </c>
      <c r="T128">
        <v>7</v>
      </c>
      <c r="U128">
        <v>1.25</v>
      </c>
      <c r="V128">
        <v>3.5</v>
      </c>
      <c r="W128">
        <v>18</v>
      </c>
      <c r="X128">
        <v>0.19</v>
      </c>
      <c r="Y128" s="1">
        <v>10</v>
      </c>
      <c r="Z128">
        <v>2</v>
      </c>
      <c r="AA128">
        <v>2</v>
      </c>
      <c r="AB128">
        <v>9</v>
      </c>
      <c r="AC128">
        <v>0.51888888888888884</v>
      </c>
      <c r="AD128">
        <v>17</v>
      </c>
      <c r="AE128" s="2">
        <v>0.06</v>
      </c>
      <c r="AF128" s="1">
        <v>0.45874999999999999</v>
      </c>
      <c r="AG128">
        <v>17</v>
      </c>
      <c r="AH128">
        <v>0.04</v>
      </c>
      <c r="AI128">
        <v>11</v>
      </c>
      <c r="AJ128">
        <v>3</v>
      </c>
      <c r="AK128">
        <v>4</v>
      </c>
      <c r="AL128" s="2">
        <v>8</v>
      </c>
    </row>
    <row r="129" spans="1:38" x14ac:dyDescent="0.3">
      <c r="A129" s="1" t="s">
        <v>27</v>
      </c>
      <c r="B129">
        <f t="shared" si="1"/>
        <v>127</v>
      </c>
      <c r="C129">
        <v>1</v>
      </c>
      <c r="D129" s="2">
        <v>1</v>
      </c>
      <c r="E129" s="1">
        <v>3</v>
      </c>
      <c r="F129">
        <v>9</v>
      </c>
      <c r="G129">
        <v>4</v>
      </c>
      <c r="H129">
        <v>55.12</v>
      </c>
      <c r="I129">
        <v>2.23</v>
      </c>
      <c r="J129">
        <v>6</v>
      </c>
      <c r="K129">
        <v>0.82</v>
      </c>
      <c r="L129">
        <v>2.83</v>
      </c>
      <c r="M129">
        <v>17</v>
      </c>
      <c r="N129">
        <v>0.11166666666666668</v>
      </c>
      <c r="O129" s="1">
        <v>3</v>
      </c>
      <c r="P129">
        <v>10</v>
      </c>
      <c r="Q129">
        <v>3</v>
      </c>
      <c r="R129">
        <v>55.73</v>
      </c>
      <c r="S129">
        <v>2.12</v>
      </c>
      <c r="T129">
        <v>7</v>
      </c>
      <c r="U129">
        <v>0.82</v>
      </c>
      <c r="V129">
        <v>2.94</v>
      </c>
      <c r="W129">
        <v>20</v>
      </c>
      <c r="X129">
        <v>0.19</v>
      </c>
      <c r="Y129" s="1">
        <v>16</v>
      </c>
      <c r="Z129">
        <v>7</v>
      </c>
      <c r="AA129">
        <v>6</v>
      </c>
      <c r="AB129">
        <v>11</v>
      </c>
      <c r="AC129">
        <v>0.41636363636363638</v>
      </c>
      <c r="AD129">
        <v>22</v>
      </c>
      <c r="AE129" s="2">
        <v>7.0000000000000007E-2</v>
      </c>
      <c r="AF129" s="1">
        <v>0.38142857142857139</v>
      </c>
      <c r="AG129">
        <v>17</v>
      </c>
      <c r="AH129">
        <v>0.06</v>
      </c>
      <c r="AI129">
        <v>10</v>
      </c>
      <c r="AJ129">
        <v>3</v>
      </c>
      <c r="AK129">
        <v>4</v>
      </c>
      <c r="AL129" s="2">
        <v>7</v>
      </c>
    </row>
    <row r="130" spans="1:38" x14ac:dyDescent="0.3">
      <c r="A130" s="1" t="s">
        <v>27</v>
      </c>
      <c r="B130">
        <f t="shared" si="1"/>
        <v>128</v>
      </c>
      <c r="C130">
        <v>1</v>
      </c>
      <c r="D130" s="2">
        <v>1</v>
      </c>
      <c r="E130" s="1">
        <v>3</v>
      </c>
      <c r="F130">
        <v>9</v>
      </c>
      <c r="G130">
        <v>3</v>
      </c>
      <c r="H130">
        <v>56.43</v>
      </c>
      <c r="I130">
        <v>0.92</v>
      </c>
      <c r="J130">
        <v>6</v>
      </c>
      <c r="K130">
        <v>1.25</v>
      </c>
      <c r="L130">
        <v>1.89</v>
      </c>
      <c r="M130">
        <v>18</v>
      </c>
      <c r="N130">
        <v>0.11166666666666668</v>
      </c>
      <c r="O130" s="1">
        <v>5</v>
      </c>
      <c r="P130">
        <v>13</v>
      </c>
      <c r="Q130">
        <v>5</v>
      </c>
      <c r="R130">
        <v>55.73</v>
      </c>
      <c r="S130">
        <v>2.39</v>
      </c>
      <c r="T130">
        <v>9</v>
      </c>
      <c r="U130">
        <v>1.25</v>
      </c>
      <c r="V130">
        <v>2.4900000000000002</v>
      </c>
      <c r="W130">
        <v>22</v>
      </c>
      <c r="X130">
        <v>0.25888888888888889</v>
      </c>
      <c r="Y130" s="1">
        <v>12</v>
      </c>
      <c r="Z130">
        <v>5</v>
      </c>
      <c r="AA130">
        <v>7</v>
      </c>
      <c r="AB130">
        <v>7</v>
      </c>
      <c r="AC130">
        <v>0.35714285714285715</v>
      </c>
      <c r="AD130">
        <v>19</v>
      </c>
      <c r="AE130" s="2">
        <v>7.0000000000000007E-2</v>
      </c>
      <c r="AF130" s="1">
        <v>0.33333333333333331</v>
      </c>
      <c r="AG130">
        <v>15</v>
      </c>
      <c r="AH130">
        <v>7.0000000000000007E-2</v>
      </c>
      <c r="AI130">
        <v>9</v>
      </c>
      <c r="AJ130">
        <v>4</v>
      </c>
      <c r="AK130">
        <v>5</v>
      </c>
      <c r="AL130" s="2">
        <v>6</v>
      </c>
    </row>
    <row r="131" spans="1:38" x14ac:dyDescent="0.3">
      <c r="A131" s="1" t="s">
        <v>14</v>
      </c>
      <c r="B131">
        <f t="shared" ref="B131:B194" si="2">B130+1</f>
        <v>129</v>
      </c>
      <c r="C131">
        <v>0</v>
      </c>
      <c r="D131" s="2">
        <v>1</v>
      </c>
      <c r="E131" s="1">
        <v>4</v>
      </c>
      <c r="F131">
        <v>12</v>
      </c>
      <c r="G131">
        <v>4</v>
      </c>
      <c r="H131">
        <v>61.42</v>
      </c>
      <c r="I131">
        <v>3.42</v>
      </c>
      <c r="J131">
        <v>6</v>
      </c>
      <c r="K131">
        <v>2.5</v>
      </c>
      <c r="L131">
        <v>1.25</v>
      </c>
      <c r="M131">
        <v>17</v>
      </c>
      <c r="N131">
        <v>5.5E-2</v>
      </c>
      <c r="O131" s="1">
        <v>4</v>
      </c>
      <c r="P131">
        <v>11</v>
      </c>
      <c r="Q131">
        <v>3</v>
      </c>
      <c r="R131">
        <v>62.42</v>
      </c>
      <c r="S131">
        <v>0.45</v>
      </c>
      <c r="T131">
        <v>8</v>
      </c>
      <c r="U131">
        <v>3.09</v>
      </c>
      <c r="V131">
        <v>1.7</v>
      </c>
      <c r="W131">
        <v>20</v>
      </c>
      <c r="X131">
        <v>8.3750000000000005E-2</v>
      </c>
      <c r="Y131" s="1">
        <v>8</v>
      </c>
      <c r="Z131">
        <v>4</v>
      </c>
      <c r="AA131">
        <v>5</v>
      </c>
      <c r="AB131">
        <v>5</v>
      </c>
      <c r="AC131">
        <v>0.38400000000000001</v>
      </c>
      <c r="AD131">
        <v>14</v>
      </c>
      <c r="AE131" s="2">
        <v>0.13</v>
      </c>
      <c r="AF131" s="1">
        <v>0.33399999999999996</v>
      </c>
      <c r="AG131">
        <v>15</v>
      </c>
      <c r="AH131">
        <v>0.1</v>
      </c>
      <c r="AI131">
        <v>7</v>
      </c>
      <c r="AJ131">
        <v>3</v>
      </c>
      <c r="AK131">
        <v>4</v>
      </c>
      <c r="AL131" s="2">
        <v>5</v>
      </c>
    </row>
    <row r="132" spans="1:38" x14ac:dyDescent="0.3">
      <c r="A132" s="1" t="s">
        <v>14</v>
      </c>
      <c r="B132">
        <f t="shared" si="2"/>
        <v>130</v>
      </c>
      <c r="C132">
        <v>0</v>
      </c>
      <c r="D132" s="2">
        <v>1</v>
      </c>
      <c r="E132" s="1">
        <v>3</v>
      </c>
      <c r="F132">
        <v>12</v>
      </c>
      <c r="G132">
        <v>4</v>
      </c>
      <c r="H132">
        <v>61.42</v>
      </c>
      <c r="I132">
        <v>1.1599999999999999</v>
      </c>
      <c r="J132">
        <v>8</v>
      </c>
      <c r="K132">
        <v>2.0499999999999998</v>
      </c>
      <c r="L132">
        <v>1.63</v>
      </c>
      <c r="M132">
        <v>20</v>
      </c>
      <c r="N132">
        <v>0.125</v>
      </c>
      <c r="O132" s="1">
        <v>4</v>
      </c>
      <c r="P132">
        <v>9</v>
      </c>
      <c r="Q132">
        <v>3</v>
      </c>
      <c r="R132">
        <v>58.98</v>
      </c>
      <c r="S132">
        <v>0.75</v>
      </c>
      <c r="T132">
        <v>6</v>
      </c>
      <c r="U132">
        <v>4.1100000000000003</v>
      </c>
      <c r="V132">
        <v>0.82</v>
      </c>
      <c r="W132">
        <v>16</v>
      </c>
      <c r="X132">
        <v>0.22166666666666668</v>
      </c>
      <c r="Y132" s="1">
        <v>11</v>
      </c>
      <c r="Z132">
        <v>5</v>
      </c>
      <c r="AA132">
        <v>6</v>
      </c>
      <c r="AB132">
        <v>6</v>
      </c>
      <c r="AC132">
        <v>0.32</v>
      </c>
      <c r="AD132">
        <v>18</v>
      </c>
      <c r="AE132" s="2">
        <v>0.13</v>
      </c>
      <c r="AF132" s="1">
        <v>0.33285714285714285</v>
      </c>
      <c r="AG132">
        <v>19</v>
      </c>
      <c r="AH132">
        <v>0.1</v>
      </c>
      <c r="AI132">
        <v>10</v>
      </c>
      <c r="AJ132">
        <v>3</v>
      </c>
      <c r="AK132">
        <v>3</v>
      </c>
      <c r="AL132" s="2">
        <v>7</v>
      </c>
    </row>
    <row r="133" spans="1:38" x14ac:dyDescent="0.3">
      <c r="A133" s="1" t="s">
        <v>14</v>
      </c>
      <c r="B133">
        <f t="shared" si="2"/>
        <v>131</v>
      </c>
      <c r="C133">
        <v>0</v>
      </c>
      <c r="D133" s="2">
        <v>1</v>
      </c>
      <c r="E133" s="1">
        <v>4</v>
      </c>
      <c r="F133">
        <v>11</v>
      </c>
      <c r="G133">
        <v>4</v>
      </c>
      <c r="H133">
        <v>61.42</v>
      </c>
      <c r="I133">
        <v>3.44</v>
      </c>
      <c r="J133">
        <v>7</v>
      </c>
      <c r="K133">
        <v>2.0499999999999998</v>
      </c>
      <c r="L133">
        <v>1.63</v>
      </c>
      <c r="M133">
        <v>21</v>
      </c>
      <c r="N133">
        <v>4.7142857142857146E-2</v>
      </c>
      <c r="O133" s="1">
        <v>2</v>
      </c>
      <c r="P133">
        <v>9</v>
      </c>
      <c r="Q133">
        <v>2</v>
      </c>
      <c r="R133">
        <v>60.7</v>
      </c>
      <c r="S133">
        <v>0.38</v>
      </c>
      <c r="T133">
        <v>6</v>
      </c>
      <c r="U133">
        <v>0.5</v>
      </c>
      <c r="V133">
        <v>1.7</v>
      </c>
      <c r="W133">
        <v>18</v>
      </c>
      <c r="X133">
        <v>5.5E-2</v>
      </c>
      <c r="Y133" s="1">
        <v>10</v>
      </c>
      <c r="Z133">
        <v>5</v>
      </c>
      <c r="AA133">
        <v>5</v>
      </c>
      <c r="AB133">
        <v>6</v>
      </c>
      <c r="AC133">
        <v>0.27833333333333332</v>
      </c>
      <c r="AD133">
        <v>18</v>
      </c>
      <c r="AE133" s="2">
        <v>0.13</v>
      </c>
      <c r="AF133" s="1">
        <v>0.38142857142857139</v>
      </c>
      <c r="AG133">
        <v>18</v>
      </c>
      <c r="AH133">
        <v>0.11</v>
      </c>
      <c r="AI133">
        <v>9</v>
      </c>
      <c r="AJ133">
        <v>3</v>
      </c>
      <c r="AK133">
        <v>3</v>
      </c>
      <c r="AL133" s="2">
        <v>7</v>
      </c>
    </row>
    <row r="134" spans="1:38" x14ac:dyDescent="0.3">
      <c r="A134" s="1" t="s">
        <v>14</v>
      </c>
      <c r="B134">
        <f t="shared" si="2"/>
        <v>132</v>
      </c>
      <c r="C134">
        <v>0</v>
      </c>
      <c r="D134" s="2">
        <v>1</v>
      </c>
      <c r="E134" s="1">
        <v>4</v>
      </c>
      <c r="F134">
        <v>9</v>
      </c>
      <c r="G134">
        <v>4</v>
      </c>
      <c r="H134">
        <v>59.67</v>
      </c>
      <c r="I134">
        <v>0</v>
      </c>
      <c r="J134">
        <v>6</v>
      </c>
      <c r="K134">
        <v>1.25</v>
      </c>
      <c r="L134">
        <v>1.63</v>
      </c>
      <c r="M134">
        <v>17</v>
      </c>
      <c r="N134">
        <v>0.11166666666666668</v>
      </c>
      <c r="O134" s="1">
        <v>3</v>
      </c>
      <c r="P134">
        <v>9</v>
      </c>
      <c r="Q134">
        <v>3</v>
      </c>
      <c r="R134">
        <v>58.55</v>
      </c>
      <c r="S134">
        <v>1</v>
      </c>
      <c r="T134">
        <v>6</v>
      </c>
      <c r="U134">
        <v>4.1100000000000003</v>
      </c>
      <c r="V134">
        <v>1.25</v>
      </c>
      <c r="W134">
        <v>17</v>
      </c>
      <c r="X134">
        <v>0.11166666666666668</v>
      </c>
      <c r="Y134" s="1">
        <v>10</v>
      </c>
      <c r="Z134">
        <v>5</v>
      </c>
      <c r="AA134">
        <v>5</v>
      </c>
      <c r="AB134">
        <v>7</v>
      </c>
      <c r="AC134">
        <v>0.33285714285714285</v>
      </c>
      <c r="AD134">
        <v>16</v>
      </c>
      <c r="AE134" s="2">
        <v>0.11</v>
      </c>
      <c r="AF134" s="1">
        <v>0.2857142857142857</v>
      </c>
      <c r="AG134">
        <v>18</v>
      </c>
      <c r="AH134">
        <v>0.11</v>
      </c>
      <c r="AI134">
        <v>10</v>
      </c>
      <c r="AJ134">
        <v>3</v>
      </c>
      <c r="AK134">
        <v>3</v>
      </c>
      <c r="AL134" s="2">
        <v>7</v>
      </c>
    </row>
    <row r="135" spans="1:38" x14ac:dyDescent="0.3">
      <c r="A135" s="1" t="s">
        <v>14</v>
      </c>
      <c r="B135">
        <f t="shared" si="2"/>
        <v>133</v>
      </c>
      <c r="C135">
        <v>0</v>
      </c>
      <c r="D135" s="2">
        <v>1</v>
      </c>
      <c r="E135" s="1">
        <v>4</v>
      </c>
      <c r="F135">
        <v>10</v>
      </c>
      <c r="G135">
        <v>4</v>
      </c>
      <c r="H135">
        <v>60.98</v>
      </c>
      <c r="I135">
        <v>1.5</v>
      </c>
      <c r="J135">
        <v>6</v>
      </c>
      <c r="K135">
        <v>0.82</v>
      </c>
      <c r="L135">
        <v>1</v>
      </c>
      <c r="M135">
        <v>15</v>
      </c>
      <c r="N135">
        <v>0</v>
      </c>
      <c r="O135" s="1">
        <v>4</v>
      </c>
      <c r="P135">
        <v>10</v>
      </c>
      <c r="Q135">
        <v>3</v>
      </c>
      <c r="R135">
        <v>60.27</v>
      </c>
      <c r="S135">
        <v>2.75</v>
      </c>
      <c r="T135">
        <v>7</v>
      </c>
      <c r="U135">
        <v>2.16</v>
      </c>
      <c r="V135">
        <v>1</v>
      </c>
      <c r="W135">
        <v>18</v>
      </c>
      <c r="X135">
        <v>0.19</v>
      </c>
      <c r="Y135" s="1">
        <v>13</v>
      </c>
      <c r="Z135">
        <v>3</v>
      </c>
      <c r="AA135">
        <v>4</v>
      </c>
      <c r="AB135">
        <v>8</v>
      </c>
      <c r="AC135">
        <v>0.375</v>
      </c>
      <c r="AD135">
        <v>21</v>
      </c>
      <c r="AE135" s="2">
        <v>0.11</v>
      </c>
      <c r="AF135" s="1">
        <v>0.22166666666666668</v>
      </c>
      <c r="AG135">
        <v>21</v>
      </c>
      <c r="AH135">
        <v>0.12</v>
      </c>
      <c r="AI135">
        <v>11</v>
      </c>
      <c r="AJ135">
        <v>3</v>
      </c>
      <c r="AK135">
        <v>5</v>
      </c>
      <c r="AL135" s="2">
        <v>6</v>
      </c>
    </row>
    <row r="136" spans="1:38" x14ac:dyDescent="0.3">
      <c r="A136" s="1" t="s">
        <v>15</v>
      </c>
      <c r="B136">
        <f t="shared" si="2"/>
        <v>134</v>
      </c>
      <c r="C136">
        <v>2</v>
      </c>
      <c r="D136" s="2">
        <v>1</v>
      </c>
      <c r="E136" s="1">
        <v>3</v>
      </c>
      <c r="F136">
        <v>9</v>
      </c>
      <c r="G136">
        <v>4</v>
      </c>
      <c r="H136">
        <v>64.239999999999995</v>
      </c>
      <c r="I136">
        <v>2.29</v>
      </c>
      <c r="J136">
        <v>5</v>
      </c>
      <c r="K136">
        <v>2</v>
      </c>
      <c r="L136">
        <v>0.82</v>
      </c>
      <c r="M136">
        <v>16</v>
      </c>
      <c r="N136">
        <v>0</v>
      </c>
      <c r="O136" s="1">
        <v>4</v>
      </c>
      <c r="P136">
        <v>13</v>
      </c>
      <c r="Q136">
        <v>3</v>
      </c>
      <c r="R136">
        <v>61.73</v>
      </c>
      <c r="S136">
        <v>4.17</v>
      </c>
      <c r="T136">
        <v>10</v>
      </c>
      <c r="U136">
        <v>2.62</v>
      </c>
      <c r="V136">
        <v>1.5</v>
      </c>
      <c r="W136">
        <v>23</v>
      </c>
      <c r="X136">
        <v>0.26700000000000002</v>
      </c>
      <c r="Y136" s="1">
        <v>9</v>
      </c>
      <c r="Z136">
        <v>4</v>
      </c>
      <c r="AA136">
        <v>5</v>
      </c>
      <c r="AB136">
        <v>5</v>
      </c>
      <c r="AC136">
        <v>0.26600000000000001</v>
      </c>
      <c r="AD136">
        <v>18</v>
      </c>
      <c r="AE136" s="2">
        <v>0.13</v>
      </c>
      <c r="AF136" s="1">
        <v>0.49</v>
      </c>
      <c r="AG136">
        <v>25</v>
      </c>
      <c r="AH136">
        <v>0.15</v>
      </c>
      <c r="AI136">
        <v>12</v>
      </c>
      <c r="AJ136">
        <v>5</v>
      </c>
      <c r="AK136">
        <v>7</v>
      </c>
      <c r="AL136" s="2">
        <v>8</v>
      </c>
    </row>
    <row r="137" spans="1:38" x14ac:dyDescent="0.3">
      <c r="A137" s="1" t="s">
        <v>15</v>
      </c>
      <c r="B137">
        <f t="shared" si="2"/>
        <v>135</v>
      </c>
      <c r="C137">
        <v>2</v>
      </c>
      <c r="D137" s="2">
        <v>1</v>
      </c>
      <c r="E137" s="1">
        <v>4</v>
      </c>
      <c r="F137">
        <v>10</v>
      </c>
      <c r="G137">
        <v>3</v>
      </c>
      <c r="H137">
        <v>69.45</v>
      </c>
      <c r="I137">
        <v>0.5</v>
      </c>
      <c r="J137">
        <v>7</v>
      </c>
      <c r="K137">
        <v>1.89</v>
      </c>
      <c r="L137">
        <v>1.25</v>
      </c>
      <c r="M137">
        <v>20</v>
      </c>
      <c r="N137">
        <v>4.7142857142857146E-2</v>
      </c>
      <c r="O137" s="1">
        <v>5</v>
      </c>
      <c r="P137">
        <v>12</v>
      </c>
      <c r="Q137">
        <v>5</v>
      </c>
      <c r="R137">
        <v>68.59</v>
      </c>
      <c r="S137">
        <v>2.04</v>
      </c>
      <c r="T137">
        <v>7</v>
      </c>
      <c r="U137">
        <v>2.16</v>
      </c>
      <c r="V137">
        <v>1.41</v>
      </c>
      <c r="W137">
        <v>23</v>
      </c>
      <c r="X137">
        <v>0.14285714285714285</v>
      </c>
      <c r="Y137" s="1">
        <v>9</v>
      </c>
      <c r="Z137">
        <v>4</v>
      </c>
      <c r="AA137">
        <v>3</v>
      </c>
      <c r="AB137">
        <v>6</v>
      </c>
      <c r="AC137">
        <v>0.38833333333333336</v>
      </c>
      <c r="AD137">
        <v>14</v>
      </c>
      <c r="AE137" s="2">
        <v>0.11</v>
      </c>
      <c r="AF137" s="1">
        <v>0.33285714285714285</v>
      </c>
      <c r="AG137">
        <v>21</v>
      </c>
      <c r="AH137">
        <v>0.15</v>
      </c>
      <c r="AI137">
        <v>10</v>
      </c>
      <c r="AJ137">
        <v>5</v>
      </c>
      <c r="AK137">
        <v>5</v>
      </c>
      <c r="AL137" s="2">
        <v>7</v>
      </c>
    </row>
    <row r="138" spans="1:38" x14ac:dyDescent="0.3">
      <c r="A138" s="1" t="s">
        <v>15</v>
      </c>
      <c r="B138">
        <f t="shared" si="2"/>
        <v>136</v>
      </c>
      <c r="C138">
        <v>2</v>
      </c>
      <c r="D138" s="2">
        <v>1</v>
      </c>
      <c r="E138" s="1">
        <v>4</v>
      </c>
      <c r="F138">
        <v>13</v>
      </c>
      <c r="G138">
        <v>3</v>
      </c>
      <c r="H138">
        <v>72.05</v>
      </c>
      <c r="I138">
        <v>1.1000000000000001</v>
      </c>
      <c r="J138">
        <v>9</v>
      </c>
      <c r="K138">
        <v>0.94</v>
      </c>
      <c r="L138">
        <v>1.25</v>
      </c>
      <c r="M138">
        <v>25</v>
      </c>
      <c r="N138">
        <v>0.18555555555555556</v>
      </c>
      <c r="O138" s="1">
        <v>4</v>
      </c>
      <c r="P138">
        <v>12</v>
      </c>
      <c r="Q138">
        <v>4</v>
      </c>
      <c r="R138">
        <v>71.59</v>
      </c>
      <c r="S138">
        <v>0.25</v>
      </c>
      <c r="T138">
        <v>8</v>
      </c>
      <c r="U138">
        <v>0.47</v>
      </c>
      <c r="V138">
        <v>1.25</v>
      </c>
      <c r="W138">
        <v>21</v>
      </c>
      <c r="X138">
        <v>0.20874999999999999</v>
      </c>
      <c r="Y138" s="1">
        <v>11</v>
      </c>
      <c r="Z138">
        <v>6</v>
      </c>
      <c r="AA138">
        <v>4</v>
      </c>
      <c r="AB138">
        <v>7</v>
      </c>
      <c r="AC138">
        <v>0.38142857142857139</v>
      </c>
      <c r="AD138">
        <v>19</v>
      </c>
      <c r="AE138" s="2">
        <v>0.14000000000000001</v>
      </c>
      <c r="AF138" s="1">
        <v>0.41666666666666669</v>
      </c>
      <c r="AG138">
        <v>23</v>
      </c>
      <c r="AH138">
        <v>0.17</v>
      </c>
      <c r="AI138">
        <v>15</v>
      </c>
      <c r="AJ138">
        <v>6</v>
      </c>
      <c r="AK138">
        <v>7</v>
      </c>
      <c r="AL138" s="2">
        <v>9</v>
      </c>
    </row>
    <row r="139" spans="1:38" x14ac:dyDescent="0.3">
      <c r="A139" s="1" t="s">
        <v>59</v>
      </c>
      <c r="B139">
        <f t="shared" si="2"/>
        <v>137</v>
      </c>
      <c r="C139">
        <v>2</v>
      </c>
      <c r="D139" s="2">
        <v>1</v>
      </c>
      <c r="E139" s="1">
        <v>4</v>
      </c>
      <c r="F139">
        <v>13</v>
      </c>
      <c r="G139">
        <v>3</v>
      </c>
      <c r="H139">
        <v>87.86</v>
      </c>
      <c r="I139">
        <v>1.75</v>
      </c>
      <c r="J139">
        <v>9</v>
      </c>
      <c r="K139">
        <v>2.87</v>
      </c>
      <c r="L139">
        <v>0</v>
      </c>
      <c r="M139">
        <v>27</v>
      </c>
      <c r="N139">
        <v>7.4444444444444452E-2</v>
      </c>
      <c r="O139" s="1">
        <v>6</v>
      </c>
      <c r="P139">
        <v>21</v>
      </c>
      <c r="Q139">
        <v>3</v>
      </c>
      <c r="R139">
        <v>80.72</v>
      </c>
      <c r="S139">
        <v>3.5</v>
      </c>
      <c r="T139">
        <v>14</v>
      </c>
      <c r="U139">
        <v>0</v>
      </c>
      <c r="V139">
        <v>2.36</v>
      </c>
      <c r="W139">
        <v>29</v>
      </c>
      <c r="X139">
        <v>0.33357142857142857</v>
      </c>
      <c r="Y139" s="1">
        <v>15</v>
      </c>
      <c r="Z139">
        <v>5</v>
      </c>
      <c r="AA139">
        <v>5</v>
      </c>
      <c r="AB139">
        <v>11</v>
      </c>
      <c r="AC139">
        <v>0.45454545454545453</v>
      </c>
      <c r="AD139">
        <v>24</v>
      </c>
      <c r="AE139" s="2">
        <v>7.0000000000000007E-2</v>
      </c>
      <c r="AF139" s="1">
        <v>0.5</v>
      </c>
      <c r="AG139">
        <v>24</v>
      </c>
      <c r="AH139">
        <v>0.09</v>
      </c>
      <c r="AI139">
        <v>16</v>
      </c>
      <c r="AJ139">
        <v>7</v>
      </c>
      <c r="AK139">
        <v>7</v>
      </c>
      <c r="AL139" s="2">
        <v>10</v>
      </c>
    </row>
    <row r="140" spans="1:38" x14ac:dyDescent="0.3">
      <c r="A140" s="1" t="s">
        <v>59</v>
      </c>
      <c r="B140">
        <f t="shared" si="2"/>
        <v>138</v>
      </c>
      <c r="C140">
        <v>2</v>
      </c>
      <c r="D140" s="2">
        <v>1</v>
      </c>
      <c r="E140" s="1">
        <v>6</v>
      </c>
      <c r="F140">
        <v>17</v>
      </c>
      <c r="G140">
        <v>7</v>
      </c>
      <c r="H140">
        <v>93.98</v>
      </c>
      <c r="I140">
        <v>2.52</v>
      </c>
      <c r="J140">
        <v>13</v>
      </c>
      <c r="K140">
        <v>3.09</v>
      </c>
      <c r="L140">
        <v>1.41</v>
      </c>
      <c r="M140">
        <v>30</v>
      </c>
      <c r="N140">
        <v>0.23076923076923078</v>
      </c>
      <c r="O140" s="1">
        <v>5</v>
      </c>
      <c r="P140">
        <v>15</v>
      </c>
      <c r="Q140">
        <v>4</v>
      </c>
      <c r="R140">
        <v>92.8</v>
      </c>
      <c r="S140">
        <v>4.0999999999999996</v>
      </c>
      <c r="T140">
        <v>10</v>
      </c>
      <c r="U140">
        <v>1.89</v>
      </c>
      <c r="V140">
        <v>2.16</v>
      </c>
      <c r="W140">
        <v>29</v>
      </c>
      <c r="X140">
        <v>0.13300000000000001</v>
      </c>
      <c r="Y140" s="1">
        <v>20</v>
      </c>
      <c r="Z140">
        <v>3</v>
      </c>
      <c r="AA140">
        <v>4</v>
      </c>
      <c r="AB140">
        <v>15</v>
      </c>
      <c r="AC140">
        <v>0.48866666666666669</v>
      </c>
      <c r="AD140">
        <v>30</v>
      </c>
      <c r="AE140" s="2">
        <v>0.11</v>
      </c>
      <c r="AF140" s="1">
        <v>0.5154545454545455</v>
      </c>
      <c r="AG140">
        <v>25</v>
      </c>
      <c r="AH140">
        <v>0.09</v>
      </c>
      <c r="AI140">
        <v>16</v>
      </c>
      <c r="AJ140">
        <v>5</v>
      </c>
      <c r="AK140">
        <v>7</v>
      </c>
      <c r="AL140" s="2">
        <v>11</v>
      </c>
    </row>
    <row r="141" spans="1:38" x14ac:dyDescent="0.3">
      <c r="A141" s="1" t="s">
        <v>59</v>
      </c>
      <c r="B141">
        <f t="shared" si="2"/>
        <v>139</v>
      </c>
      <c r="C141">
        <v>2</v>
      </c>
      <c r="D141" s="2">
        <v>1</v>
      </c>
      <c r="E141" s="1">
        <v>8</v>
      </c>
      <c r="F141">
        <v>20</v>
      </c>
      <c r="G141">
        <v>5</v>
      </c>
      <c r="H141">
        <v>93.54</v>
      </c>
      <c r="I141">
        <v>1.17</v>
      </c>
      <c r="J141">
        <v>13</v>
      </c>
      <c r="K141">
        <v>0.5</v>
      </c>
      <c r="L141">
        <v>1.25</v>
      </c>
      <c r="M141">
        <v>32</v>
      </c>
      <c r="N141">
        <v>0.25615384615384618</v>
      </c>
      <c r="O141" s="1">
        <v>2</v>
      </c>
      <c r="P141">
        <v>10</v>
      </c>
      <c r="Q141">
        <v>2</v>
      </c>
      <c r="R141">
        <v>97.55</v>
      </c>
      <c r="S141">
        <v>1.69</v>
      </c>
      <c r="T141">
        <v>8</v>
      </c>
      <c r="U141">
        <v>1.89</v>
      </c>
      <c r="V141">
        <v>0.5</v>
      </c>
      <c r="W141">
        <v>23</v>
      </c>
      <c r="X141">
        <v>0.125</v>
      </c>
      <c r="Y141" s="1">
        <v>17</v>
      </c>
      <c r="Z141">
        <v>7</v>
      </c>
      <c r="AA141">
        <v>5</v>
      </c>
      <c r="AB141">
        <v>12</v>
      </c>
      <c r="AC141">
        <v>0.38916666666666666</v>
      </c>
      <c r="AD141">
        <v>28</v>
      </c>
      <c r="AE141" s="2">
        <v>0.08</v>
      </c>
      <c r="AF141" s="1">
        <v>0.40777777777777779</v>
      </c>
      <c r="AG141">
        <v>20</v>
      </c>
      <c r="AH141">
        <v>0.15</v>
      </c>
      <c r="AI141">
        <v>13</v>
      </c>
      <c r="AJ141">
        <v>4</v>
      </c>
      <c r="AK141">
        <v>4</v>
      </c>
      <c r="AL141" s="2">
        <v>9</v>
      </c>
    </row>
    <row r="142" spans="1:38" x14ac:dyDescent="0.3">
      <c r="A142" s="1" t="s">
        <v>50</v>
      </c>
      <c r="B142">
        <f t="shared" si="2"/>
        <v>140</v>
      </c>
      <c r="C142">
        <v>1</v>
      </c>
      <c r="D142" s="2">
        <v>2</v>
      </c>
      <c r="E142" s="1">
        <v>4</v>
      </c>
      <c r="F142">
        <v>10</v>
      </c>
      <c r="G142">
        <v>4</v>
      </c>
      <c r="H142">
        <v>51.73</v>
      </c>
      <c r="I142">
        <v>2.54</v>
      </c>
      <c r="J142">
        <v>5</v>
      </c>
      <c r="K142">
        <v>2.62</v>
      </c>
      <c r="L142">
        <v>3</v>
      </c>
      <c r="M142">
        <v>15</v>
      </c>
      <c r="N142">
        <v>6.6000000000000003E-2</v>
      </c>
      <c r="O142" s="1">
        <v>4</v>
      </c>
      <c r="P142">
        <v>8</v>
      </c>
      <c r="Q142">
        <v>4</v>
      </c>
      <c r="R142">
        <v>55.86</v>
      </c>
      <c r="S142">
        <v>2</v>
      </c>
      <c r="T142">
        <v>4</v>
      </c>
      <c r="U142">
        <v>0</v>
      </c>
      <c r="V142">
        <v>0.82</v>
      </c>
      <c r="W142">
        <v>14</v>
      </c>
      <c r="X142">
        <v>8.2500000000000004E-2</v>
      </c>
      <c r="Y142" s="1">
        <v>14</v>
      </c>
      <c r="Z142">
        <v>5</v>
      </c>
      <c r="AA142">
        <v>4</v>
      </c>
      <c r="AB142">
        <v>9</v>
      </c>
      <c r="AC142">
        <v>0.51888888888888884</v>
      </c>
      <c r="AD142">
        <v>19</v>
      </c>
      <c r="AE142" s="2">
        <v>0.13</v>
      </c>
      <c r="AF142" s="1">
        <v>0.33399999999999996</v>
      </c>
      <c r="AG142">
        <v>16</v>
      </c>
      <c r="AH142">
        <v>0.17</v>
      </c>
      <c r="AI142">
        <v>8</v>
      </c>
      <c r="AJ142">
        <v>3</v>
      </c>
      <c r="AK142">
        <v>3</v>
      </c>
      <c r="AL142" s="2">
        <v>5</v>
      </c>
    </row>
    <row r="143" spans="1:38" x14ac:dyDescent="0.3">
      <c r="A143" s="1" t="s">
        <v>50</v>
      </c>
      <c r="B143">
        <f t="shared" si="2"/>
        <v>141</v>
      </c>
      <c r="C143">
        <v>1</v>
      </c>
      <c r="D143" s="2">
        <v>2</v>
      </c>
      <c r="E143" s="1">
        <v>3</v>
      </c>
      <c r="F143">
        <v>8</v>
      </c>
      <c r="G143">
        <v>5</v>
      </c>
      <c r="H143">
        <v>54.77</v>
      </c>
      <c r="I143">
        <v>1.84</v>
      </c>
      <c r="J143">
        <v>5</v>
      </c>
      <c r="K143">
        <v>3.09</v>
      </c>
      <c r="L143">
        <v>2.83</v>
      </c>
      <c r="M143">
        <v>15</v>
      </c>
      <c r="N143">
        <v>6.6000000000000003E-2</v>
      </c>
      <c r="O143" s="1">
        <v>5</v>
      </c>
      <c r="P143">
        <v>11</v>
      </c>
      <c r="Q143">
        <v>4</v>
      </c>
      <c r="R143">
        <v>54.57</v>
      </c>
      <c r="S143">
        <v>1.37</v>
      </c>
      <c r="T143">
        <v>7</v>
      </c>
      <c r="U143">
        <v>0</v>
      </c>
      <c r="V143">
        <v>0.82</v>
      </c>
      <c r="W143">
        <v>21</v>
      </c>
      <c r="X143">
        <v>0.19</v>
      </c>
      <c r="Y143" s="1">
        <v>12</v>
      </c>
      <c r="Z143">
        <v>3</v>
      </c>
      <c r="AA143">
        <v>3</v>
      </c>
      <c r="AB143">
        <v>8</v>
      </c>
      <c r="AC143">
        <v>0.5</v>
      </c>
      <c r="AD143">
        <v>16</v>
      </c>
      <c r="AE143" s="2">
        <v>0.12</v>
      </c>
      <c r="AF143" s="1">
        <v>8.2500000000000004E-2</v>
      </c>
      <c r="AG143">
        <v>18</v>
      </c>
      <c r="AH143">
        <v>0.2</v>
      </c>
      <c r="AI143">
        <v>9</v>
      </c>
      <c r="AJ143">
        <v>5</v>
      </c>
      <c r="AK143">
        <v>6</v>
      </c>
      <c r="AL143" s="2">
        <v>4</v>
      </c>
    </row>
    <row r="144" spans="1:38" x14ac:dyDescent="0.3">
      <c r="A144" s="1" t="s">
        <v>50</v>
      </c>
      <c r="B144">
        <f t="shared" si="2"/>
        <v>142</v>
      </c>
      <c r="C144">
        <v>1</v>
      </c>
      <c r="D144" s="2">
        <v>2</v>
      </c>
      <c r="E144" s="1">
        <v>2</v>
      </c>
      <c r="F144">
        <v>6</v>
      </c>
      <c r="G144">
        <v>3</v>
      </c>
      <c r="H144">
        <v>47.38</v>
      </c>
      <c r="I144">
        <v>100</v>
      </c>
      <c r="J144">
        <v>4</v>
      </c>
      <c r="K144">
        <v>3.56</v>
      </c>
      <c r="L144">
        <v>4.24</v>
      </c>
      <c r="M144">
        <v>11</v>
      </c>
      <c r="N144">
        <v>0.25</v>
      </c>
      <c r="O144" s="1">
        <v>3</v>
      </c>
      <c r="P144">
        <v>9</v>
      </c>
      <c r="Q144">
        <v>4</v>
      </c>
      <c r="R144">
        <v>53.28</v>
      </c>
      <c r="S144">
        <v>0.25</v>
      </c>
      <c r="T144">
        <v>5</v>
      </c>
      <c r="U144">
        <v>9.43</v>
      </c>
      <c r="V144">
        <v>10.14</v>
      </c>
      <c r="W144">
        <v>17</v>
      </c>
      <c r="X144">
        <v>0.2</v>
      </c>
      <c r="Y144" s="1">
        <v>7</v>
      </c>
      <c r="Z144">
        <v>2</v>
      </c>
      <c r="AA144">
        <v>2</v>
      </c>
      <c r="AB144">
        <v>5</v>
      </c>
      <c r="AC144">
        <v>0.4</v>
      </c>
      <c r="AD144">
        <v>10</v>
      </c>
      <c r="AE144" s="2">
        <v>0.19</v>
      </c>
      <c r="AF144" s="1">
        <v>0.25</v>
      </c>
      <c r="AG144">
        <v>16</v>
      </c>
      <c r="AH144">
        <v>0.21</v>
      </c>
      <c r="AI144">
        <v>7</v>
      </c>
      <c r="AJ144">
        <v>4</v>
      </c>
      <c r="AK144">
        <v>3</v>
      </c>
      <c r="AL144" s="2">
        <v>4</v>
      </c>
    </row>
    <row r="145" spans="1:38" x14ac:dyDescent="0.3">
      <c r="A145" s="1" t="s">
        <v>50</v>
      </c>
      <c r="B145">
        <f t="shared" si="2"/>
        <v>143</v>
      </c>
      <c r="C145">
        <v>1</v>
      </c>
      <c r="D145" s="2">
        <v>2</v>
      </c>
      <c r="E145" s="1">
        <v>3</v>
      </c>
      <c r="F145">
        <v>8</v>
      </c>
      <c r="G145">
        <v>3</v>
      </c>
      <c r="H145">
        <v>36.950000000000003</v>
      </c>
      <c r="I145">
        <v>100</v>
      </c>
      <c r="J145">
        <v>5</v>
      </c>
      <c r="K145">
        <v>3.3</v>
      </c>
      <c r="L145">
        <v>9.4600000000000009</v>
      </c>
      <c r="M145">
        <v>13</v>
      </c>
      <c r="N145">
        <v>0.2</v>
      </c>
      <c r="O145" s="1">
        <v>6</v>
      </c>
      <c r="P145">
        <v>10</v>
      </c>
      <c r="Q145">
        <v>6</v>
      </c>
      <c r="R145">
        <v>60.16</v>
      </c>
      <c r="S145">
        <v>100</v>
      </c>
      <c r="T145">
        <v>5</v>
      </c>
      <c r="U145">
        <v>8.5</v>
      </c>
      <c r="V145">
        <v>10.37</v>
      </c>
      <c r="W145">
        <v>19</v>
      </c>
      <c r="X145">
        <v>0.2</v>
      </c>
      <c r="Y145" s="1">
        <v>6</v>
      </c>
      <c r="Z145">
        <v>3</v>
      </c>
      <c r="AA145">
        <v>2</v>
      </c>
      <c r="AB145">
        <v>3</v>
      </c>
      <c r="AC145">
        <v>0.22333333333333336</v>
      </c>
      <c r="AD145">
        <v>10</v>
      </c>
      <c r="AE145" s="2">
        <v>0.26</v>
      </c>
      <c r="AF145" s="1">
        <v>0.11</v>
      </c>
      <c r="AG145">
        <v>14</v>
      </c>
      <c r="AH145">
        <v>0.18</v>
      </c>
      <c r="AI145">
        <v>7</v>
      </c>
      <c r="AJ145">
        <v>3</v>
      </c>
      <c r="AK145">
        <v>3</v>
      </c>
      <c r="AL145" s="2">
        <v>3</v>
      </c>
    </row>
    <row r="146" spans="1:38" x14ac:dyDescent="0.3">
      <c r="A146" s="1" t="s">
        <v>21</v>
      </c>
      <c r="B146">
        <f t="shared" si="2"/>
        <v>144</v>
      </c>
      <c r="C146">
        <v>1</v>
      </c>
      <c r="D146" s="2">
        <v>2</v>
      </c>
      <c r="E146" s="1">
        <v>4</v>
      </c>
      <c r="F146">
        <v>13</v>
      </c>
      <c r="G146">
        <v>5</v>
      </c>
      <c r="H146">
        <v>65.95</v>
      </c>
      <c r="I146">
        <v>1.6</v>
      </c>
      <c r="J146">
        <v>7</v>
      </c>
      <c r="K146">
        <v>2.0499999999999998</v>
      </c>
      <c r="L146">
        <v>1.5</v>
      </c>
      <c r="M146">
        <v>22</v>
      </c>
      <c r="N146">
        <v>0.14285714285714285</v>
      </c>
      <c r="O146" s="1">
        <v>2</v>
      </c>
      <c r="P146">
        <v>10</v>
      </c>
      <c r="Q146">
        <v>3</v>
      </c>
      <c r="R146">
        <v>63.02</v>
      </c>
      <c r="S146">
        <v>2.2000000000000002</v>
      </c>
      <c r="T146">
        <v>7</v>
      </c>
      <c r="U146">
        <v>0.94</v>
      </c>
      <c r="V146">
        <v>1.25</v>
      </c>
      <c r="W146">
        <v>18</v>
      </c>
      <c r="X146">
        <v>9.5714285714285724E-2</v>
      </c>
      <c r="Y146" s="1">
        <v>9</v>
      </c>
      <c r="Z146">
        <v>4</v>
      </c>
      <c r="AA146">
        <v>4</v>
      </c>
      <c r="AB146">
        <v>7</v>
      </c>
      <c r="AC146">
        <v>0.41714285714285715</v>
      </c>
      <c r="AD146">
        <v>17</v>
      </c>
      <c r="AE146" s="2">
        <v>0.09</v>
      </c>
      <c r="AF146" s="1">
        <v>0.33399999999999996</v>
      </c>
      <c r="AG146">
        <v>16</v>
      </c>
      <c r="AH146">
        <v>0.15</v>
      </c>
      <c r="AI146">
        <v>8</v>
      </c>
      <c r="AJ146">
        <v>4</v>
      </c>
      <c r="AK146">
        <v>4</v>
      </c>
      <c r="AL146" s="2">
        <v>5</v>
      </c>
    </row>
    <row r="147" spans="1:38" x14ac:dyDescent="0.3">
      <c r="A147" s="1" t="s">
        <v>21</v>
      </c>
      <c r="B147">
        <f t="shared" si="2"/>
        <v>145</v>
      </c>
      <c r="C147">
        <v>1</v>
      </c>
      <c r="D147" s="2">
        <v>2</v>
      </c>
      <c r="E147" s="1">
        <v>4</v>
      </c>
      <c r="F147">
        <v>13</v>
      </c>
      <c r="G147">
        <v>3</v>
      </c>
      <c r="H147">
        <v>62.02</v>
      </c>
      <c r="I147">
        <v>1.0900000000000001</v>
      </c>
      <c r="J147">
        <v>9</v>
      </c>
      <c r="K147">
        <v>1.41</v>
      </c>
      <c r="L147">
        <v>2.4500000000000002</v>
      </c>
      <c r="M147">
        <v>30</v>
      </c>
      <c r="N147">
        <v>7.4444444444444452E-2</v>
      </c>
      <c r="O147" s="1">
        <v>2</v>
      </c>
      <c r="P147">
        <v>7</v>
      </c>
      <c r="Q147">
        <v>2</v>
      </c>
      <c r="R147">
        <v>63.88</v>
      </c>
      <c r="S147">
        <v>0.38</v>
      </c>
      <c r="T147">
        <v>5</v>
      </c>
      <c r="U147">
        <v>2.94</v>
      </c>
      <c r="V147">
        <v>5</v>
      </c>
      <c r="W147">
        <v>13</v>
      </c>
      <c r="X147">
        <v>0.2</v>
      </c>
      <c r="Y147" s="1">
        <v>9</v>
      </c>
      <c r="Z147">
        <v>4</v>
      </c>
      <c r="AA147">
        <v>5</v>
      </c>
      <c r="AB147">
        <v>6</v>
      </c>
      <c r="AC147">
        <v>0.43</v>
      </c>
      <c r="AD147">
        <v>15</v>
      </c>
      <c r="AE147" s="2">
        <v>0.12</v>
      </c>
      <c r="AF147" s="1">
        <v>0.22166666666666668</v>
      </c>
      <c r="AG147">
        <v>21</v>
      </c>
      <c r="AH147">
        <v>0.16</v>
      </c>
      <c r="AI147">
        <v>14</v>
      </c>
      <c r="AJ147">
        <v>7</v>
      </c>
      <c r="AK147">
        <v>9</v>
      </c>
      <c r="AL147" s="2">
        <v>6</v>
      </c>
    </row>
    <row r="148" spans="1:38" x14ac:dyDescent="0.3">
      <c r="A148" s="1" t="s">
        <v>21</v>
      </c>
      <c r="B148">
        <f t="shared" si="2"/>
        <v>146</v>
      </c>
      <c r="C148">
        <v>1</v>
      </c>
      <c r="D148" s="2">
        <v>2</v>
      </c>
      <c r="E148" s="1">
        <v>4</v>
      </c>
      <c r="F148">
        <v>11</v>
      </c>
      <c r="G148">
        <v>4</v>
      </c>
      <c r="H148">
        <v>62.02</v>
      </c>
      <c r="I148">
        <v>0.99</v>
      </c>
      <c r="J148">
        <v>9</v>
      </c>
      <c r="K148">
        <v>1.41</v>
      </c>
      <c r="L148">
        <v>2.4500000000000002</v>
      </c>
      <c r="M148">
        <v>24</v>
      </c>
      <c r="N148">
        <v>0.22222222222222221</v>
      </c>
      <c r="O148" s="1">
        <v>5</v>
      </c>
      <c r="P148">
        <v>13</v>
      </c>
      <c r="Q148">
        <v>3</v>
      </c>
      <c r="R148">
        <v>62.15</v>
      </c>
      <c r="S148">
        <v>0.75</v>
      </c>
      <c r="T148">
        <v>6</v>
      </c>
      <c r="U148">
        <v>1.63</v>
      </c>
      <c r="V148">
        <v>4.97</v>
      </c>
      <c r="W148">
        <v>16</v>
      </c>
      <c r="X148">
        <v>0.16666666666666666</v>
      </c>
      <c r="Y148" s="1">
        <v>11</v>
      </c>
      <c r="Z148">
        <v>5</v>
      </c>
      <c r="AA148">
        <v>5</v>
      </c>
      <c r="AB148">
        <v>7</v>
      </c>
      <c r="AC148">
        <v>0.41714285714285715</v>
      </c>
      <c r="AD148">
        <v>22</v>
      </c>
      <c r="AE148" s="2">
        <v>0.08</v>
      </c>
      <c r="AF148" s="1">
        <v>0.25</v>
      </c>
      <c r="AG148">
        <v>18</v>
      </c>
      <c r="AH148">
        <v>0.16</v>
      </c>
      <c r="AI148">
        <v>9</v>
      </c>
      <c r="AJ148">
        <v>6</v>
      </c>
      <c r="AK148">
        <v>7</v>
      </c>
      <c r="AL148" s="2">
        <v>4</v>
      </c>
    </row>
    <row r="149" spans="1:38" x14ac:dyDescent="0.3">
      <c r="A149" s="1" t="s">
        <v>53</v>
      </c>
      <c r="B149">
        <f t="shared" si="2"/>
        <v>147</v>
      </c>
      <c r="C149">
        <v>2</v>
      </c>
      <c r="D149" s="2">
        <v>1</v>
      </c>
      <c r="E149" s="1">
        <v>3</v>
      </c>
      <c r="F149">
        <v>6</v>
      </c>
      <c r="G149">
        <v>2</v>
      </c>
      <c r="H149">
        <v>42.1</v>
      </c>
      <c r="I149">
        <v>1.75</v>
      </c>
      <c r="J149">
        <v>5</v>
      </c>
      <c r="K149">
        <v>2.4900000000000002</v>
      </c>
      <c r="L149">
        <v>2.5</v>
      </c>
      <c r="M149">
        <v>10</v>
      </c>
      <c r="N149">
        <v>0.33399999999999996</v>
      </c>
      <c r="O149" s="1">
        <v>2</v>
      </c>
      <c r="P149">
        <v>9</v>
      </c>
      <c r="Q149">
        <v>2</v>
      </c>
      <c r="R149">
        <v>38.58</v>
      </c>
      <c r="S149">
        <v>2.5</v>
      </c>
      <c r="T149">
        <v>7</v>
      </c>
      <c r="U149">
        <v>1.89</v>
      </c>
      <c r="V149">
        <v>3</v>
      </c>
      <c r="W149">
        <v>14</v>
      </c>
      <c r="X149">
        <v>0.23857142857142857</v>
      </c>
      <c r="Y149" s="1">
        <v>6</v>
      </c>
      <c r="Z149">
        <v>4</v>
      </c>
      <c r="AA149">
        <v>4</v>
      </c>
      <c r="AB149">
        <v>4</v>
      </c>
      <c r="AC149">
        <v>0.25</v>
      </c>
      <c r="AD149">
        <v>14</v>
      </c>
      <c r="AE149" s="2">
        <v>0.1</v>
      </c>
      <c r="AF149" s="1">
        <v>0.16750000000000001</v>
      </c>
      <c r="AG149">
        <v>16</v>
      </c>
      <c r="AH149">
        <v>0.1</v>
      </c>
      <c r="AI149">
        <v>7</v>
      </c>
      <c r="AJ149">
        <v>4</v>
      </c>
      <c r="AK149">
        <v>3</v>
      </c>
      <c r="AL149" s="2">
        <v>4</v>
      </c>
    </row>
    <row r="150" spans="1:38" x14ac:dyDescent="0.3">
      <c r="A150" s="1" t="s">
        <v>53</v>
      </c>
      <c r="B150">
        <f t="shared" si="2"/>
        <v>148</v>
      </c>
      <c r="C150">
        <v>2</v>
      </c>
      <c r="D150" s="2">
        <v>1</v>
      </c>
      <c r="E150" s="1">
        <v>2</v>
      </c>
      <c r="F150">
        <v>5</v>
      </c>
      <c r="G150">
        <v>2</v>
      </c>
      <c r="H150">
        <v>43.83</v>
      </c>
      <c r="I150">
        <v>1.38</v>
      </c>
      <c r="J150">
        <v>4</v>
      </c>
      <c r="K150">
        <v>1.63</v>
      </c>
      <c r="L150">
        <v>2.36</v>
      </c>
      <c r="M150">
        <v>9</v>
      </c>
      <c r="N150">
        <v>8.2500000000000004E-2</v>
      </c>
      <c r="O150" s="1">
        <v>3</v>
      </c>
      <c r="P150">
        <v>9</v>
      </c>
      <c r="Q150">
        <v>2</v>
      </c>
      <c r="R150">
        <v>41.58</v>
      </c>
      <c r="S150">
        <v>2.5499999999999998</v>
      </c>
      <c r="T150">
        <v>6</v>
      </c>
      <c r="U150">
        <v>0</v>
      </c>
      <c r="V150">
        <v>3.74</v>
      </c>
      <c r="W150">
        <v>15</v>
      </c>
      <c r="X150">
        <v>5.5E-2</v>
      </c>
      <c r="Y150" s="1">
        <v>7</v>
      </c>
      <c r="Z150">
        <v>3</v>
      </c>
      <c r="AA150">
        <v>4</v>
      </c>
      <c r="AB150">
        <v>4</v>
      </c>
      <c r="AC150">
        <v>0.25</v>
      </c>
      <c r="AD150">
        <v>13</v>
      </c>
      <c r="AE150" s="2">
        <v>0.11</v>
      </c>
      <c r="AF150" s="1">
        <v>0.26600000000000001</v>
      </c>
      <c r="AG150">
        <v>14</v>
      </c>
      <c r="AH150">
        <v>0.11</v>
      </c>
      <c r="AI150">
        <v>9</v>
      </c>
      <c r="AJ150">
        <v>5</v>
      </c>
      <c r="AK150">
        <v>6</v>
      </c>
      <c r="AL150" s="2">
        <v>5</v>
      </c>
    </row>
    <row r="151" spans="1:38" x14ac:dyDescent="0.3">
      <c r="A151" s="1" t="s">
        <v>53</v>
      </c>
      <c r="B151">
        <f t="shared" si="2"/>
        <v>149</v>
      </c>
      <c r="C151">
        <v>2</v>
      </c>
      <c r="D151" s="2">
        <v>1</v>
      </c>
      <c r="E151" s="1">
        <v>3</v>
      </c>
      <c r="F151">
        <v>9</v>
      </c>
      <c r="G151">
        <v>3</v>
      </c>
      <c r="H151">
        <v>47.31</v>
      </c>
      <c r="I151">
        <v>0.41</v>
      </c>
      <c r="J151">
        <v>6</v>
      </c>
      <c r="K151">
        <v>0.94</v>
      </c>
      <c r="L151">
        <v>0.47</v>
      </c>
      <c r="M151">
        <v>10</v>
      </c>
      <c r="N151">
        <v>0.16666666666666666</v>
      </c>
      <c r="O151" s="1">
        <v>4</v>
      </c>
      <c r="P151">
        <v>10</v>
      </c>
      <c r="Q151">
        <v>3</v>
      </c>
      <c r="R151">
        <v>45.01</v>
      </c>
      <c r="S151">
        <v>1.05</v>
      </c>
      <c r="T151">
        <v>7</v>
      </c>
      <c r="U151">
        <v>0</v>
      </c>
      <c r="V151">
        <v>1.25</v>
      </c>
      <c r="W151">
        <v>15</v>
      </c>
      <c r="X151">
        <v>0.23857142857142857</v>
      </c>
      <c r="Y151" s="1">
        <v>8</v>
      </c>
      <c r="Z151">
        <v>3</v>
      </c>
      <c r="AA151">
        <v>4</v>
      </c>
      <c r="AB151">
        <v>5</v>
      </c>
      <c r="AC151">
        <v>0.26600000000000001</v>
      </c>
      <c r="AD151">
        <v>16</v>
      </c>
      <c r="AE151" s="2">
        <v>0.13</v>
      </c>
      <c r="AF151" s="1">
        <v>0.33399999999999996</v>
      </c>
      <c r="AG151">
        <v>15</v>
      </c>
      <c r="AH151">
        <v>0.12</v>
      </c>
      <c r="AI151">
        <v>8</v>
      </c>
      <c r="AJ151">
        <v>4</v>
      </c>
      <c r="AK151">
        <v>5</v>
      </c>
      <c r="AL151" s="2">
        <v>5</v>
      </c>
    </row>
    <row r="152" spans="1:38" x14ac:dyDescent="0.3">
      <c r="A152" s="1" t="s">
        <v>53</v>
      </c>
      <c r="B152">
        <f t="shared" si="2"/>
        <v>150</v>
      </c>
      <c r="C152">
        <v>2</v>
      </c>
      <c r="D152" s="2">
        <v>1</v>
      </c>
      <c r="E152" s="1">
        <v>3</v>
      </c>
      <c r="F152">
        <v>7</v>
      </c>
      <c r="G152">
        <v>3</v>
      </c>
      <c r="H152">
        <v>46.44</v>
      </c>
      <c r="I152">
        <v>2.88</v>
      </c>
      <c r="J152">
        <v>5</v>
      </c>
      <c r="K152">
        <v>0.47</v>
      </c>
      <c r="L152">
        <v>0.47</v>
      </c>
      <c r="M152">
        <v>14</v>
      </c>
      <c r="N152">
        <v>0.13400000000000001</v>
      </c>
      <c r="O152" s="1">
        <v>4</v>
      </c>
      <c r="P152">
        <v>13</v>
      </c>
      <c r="Q152">
        <v>3</v>
      </c>
      <c r="R152">
        <v>45.87</v>
      </c>
      <c r="S152">
        <v>0.83</v>
      </c>
      <c r="T152">
        <v>9</v>
      </c>
      <c r="U152">
        <v>0</v>
      </c>
      <c r="V152">
        <v>0</v>
      </c>
      <c r="W152">
        <v>20</v>
      </c>
      <c r="X152">
        <v>0.22222222222222221</v>
      </c>
      <c r="Y152" s="1">
        <v>7</v>
      </c>
      <c r="Z152">
        <v>4</v>
      </c>
      <c r="AA152">
        <v>3</v>
      </c>
      <c r="AB152">
        <v>4</v>
      </c>
      <c r="AC152">
        <v>0.25</v>
      </c>
      <c r="AD152">
        <v>11</v>
      </c>
      <c r="AE152" s="2">
        <v>0.09</v>
      </c>
      <c r="AF152" s="1">
        <v>0.25</v>
      </c>
      <c r="AG152">
        <v>14</v>
      </c>
      <c r="AH152">
        <v>0.12</v>
      </c>
      <c r="AI152">
        <v>7</v>
      </c>
      <c r="AJ152">
        <v>4</v>
      </c>
      <c r="AK152">
        <v>3</v>
      </c>
      <c r="AL152" s="2">
        <v>4</v>
      </c>
    </row>
    <row r="153" spans="1:38" x14ac:dyDescent="0.3">
      <c r="A153" s="1" t="s">
        <v>53</v>
      </c>
      <c r="B153">
        <f t="shared" si="2"/>
        <v>151</v>
      </c>
      <c r="C153">
        <v>2</v>
      </c>
      <c r="D153" s="2">
        <v>1</v>
      </c>
      <c r="E153" s="1">
        <v>4</v>
      </c>
      <c r="F153">
        <v>7</v>
      </c>
      <c r="G153">
        <v>3</v>
      </c>
      <c r="H153">
        <v>46.44</v>
      </c>
      <c r="I153">
        <v>1.58</v>
      </c>
      <c r="J153">
        <v>4</v>
      </c>
      <c r="K153">
        <v>0.47</v>
      </c>
      <c r="L153">
        <v>0</v>
      </c>
      <c r="M153">
        <v>15</v>
      </c>
      <c r="N153">
        <v>0</v>
      </c>
      <c r="O153" s="1">
        <v>2</v>
      </c>
      <c r="P153">
        <v>9</v>
      </c>
      <c r="Q153">
        <v>2</v>
      </c>
      <c r="R153">
        <v>45.44</v>
      </c>
      <c r="S153">
        <v>0.75</v>
      </c>
      <c r="T153">
        <v>7</v>
      </c>
      <c r="U153">
        <v>0.82</v>
      </c>
      <c r="V153">
        <v>0.82</v>
      </c>
      <c r="W153">
        <v>16</v>
      </c>
      <c r="X153">
        <v>4.7142857142857146E-2</v>
      </c>
      <c r="Y153" s="1">
        <v>8</v>
      </c>
      <c r="Z153">
        <v>4</v>
      </c>
      <c r="AA153">
        <v>4</v>
      </c>
      <c r="AB153">
        <v>5</v>
      </c>
      <c r="AC153">
        <v>0.33399999999999996</v>
      </c>
      <c r="AD153">
        <v>16</v>
      </c>
      <c r="AE153" s="2">
        <v>0.14000000000000001</v>
      </c>
      <c r="AF153" s="1">
        <v>0.26600000000000001</v>
      </c>
      <c r="AG153">
        <v>15</v>
      </c>
      <c r="AH153">
        <v>0.15</v>
      </c>
      <c r="AI153">
        <v>8</v>
      </c>
      <c r="AJ153">
        <v>4</v>
      </c>
      <c r="AK153">
        <v>4</v>
      </c>
      <c r="AL153" s="2">
        <v>5</v>
      </c>
    </row>
    <row r="154" spans="1:38" x14ac:dyDescent="0.3">
      <c r="A154" s="1" t="s">
        <v>53</v>
      </c>
      <c r="B154">
        <f t="shared" si="2"/>
        <v>152</v>
      </c>
      <c r="C154">
        <v>2</v>
      </c>
      <c r="D154" s="2">
        <v>1</v>
      </c>
      <c r="E154" s="1">
        <v>2</v>
      </c>
      <c r="F154">
        <v>7</v>
      </c>
      <c r="G154">
        <v>1</v>
      </c>
      <c r="H154">
        <v>46.44</v>
      </c>
      <c r="I154">
        <v>0.12</v>
      </c>
      <c r="J154">
        <v>5</v>
      </c>
      <c r="K154">
        <v>0.94</v>
      </c>
      <c r="L154">
        <v>0.47</v>
      </c>
      <c r="M154">
        <v>13</v>
      </c>
      <c r="N154">
        <v>0.13400000000000001</v>
      </c>
      <c r="O154" s="1">
        <v>4</v>
      </c>
      <c r="P154">
        <v>10</v>
      </c>
      <c r="Q154">
        <v>4</v>
      </c>
      <c r="R154">
        <v>45.44</v>
      </c>
      <c r="S154">
        <v>0.62</v>
      </c>
      <c r="T154">
        <v>5</v>
      </c>
      <c r="U154">
        <v>0</v>
      </c>
      <c r="V154">
        <v>0</v>
      </c>
      <c r="W154">
        <v>14</v>
      </c>
      <c r="X154">
        <v>0.13400000000000001</v>
      </c>
      <c r="Y154" s="1">
        <v>13</v>
      </c>
      <c r="Z154">
        <v>4</v>
      </c>
      <c r="AA154">
        <v>3</v>
      </c>
      <c r="AB154">
        <v>8</v>
      </c>
      <c r="AC154">
        <v>0.25</v>
      </c>
      <c r="AD154">
        <v>20</v>
      </c>
      <c r="AE154" s="2">
        <v>0.16</v>
      </c>
      <c r="AF154" s="1">
        <v>0.33399999999999996</v>
      </c>
      <c r="AG154">
        <v>15</v>
      </c>
      <c r="AH154">
        <v>0.16</v>
      </c>
      <c r="AI154">
        <v>8</v>
      </c>
      <c r="AJ154">
        <v>5</v>
      </c>
      <c r="AK154">
        <v>4</v>
      </c>
      <c r="AL154" s="2">
        <v>5</v>
      </c>
    </row>
    <row r="155" spans="1:38" x14ac:dyDescent="0.3">
      <c r="A155" s="1" t="s">
        <v>53</v>
      </c>
      <c r="B155">
        <f t="shared" si="2"/>
        <v>153</v>
      </c>
      <c r="C155">
        <v>2</v>
      </c>
      <c r="D155" s="2">
        <v>1</v>
      </c>
      <c r="E155" s="1">
        <v>3</v>
      </c>
      <c r="F155">
        <v>8</v>
      </c>
      <c r="G155">
        <v>3</v>
      </c>
      <c r="H155">
        <v>46.44</v>
      </c>
      <c r="I155">
        <v>0.75</v>
      </c>
      <c r="J155">
        <v>6</v>
      </c>
      <c r="K155">
        <v>0.94</v>
      </c>
      <c r="L155">
        <v>0.47</v>
      </c>
      <c r="M155">
        <v>13</v>
      </c>
      <c r="N155">
        <v>0.22166666666666668</v>
      </c>
      <c r="O155" s="1">
        <v>4</v>
      </c>
      <c r="P155">
        <v>10</v>
      </c>
      <c r="Q155">
        <v>3</v>
      </c>
      <c r="R155">
        <v>45.87</v>
      </c>
      <c r="S155">
        <v>1.52</v>
      </c>
      <c r="T155">
        <v>6</v>
      </c>
      <c r="U155">
        <v>0</v>
      </c>
      <c r="V155">
        <v>0.47</v>
      </c>
      <c r="W155">
        <v>14</v>
      </c>
      <c r="X155">
        <v>0.22166666666666668</v>
      </c>
      <c r="Y155" s="1">
        <v>7</v>
      </c>
      <c r="Z155">
        <v>3</v>
      </c>
      <c r="AA155">
        <v>3</v>
      </c>
      <c r="AB155">
        <v>5</v>
      </c>
      <c r="AC155">
        <v>0.53400000000000003</v>
      </c>
      <c r="AD155">
        <v>13</v>
      </c>
      <c r="AE155" s="2">
        <v>0.14000000000000001</v>
      </c>
      <c r="AF155" s="1">
        <v>0.16750000000000001</v>
      </c>
      <c r="AG155">
        <v>16</v>
      </c>
      <c r="AH155">
        <v>0.17</v>
      </c>
      <c r="AI155">
        <v>8</v>
      </c>
      <c r="AJ155">
        <v>4</v>
      </c>
      <c r="AK155">
        <v>4</v>
      </c>
      <c r="AL155" s="2">
        <v>4</v>
      </c>
    </row>
    <row r="156" spans="1:38" x14ac:dyDescent="0.3">
      <c r="A156" s="1" t="s">
        <v>53</v>
      </c>
      <c r="B156">
        <f t="shared" si="2"/>
        <v>154</v>
      </c>
      <c r="C156">
        <v>2</v>
      </c>
      <c r="D156" s="2">
        <v>1</v>
      </c>
      <c r="E156" s="1">
        <v>2</v>
      </c>
      <c r="F156">
        <v>7</v>
      </c>
      <c r="G156">
        <v>2</v>
      </c>
      <c r="H156">
        <v>46.87</v>
      </c>
      <c r="I156">
        <v>0.12</v>
      </c>
      <c r="J156">
        <v>5</v>
      </c>
      <c r="K156">
        <v>0.94</v>
      </c>
      <c r="L156">
        <v>0.47</v>
      </c>
      <c r="M156">
        <v>13</v>
      </c>
      <c r="N156">
        <v>0.2</v>
      </c>
      <c r="O156" s="1">
        <v>3</v>
      </c>
      <c r="P156">
        <v>9</v>
      </c>
      <c r="Q156">
        <v>4</v>
      </c>
      <c r="R156">
        <v>45.44</v>
      </c>
      <c r="S156">
        <v>0.9</v>
      </c>
      <c r="T156">
        <v>5</v>
      </c>
      <c r="U156">
        <v>0.47</v>
      </c>
      <c r="V156">
        <v>0.94</v>
      </c>
      <c r="W156">
        <v>16</v>
      </c>
      <c r="X156">
        <v>0</v>
      </c>
      <c r="Y156" s="1">
        <v>7</v>
      </c>
      <c r="Z156">
        <v>4</v>
      </c>
      <c r="AA156">
        <v>4</v>
      </c>
      <c r="AB156">
        <v>4</v>
      </c>
      <c r="AC156">
        <v>0.25</v>
      </c>
      <c r="AD156">
        <v>16</v>
      </c>
      <c r="AE156" s="2">
        <v>0.11</v>
      </c>
      <c r="AF156" s="1">
        <v>0.11</v>
      </c>
      <c r="AG156">
        <v>14</v>
      </c>
      <c r="AH156">
        <v>0.18</v>
      </c>
      <c r="AI156">
        <v>5</v>
      </c>
      <c r="AJ156">
        <v>4</v>
      </c>
      <c r="AK156">
        <v>2</v>
      </c>
      <c r="AL156" s="2">
        <v>3</v>
      </c>
    </row>
    <row r="157" spans="1:38" x14ac:dyDescent="0.3">
      <c r="A157" s="1" t="s">
        <v>53</v>
      </c>
      <c r="B157">
        <f t="shared" si="2"/>
        <v>155</v>
      </c>
      <c r="C157">
        <v>2</v>
      </c>
      <c r="D157" s="2">
        <v>1</v>
      </c>
      <c r="E157" s="1">
        <v>4</v>
      </c>
      <c r="F157">
        <v>10</v>
      </c>
      <c r="G157">
        <v>3</v>
      </c>
      <c r="H157">
        <v>47.31</v>
      </c>
      <c r="I157">
        <v>1</v>
      </c>
      <c r="J157">
        <v>6</v>
      </c>
      <c r="K157">
        <v>0.94</v>
      </c>
      <c r="L157">
        <v>0.47</v>
      </c>
      <c r="M157">
        <v>16</v>
      </c>
      <c r="N157">
        <v>0.11166666666666668</v>
      </c>
      <c r="O157" s="1">
        <v>3</v>
      </c>
      <c r="P157">
        <v>9</v>
      </c>
      <c r="Q157">
        <v>3</v>
      </c>
      <c r="R157">
        <v>46.3</v>
      </c>
      <c r="S157">
        <v>0.83</v>
      </c>
      <c r="T157">
        <v>6</v>
      </c>
      <c r="U157">
        <v>0.47</v>
      </c>
      <c r="V157">
        <v>0.82</v>
      </c>
      <c r="W157">
        <v>17</v>
      </c>
      <c r="X157">
        <v>5.5E-2</v>
      </c>
      <c r="Y157" s="1">
        <v>7</v>
      </c>
      <c r="Z157">
        <v>4</v>
      </c>
      <c r="AA157">
        <v>4</v>
      </c>
      <c r="AB157">
        <v>4</v>
      </c>
      <c r="AC157">
        <v>0.25</v>
      </c>
      <c r="AD157">
        <v>15</v>
      </c>
      <c r="AE157" s="2">
        <v>0.1</v>
      </c>
      <c r="AF157" s="1">
        <v>0.33333333333333331</v>
      </c>
      <c r="AG157">
        <v>17</v>
      </c>
      <c r="AH157">
        <v>0.18</v>
      </c>
      <c r="AI157">
        <v>10</v>
      </c>
      <c r="AJ157">
        <v>3</v>
      </c>
      <c r="AK157">
        <v>5</v>
      </c>
      <c r="AL157" s="2">
        <v>6</v>
      </c>
    </row>
    <row r="158" spans="1:38" x14ac:dyDescent="0.3">
      <c r="A158" s="1" t="s">
        <v>53</v>
      </c>
      <c r="B158">
        <f t="shared" si="2"/>
        <v>156</v>
      </c>
      <c r="C158">
        <v>2</v>
      </c>
      <c r="D158" s="2">
        <v>1</v>
      </c>
      <c r="E158" s="1">
        <v>2</v>
      </c>
      <c r="F158">
        <v>6</v>
      </c>
      <c r="G158">
        <v>1</v>
      </c>
      <c r="H158">
        <v>48.17</v>
      </c>
      <c r="I158">
        <v>0.67</v>
      </c>
      <c r="J158">
        <v>4</v>
      </c>
      <c r="K158">
        <v>1.89</v>
      </c>
      <c r="L158">
        <v>1.7</v>
      </c>
      <c r="M158">
        <v>10</v>
      </c>
      <c r="N158">
        <v>0</v>
      </c>
      <c r="O158" s="1">
        <v>3</v>
      </c>
      <c r="P158">
        <v>10</v>
      </c>
      <c r="Q158">
        <v>2</v>
      </c>
      <c r="R158">
        <v>46.72</v>
      </c>
      <c r="S158">
        <v>0.91</v>
      </c>
      <c r="T158">
        <v>7</v>
      </c>
      <c r="U158">
        <v>0.47</v>
      </c>
      <c r="V158">
        <v>0.94</v>
      </c>
      <c r="W158">
        <v>18</v>
      </c>
      <c r="X158">
        <v>0</v>
      </c>
      <c r="Y158" s="1">
        <v>11</v>
      </c>
      <c r="Z158">
        <v>5</v>
      </c>
      <c r="AA158">
        <v>4</v>
      </c>
      <c r="AB158">
        <v>5</v>
      </c>
      <c r="AC158">
        <v>0.2</v>
      </c>
      <c r="AD158">
        <v>17</v>
      </c>
      <c r="AE158" s="2">
        <v>0.12</v>
      </c>
      <c r="AF158" s="1">
        <v>0.26600000000000001</v>
      </c>
      <c r="AG158">
        <v>14</v>
      </c>
      <c r="AH158">
        <v>0.19</v>
      </c>
      <c r="AI158">
        <v>9</v>
      </c>
      <c r="AJ158">
        <v>3</v>
      </c>
      <c r="AK158">
        <v>4</v>
      </c>
      <c r="AL158" s="2">
        <v>5</v>
      </c>
    </row>
    <row r="159" spans="1:38" x14ac:dyDescent="0.3">
      <c r="A159" s="1" t="s">
        <v>18</v>
      </c>
      <c r="B159">
        <f t="shared" si="2"/>
        <v>157</v>
      </c>
      <c r="C159">
        <v>3</v>
      </c>
      <c r="D159" s="2">
        <v>1</v>
      </c>
      <c r="E159" s="1">
        <v>4</v>
      </c>
      <c r="F159">
        <v>10</v>
      </c>
      <c r="G159">
        <v>4</v>
      </c>
      <c r="H159">
        <v>66.13</v>
      </c>
      <c r="I159">
        <v>7.74</v>
      </c>
      <c r="J159">
        <v>6</v>
      </c>
      <c r="K159">
        <v>6.16</v>
      </c>
      <c r="L159">
        <v>4</v>
      </c>
      <c r="M159">
        <v>16</v>
      </c>
      <c r="N159">
        <v>0.22166666666666668</v>
      </c>
      <c r="O159" s="1">
        <v>3</v>
      </c>
      <c r="P159">
        <v>12</v>
      </c>
      <c r="Q159">
        <v>3</v>
      </c>
      <c r="R159">
        <v>62.78</v>
      </c>
      <c r="S159">
        <v>7.38</v>
      </c>
      <c r="T159">
        <v>8</v>
      </c>
      <c r="U159">
        <v>1.41</v>
      </c>
      <c r="V159">
        <v>4.32</v>
      </c>
      <c r="W159">
        <v>18</v>
      </c>
      <c r="X159">
        <v>0.25</v>
      </c>
      <c r="Y159" s="1">
        <v>14</v>
      </c>
      <c r="Z159">
        <v>4</v>
      </c>
      <c r="AA159">
        <v>5</v>
      </c>
      <c r="AB159">
        <v>9</v>
      </c>
      <c r="AC159">
        <v>0.33333333333333331</v>
      </c>
      <c r="AD159">
        <v>25</v>
      </c>
      <c r="AE159" s="2">
        <v>0.15</v>
      </c>
      <c r="AF159" s="1">
        <v>0.52428571428571424</v>
      </c>
      <c r="AG159">
        <v>13</v>
      </c>
      <c r="AH159">
        <v>0.08</v>
      </c>
      <c r="AI159">
        <v>10</v>
      </c>
      <c r="AJ159">
        <v>3</v>
      </c>
      <c r="AK159">
        <v>3</v>
      </c>
      <c r="AL159" s="2">
        <v>7</v>
      </c>
    </row>
    <row r="160" spans="1:38" x14ac:dyDescent="0.3">
      <c r="A160" s="1" t="s">
        <v>18</v>
      </c>
      <c r="B160">
        <f t="shared" si="2"/>
        <v>158</v>
      </c>
      <c r="C160">
        <v>3</v>
      </c>
      <c r="D160" s="2">
        <v>1</v>
      </c>
      <c r="E160" s="1">
        <v>4</v>
      </c>
      <c r="F160">
        <v>10</v>
      </c>
      <c r="G160">
        <v>3</v>
      </c>
      <c r="H160">
        <v>59.17</v>
      </c>
      <c r="I160">
        <v>4.5</v>
      </c>
      <c r="J160">
        <v>6</v>
      </c>
      <c r="K160">
        <v>4.1100000000000003</v>
      </c>
      <c r="L160">
        <v>4.03</v>
      </c>
      <c r="M160">
        <v>16</v>
      </c>
      <c r="N160">
        <v>0.22166666666666668</v>
      </c>
      <c r="O160" s="1">
        <v>3</v>
      </c>
      <c r="P160">
        <v>9</v>
      </c>
      <c r="Q160">
        <v>3</v>
      </c>
      <c r="R160">
        <v>58.48</v>
      </c>
      <c r="S160">
        <v>2.25</v>
      </c>
      <c r="T160">
        <v>7</v>
      </c>
      <c r="U160">
        <v>1.25</v>
      </c>
      <c r="V160">
        <v>3.4</v>
      </c>
      <c r="W160">
        <v>16</v>
      </c>
      <c r="X160">
        <v>0.33285714285714285</v>
      </c>
      <c r="Y160" s="1">
        <v>10</v>
      </c>
      <c r="Z160">
        <v>2</v>
      </c>
      <c r="AA160">
        <v>3</v>
      </c>
      <c r="AB160">
        <v>9</v>
      </c>
      <c r="AC160">
        <v>0.55555555555555558</v>
      </c>
      <c r="AD160">
        <v>16</v>
      </c>
      <c r="AE160" s="2">
        <v>0.11</v>
      </c>
      <c r="AF160" s="1">
        <v>0.23857142857142857</v>
      </c>
      <c r="AG160">
        <v>25</v>
      </c>
      <c r="AH160">
        <v>0.09</v>
      </c>
      <c r="AI160">
        <v>15</v>
      </c>
      <c r="AJ160">
        <v>6</v>
      </c>
      <c r="AK160">
        <v>7</v>
      </c>
      <c r="AL160" s="2">
        <v>7</v>
      </c>
    </row>
    <row r="161" spans="1:38" x14ac:dyDescent="0.3">
      <c r="A161" s="1" t="s">
        <v>18</v>
      </c>
      <c r="B161">
        <f t="shared" si="2"/>
        <v>159</v>
      </c>
      <c r="C161">
        <v>3</v>
      </c>
      <c r="D161" s="2">
        <v>1</v>
      </c>
      <c r="E161" s="1">
        <v>4</v>
      </c>
      <c r="F161">
        <v>11</v>
      </c>
      <c r="G161">
        <v>3</v>
      </c>
      <c r="H161">
        <v>55.25</v>
      </c>
      <c r="I161">
        <v>2.5</v>
      </c>
      <c r="J161">
        <v>9</v>
      </c>
      <c r="K161">
        <v>3.68</v>
      </c>
      <c r="L161">
        <v>0.47</v>
      </c>
      <c r="M161">
        <v>19</v>
      </c>
      <c r="N161">
        <v>0.29666666666666663</v>
      </c>
      <c r="O161" s="1">
        <v>2</v>
      </c>
      <c r="P161">
        <v>12</v>
      </c>
      <c r="Q161">
        <v>2</v>
      </c>
      <c r="R161">
        <v>54.61</v>
      </c>
      <c r="S161">
        <v>100</v>
      </c>
      <c r="T161">
        <v>10</v>
      </c>
      <c r="U161">
        <v>5.25</v>
      </c>
      <c r="V161">
        <v>3.4</v>
      </c>
      <c r="W161">
        <v>20</v>
      </c>
      <c r="X161">
        <v>0.433</v>
      </c>
      <c r="Y161" s="1">
        <v>14</v>
      </c>
      <c r="Z161">
        <v>4</v>
      </c>
      <c r="AA161">
        <v>4</v>
      </c>
      <c r="AB161">
        <v>11</v>
      </c>
      <c r="AC161">
        <v>0.5154545454545455</v>
      </c>
      <c r="AD161">
        <v>21</v>
      </c>
      <c r="AE161" s="2">
        <v>0.13</v>
      </c>
      <c r="AF161" s="1">
        <v>0.44500000000000001</v>
      </c>
      <c r="AG161">
        <v>13</v>
      </c>
      <c r="AH161">
        <v>0.1</v>
      </c>
      <c r="AI161">
        <v>9</v>
      </c>
      <c r="AJ161">
        <v>3</v>
      </c>
      <c r="AK161">
        <v>3</v>
      </c>
      <c r="AL161" s="2">
        <v>6</v>
      </c>
    </row>
    <row r="162" spans="1:38" x14ac:dyDescent="0.3">
      <c r="A162" s="1" t="s">
        <v>18</v>
      </c>
      <c r="B162">
        <f t="shared" si="2"/>
        <v>160</v>
      </c>
      <c r="C162">
        <v>3</v>
      </c>
      <c r="D162" s="2">
        <v>1</v>
      </c>
      <c r="E162" s="1">
        <v>3</v>
      </c>
      <c r="F162">
        <v>8</v>
      </c>
      <c r="G162">
        <v>4</v>
      </c>
      <c r="H162">
        <v>52.64</v>
      </c>
      <c r="I162">
        <v>3.36</v>
      </c>
      <c r="J162">
        <v>6</v>
      </c>
      <c r="K162">
        <v>4.78</v>
      </c>
      <c r="L162">
        <v>0.47</v>
      </c>
      <c r="M162">
        <v>15</v>
      </c>
      <c r="N162">
        <v>0.33333333333333331</v>
      </c>
      <c r="O162" s="1">
        <v>3</v>
      </c>
      <c r="P162">
        <v>9</v>
      </c>
      <c r="Q162">
        <v>3</v>
      </c>
      <c r="R162">
        <v>52.03</v>
      </c>
      <c r="S162">
        <v>100</v>
      </c>
      <c r="T162">
        <v>7</v>
      </c>
      <c r="U162">
        <v>2.87</v>
      </c>
      <c r="V162">
        <v>5.25</v>
      </c>
      <c r="W162">
        <v>16</v>
      </c>
      <c r="X162">
        <v>0.38142857142857139</v>
      </c>
      <c r="Y162" s="1">
        <v>12</v>
      </c>
      <c r="Z162">
        <v>2</v>
      </c>
      <c r="AA162">
        <v>2</v>
      </c>
      <c r="AB162">
        <v>11</v>
      </c>
      <c r="AC162">
        <v>0.57545454545454544</v>
      </c>
      <c r="AD162">
        <v>17</v>
      </c>
      <c r="AE162" s="2">
        <v>0.09</v>
      </c>
      <c r="AF162" s="1">
        <v>0.5</v>
      </c>
      <c r="AG162">
        <v>15</v>
      </c>
      <c r="AH162">
        <v>0.11</v>
      </c>
      <c r="AI162">
        <v>9</v>
      </c>
      <c r="AJ162">
        <v>2</v>
      </c>
      <c r="AK162">
        <v>2</v>
      </c>
      <c r="AL162" s="2">
        <v>8</v>
      </c>
    </row>
    <row r="163" spans="1:38" x14ac:dyDescent="0.3">
      <c r="A163" s="1" t="s">
        <v>18</v>
      </c>
      <c r="B163">
        <f t="shared" si="2"/>
        <v>161</v>
      </c>
      <c r="C163">
        <v>3</v>
      </c>
      <c r="D163" s="2">
        <v>1</v>
      </c>
      <c r="E163" s="1">
        <v>2</v>
      </c>
      <c r="F163">
        <v>8</v>
      </c>
      <c r="G163">
        <v>3</v>
      </c>
      <c r="H163">
        <v>60.91</v>
      </c>
      <c r="I163">
        <v>3.25</v>
      </c>
      <c r="J163">
        <v>7</v>
      </c>
      <c r="K163">
        <v>7.41</v>
      </c>
      <c r="L163">
        <v>0.94</v>
      </c>
      <c r="M163">
        <v>18</v>
      </c>
      <c r="N163">
        <v>0.23857142857142857</v>
      </c>
      <c r="O163" s="1">
        <v>3</v>
      </c>
      <c r="P163">
        <v>13</v>
      </c>
      <c r="Q163">
        <v>3</v>
      </c>
      <c r="R163">
        <v>59.34</v>
      </c>
      <c r="S163">
        <v>11.5</v>
      </c>
      <c r="T163">
        <v>11</v>
      </c>
      <c r="U163">
        <v>5</v>
      </c>
      <c r="V163">
        <v>5.73</v>
      </c>
      <c r="W163">
        <v>19</v>
      </c>
      <c r="X163">
        <v>0.45454545454545453</v>
      </c>
      <c r="Y163" s="1">
        <v>13</v>
      </c>
      <c r="Z163">
        <v>4</v>
      </c>
      <c r="AA163">
        <v>4</v>
      </c>
      <c r="AB163">
        <v>11</v>
      </c>
      <c r="AC163">
        <v>0.60636363636363633</v>
      </c>
      <c r="AD163">
        <v>20</v>
      </c>
      <c r="AE163" s="2">
        <v>0.1</v>
      </c>
      <c r="AF163" s="1">
        <v>0.5</v>
      </c>
      <c r="AG163">
        <v>17</v>
      </c>
      <c r="AH163">
        <v>0.11</v>
      </c>
      <c r="AI163">
        <v>11</v>
      </c>
      <c r="AJ163">
        <v>5</v>
      </c>
      <c r="AK163">
        <v>4</v>
      </c>
      <c r="AL163" s="2">
        <v>8</v>
      </c>
    </row>
    <row r="164" spans="1:38" x14ac:dyDescent="0.3">
      <c r="A164" s="1" t="s">
        <v>18</v>
      </c>
      <c r="B164">
        <f t="shared" si="2"/>
        <v>162</v>
      </c>
      <c r="C164">
        <v>3</v>
      </c>
      <c r="D164" s="2">
        <v>1</v>
      </c>
      <c r="E164" s="1">
        <v>3</v>
      </c>
      <c r="F164">
        <v>10</v>
      </c>
      <c r="G164">
        <v>2</v>
      </c>
      <c r="H164">
        <v>71.349999999999994</v>
      </c>
      <c r="I164">
        <v>12.25</v>
      </c>
      <c r="J164">
        <v>9</v>
      </c>
      <c r="K164">
        <v>9.8800000000000008</v>
      </c>
      <c r="L164">
        <v>5.25</v>
      </c>
      <c r="M164">
        <v>19</v>
      </c>
      <c r="N164">
        <v>0.33333333333333331</v>
      </c>
      <c r="O164" s="1">
        <v>2</v>
      </c>
      <c r="P164">
        <v>12</v>
      </c>
      <c r="Q164">
        <v>2</v>
      </c>
      <c r="R164">
        <v>68.8</v>
      </c>
      <c r="S164">
        <v>100</v>
      </c>
      <c r="T164">
        <v>9</v>
      </c>
      <c r="U164">
        <v>8.73</v>
      </c>
      <c r="V164">
        <v>6.18</v>
      </c>
      <c r="W164">
        <v>22</v>
      </c>
      <c r="X164">
        <v>0.29666666666666663</v>
      </c>
      <c r="Y164" s="1">
        <v>16</v>
      </c>
      <c r="Z164">
        <v>4</v>
      </c>
      <c r="AA164">
        <v>3</v>
      </c>
      <c r="AB164">
        <v>14</v>
      </c>
      <c r="AC164">
        <v>0.5</v>
      </c>
      <c r="AD164">
        <v>26</v>
      </c>
      <c r="AE164" s="2">
        <v>0.13</v>
      </c>
      <c r="AF164" s="1">
        <v>0.4</v>
      </c>
      <c r="AG164">
        <v>30</v>
      </c>
      <c r="AH164">
        <v>0.11</v>
      </c>
      <c r="AI164">
        <v>18</v>
      </c>
      <c r="AJ164">
        <v>9</v>
      </c>
      <c r="AK164">
        <v>9</v>
      </c>
      <c r="AL164" s="2">
        <v>10</v>
      </c>
    </row>
    <row r="165" spans="1:38" x14ac:dyDescent="0.3">
      <c r="A165" s="1" t="s">
        <v>18</v>
      </c>
      <c r="B165">
        <f t="shared" si="2"/>
        <v>163</v>
      </c>
      <c r="C165">
        <v>3</v>
      </c>
      <c r="D165" s="2">
        <v>1</v>
      </c>
      <c r="E165" s="1">
        <v>3</v>
      </c>
      <c r="F165">
        <v>14</v>
      </c>
      <c r="G165">
        <v>4</v>
      </c>
      <c r="H165">
        <v>87.88</v>
      </c>
      <c r="I165">
        <v>0.95</v>
      </c>
      <c r="J165">
        <v>10</v>
      </c>
      <c r="K165">
        <v>2.0499999999999998</v>
      </c>
      <c r="L165">
        <v>6.24</v>
      </c>
      <c r="M165">
        <v>25</v>
      </c>
      <c r="N165">
        <v>0.3</v>
      </c>
      <c r="O165" s="1">
        <v>6</v>
      </c>
      <c r="P165">
        <v>16</v>
      </c>
      <c r="Q165">
        <v>3</v>
      </c>
      <c r="R165">
        <v>85.57</v>
      </c>
      <c r="S165">
        <v>4.67</v>
      </c>
      <c r="T165">
        <v>13</v>
      </c>
      <c r="U165">
        <v>8.3800000000000008</v>
      </c>
      <c r="V165">
        <v>0.94</v>
      </c>
      <c r="W165">
        <v>28</v>
      </c>
      <c r="X165">
        <v>0.30769230769230771</v>
      </c>
      <c r="Y165" s="1">
        <v>12</v>
      </c>
      <c r="Z165">
        <v>2</v>
      </c>
      <c r="AA165">
        <v>2</v>
      </c>
      <c r="AB165">
        <v>11</v>
      </c>
      <c r="AC165">
        <v>0.57545454545454544</v>
      </c>
      <c r="AD165">
        <v>16</v>
      </c>
      <c r="AE165" s="2">
        <v>0.08</v>
      </c>
      <c r="AF165" s="1">
        <v>0.54125000000000001</v>
      </c>
      <c r="AG165">
        <v>18</v>
      </c>
      <c r="AH165">
        <v>0.13</v>
      </c>
      <c r="AI165">
        <v>12</v>
      </c>
      <c r="AJ165">
        <v>5</v>
      </c>
      <c r="AK165">
        <v>5</v>
      </c>
      <c r="AL165" s="2">
        <v>8</v>
      </c>
    </row>
    <row r="166" spans="1:38" x14ac:dyDescent="0.3">
      <c r="A166" s="1" t="s">
        <v>18</v>
      </c>
      <c r="B166">
        <f t="shared" si="2"/>
        <v>164</v>
      </c>
      <c r="C166">
        <v>3</v>
      </c>
      <c r="D166" s="2">
        <v>1</v>
      </c>
      <c r="E166" s="1">
        <v>5</v>
      </c>
      <c r="F166">
        <v>14</v>
      </c>
      <c r="G166">
        <v>3</v>
      </c>
      <c r="H166">
        <v>94.41</v>
      </c>
      <c r="I166">
        <v>0.75</v>
      </c>
      <c r="J166">
        <v>10</v>
      </c>
      <c r="K166">
        <v>0.82</v>
      </c>
      <c r="L166">
        <v>2.16</v>
      </c>
      <c r="M166">
        <v>27</v>
      </c>
      <c r="N166">
        <v>0.26700000000000002</v>
      </c>
      <c r="O166" s="1">
        <v>4</v>
      </c>
      <c r="P166">
        <v>14</v>
      </c>
      <c r="Q166">
        <v>5</v>
      </c>
      <c r="R166">
        <v>93.74</v>
      </c>
      <c r="S166">
        <v>4.58</v>
      </c>
      <c r="T166">
        <v>12</v>
      </c>
      <c r="U166">
        <v>2.62</v>
      </c>
      <c r="V166">
        <v>1.63</v>
      </c>
      <c r="W166">
        <v>24</v>
      </c>
      <c r="X166">
        <v>0.33333333333333331</v>
      </c>
      <c r="Y166" s="1">
        <v>10</v>
      </c>
      <c r="Z166">
        <v>4</v>
      </c>
      <c r="AA166">
        <v>4</v>
      </c>
      <c r="AB166">
        <v>8</v>
      </c>
      <c r="AC166">
        <v>0.54125000000000001</v>
      </c>
      <c r="AD166">
        <v>16</v>
      </c>
      <c r="AE166" s="2">
        <v>7.0000000000000007E-2</v>
      </c>
      <c r="AF166" s="1">
        <v>0.5</v>
      </c>
      <c r="AG166">
        <v>13</v>
      </c>
      <c r="AH166">
        <v>0.13</v>
      </c>
      <c r="AI166">
        <v>11</v>
      </c>
      <c r="AJ166">
        <v>2</v>
      </c>
      <c r="AK166">
        <v>2</v>
      </c>
      <c r="AL166" s="2">
        <v>8</v>
      </c>
    </row>
    <row r="167" spans="1:38" x14ac:dyDescent="0.3">
      <c r="A167" s="1" t="s">
        <v>18</v>
      </c>
      <c r="B167">
        <f t="shared" si="2"/>
        <v>165</v>
      </c>
      <c r="C167">
        <v>3</v>
      </c>
      <c r="D167" s="2">
        <v>1</v>
      </c>
      <c r="E167" s="1">
        <v>6</v>
      </c>
      <c r="F167">
        <v>14</v>
      </c>
      <c r="G167">
        <v>5</v>
      </c>
      <c r="H167">
        <v>97.02</v>
      </c>
      <c r="I167">
        <v>2.42</v>
      </c>
      <c r="J167">
        <v>9</v>
      </c>
      <c r="K167">
        <v>4.03</v>
      </c>
      <c r="L167">
        <v>2.4900000000000002</v>
      </c>
      <c r="M167">
        <v>24</v>
      </c>
      <c r="N167">
        <v>0.18555555555555556</v>
      </c>
      <c r="O167" s="1">
        <v>5</v>
      </c>
      <c r="P167">
        <v>15</v>
      </c>
      <c r="Q167">
        <v>3</v>
      </c>
      <c r="R167">
        <v>95.46</v>
      </c>
      <c r="S167">
        <v>3.88</v>
      </c>
      <c r="T167">
        <v>11</v>
      </c>
      <c r="U167">
        <v>3.3</v>
      </c>
      <c r="V167">
        <v>3.27</v>
      </c>
      <c r="W167">
        <v>29</v>
      </c>
      <c r="X167">
        <v>0.36363636363636365</v>
      </c>
      <c r="Y167" s="1">
        <v>12</v>
      </c>
      <c r="Z167">
        <v>4</v>
      </c>
      <c r="AA167">
        <v>5</v>
      </c>
      <c r="AB167">
        <v>9</v>
      </c>
      <c r="AC167">
        <v>0.55555555555555558</v>
      </c>
      <c r="AD167">
        <v>17</v>
      </c>
      <c r="AE167" s="2">
        <v>0.08</v>
      </c>
      <c r="AF167" s="1">
        <v>0.38142857142857139</v>
      </c>
      <c r="AG167">
        <v>18</v>
      </c>
      <c r="AH167">
        <v>0.18</v>
      </c>
      <c r="AI167">
        <v>10</v>
      </c>
      <c r="AJ167">
        <v>3</v>
      </c>
      <c r="AK167">
        <v>5</v>
      </c>
      <c r="AL167" s="2">
        <v>7</v>
      </c>
    </row>
    <row r="168" spans="1:38" x14ac:dyDescent="0.3">
      <c r="A168" s="1" t="s">
        <v>18</v>
      </c>
      <c r="B168">
        <f t="shared" si="2"/>
        <v>166</v>
      </c>
      <c r="C168">
        <v>3</v>
      </c>
      <c r="D168" s="2">
        <v>1</v>
      </c>
      <c r="E168" s="1">
        <v>4</v>
      </c>
      <c r="F168">
        <v>17</v>
      </c>
      <c r="G168">
        <v>3</v>
      </c>
      <c r="H168">
        <v>95.71</v>
      </c>
      <c r="I168">
        <v>7.75</v>
      </c>
      <c r="J168">
        <v>12</v>
      </c>
      <c r="K168">
        <v>4</v>
      </c>
      <c r="L168">
        <v>4.32</v>
      </c>
      <c r="M168">
        <v>30</v>
      </c>
      <c r="N168">
        <v>0.33333333333333331</v>
      </c>
      <c r="O168" s="1">
        <v>3</v>
      </c>
      <c r="P168">
        <v>15</v>
      </c>
      <c r="Q168">
        <v>3</v>
      </c>
      <c r="R168">
        <v>100.19</v>
      </c>
      <c r="S168">
        <v>5.25</v>
      </c>
      <c r="T168">
        <v>12</v>
      </c>
      <c r="U168">
        <v>6.02</v>
      </c>
      <c r="V168">
        <v>2</v>
      </c>
      <c r="W168">
        <v>27</v>
      </c>
      <c r="X168">
        <v>0.44416666666666665</v>
      </c>
      <c r="Y168" s="1">
        <v>17</v>
      </c>
      <c r="Z168">
        <v>4</v>
      </c>
      <c r="AA168">
        <v>4</v>
      </c>
      <c r="AB168">
        <v>13</v>
      </c>
      <c r="AC168">
        <v>0.46153846153846156</v>
      </c>
      <c r="AD168">
        <v>27</v>
      </c>
      <c r="AE168" s="2">
        <v>0.13</v>
      </c>
      <c r="AF168" s="1">
        <v>0.33399999999999996</v>
      </c>
      <c r="AG168">
        <v>16</v>
      </c>
      <c r="AH168">
        <v>0.18</v>
      </c>
      <c r="AI168">
        <v>8</v>
      </c>
      <c r="AJ168">
        <v>4</v>
      </c>
      <c r="AK168">
        <v>4</v>
      </c>
      <c r="AL168" s="2">
        <v>5</v>
      </c>
    </row>
    <row r="169" spans="1:38" x14ac:dyDescent="0.3">
      <c r="A169" s="1" t="s">
        <v>64</v>
      </c>
      <c r="B169">
        <f t="shared" si="2"/>
        <v>167</v>
      </c>
      <c r="C169">
        <v>1</v>
      </c>
      <c r="D169" s="2">
        <v>2</v>
      </c>
      <c r="E169" s="1">
        <v>3</v>
      </c>
      <c r="F169">
        <v>10</v>
      </c>
      <c r="G169">
        <v>3</v>
      </c>
      <c r="H169">
        <v>46.88</v>
      </c>
      <c r="I169">
        <v>0.25</v>
      </c>
      <c r="J169">
        <v>6</v>
      </c>
      <c r="K169">
        <v>1.7</v>
      </c>
      <c r="L169">
        <v>1</v>
      </c>
      <c r="M169">
        <v>16</v>
      </c>
      <c r="N169">
        <v>0.16666666666666666</v>
      </c>
      <c r="O169" s="1">
        <v>4</v>
      </c>
      <c r="P169">
        <v>11</v>
      </c>
      <c r="Q169">
        <v>4</v>
      </c>
      <c r="R169">
        <v>48.49</v>
      </c>
      <c r="S169">
        <v>1.89</v>
      </c>
      <c r="T169">
        <v>7</v>
      </c>
      <c r="U169">
        <v>2.5</v>
      </c>
      <c r="V169">
        <v>2.4900000000000002</v>
      </c>
      <c r="W169">
        <v>17</v>
      </c>
      <c r="X169">
        <v>0.19</v>
      </c>
      <c r="Y169" s="1">
        <v>10</v>
      </c>
      <c r="Z169">
        <v>5</v>
      </c>
      <c r="AA169">
        <v>5</v>
      </c>
      <c r="AB169">
        <v>5</v>
      </c>
      <c r="AC169">
        <v>0.13400000000000001</v>
      </c>
      <c r="AD169">
        <v>16</v>
      </c>
      <c r="AE169" s="2">
        <v>0.13</v>
      </c>
      <c r="AF169" s="1">
        <v>0.16666666666666666</v>
      </c>
      <c r="AG169">
        <v>21</v>
      </c>
      <c r="AH169">
        <v>0.22</v>
      </c>
      <c r="AI169">
        <v>12</v>
      </c>
      <c r="AJ169">
        <v>3</v>
      </c>
      <c r="AK169">
        <v>5</v>
      </c>
      <c r="AL169" s="2">
        <v>6</v>
      </c>
    </row>
    <row r="170" spans="1:38" x14ac:dyDescent="0.3">
      <c r="A170" s="1" t="s">
        <v>64</v>
      </c>
      <c r="B170">
        <f t="shared" si="2"/>
        <v>168</v>
      </c>
      <c r="C170">
        <v>1</v>
      </c>
      <c r="D170" s="2">
        <v>2</v>
      </c>
      <c r="E170" s="1">
        <v>4</v>
      </c>
      <c r="F170">
        <v>9</v>
      </c>
      <c r="G170">
        <v>3</v>
      </c>
      <c r="H170">
        <v>46.45</v>
      </c>
      <c r="I170">
        <v>0</v>
      </c>
      <c r="J170">
        <v>6</v>
      </c>
      <c r="K170">
        <v>5.44</v>
      </c>
      <c r="L170">
        <v>0.94</v>
      </c>
      <c r="M170">
        <v>16</v>
      </c>
      <c r="N170">
        <v>0.22166666666666668</v>
      </c>
      <c r="O170" s="1">
        <v>4</v>
      </c>
      <c r="P170">
        <v>11</v>
      </c>
      <c r="Q170">
        <v>3</v>
      </c>
      <c r="R170">
        <v>52.36</v>
      </c>
      <c r="S170">
        <v>0.62</v>
      </c>
      <c r="T170">
        <v>8</v>
      </c>
      <c r="U170">
        <v>3.3</v>
      </c>
      <c r="V170">
        <v>2.83</v>
      </c>
      <c r="W170">
        <v>19</v>
      </c>
      <c r="X170">
        <v>0.25</v>
      </c>
      <c r="Y170" s="1">
        <v>8</v>
      </c>
      <c r="Z170">
        <v>3</v>
      </c>
      <c r="AA170">
        <v>4</v>
      </c>
      <c r="AB170">
        <v>5</v>
      </c>
      <c r="AC170">
        <v>0.26600000000000001</v>
      </c>
      <c r="AD170">
        <v>13</v>
      </c>
      <c r="AE170" s="2">
        <v>0.14000000000000001</v>
      </c>
      <c r="AF170" s="1">
        <v>0.22166666666666668</v>
      </c>
      <c r="AG170">
        <v>17</v>
      </c>
      <c r="AH170">
        <v>0.25</v>
      </c>
      <c r="AI170">
        <v>12</v>
      </c>
      <c r="AJ170">
        <v>4</v>
      </c>
      <c r="AK170">
        <v>5</v>
      </c>
      <c r="AL170" s="2">
        <v>6</v>
      </c>
    </row>
    <row r="171" spans="1:38" x14ac:dyDescent="0.3">
      <c r="A171" s="1" t="s">
        <v>64</v>
      </c>
      <c r="B171">
        <f t="shared" si="2"/>
        <v>169</v>
      </c>
      <c r="C171">
        <v>1</v>
      </c>
      <c r="D171" s="2">
        <v>2</v>
      </c>
      <c r="E171" s="1">
        <v>4</v>
      </c>
      <c r="F171">
        <v>11</v>
      </c>
      <c r="G171">
        <v>4</v>
      </c>
      <c r="H171">
        <v>52.09</v>
      </c>
      <c r="I171">
        <v>10.220000000000001</v>
      </c>
      <c r="J171">
        <v>7</v>
      </c>
      <c r="K171">
        <v>4.99</v>
      </c>
      <c r="L171">
        <v>8.49</v>
      </c>
      <c r="M171">
        <v>19</v>
      </c>
      <c r="N171">
        <v>0.14285714285714285</v>
      </c>
      <c r="O171" s="1">
        <v>4</v>
      </c>
      <c r="P171">
        <v>8</v>
      </c>
      <c r="Q171">
        <v>3</v>
      </c>
      <c r="R171">
        <v>51.5</v>
      </c>
      <c r="S171">
        <v>3.38</v>
      </c>
      <c r="T171">
        <v>6</v>
      </c>
      <c r="U171">
        <v>1.41</v>
      </c>
      <c r="V171">
        <v>1.89</v>
      </c>
      <c r="W171">
        <v>18</v>
      </c>
      <c r="X171">
        <v>0.16666666666666666</v>
      </c>
      <c r="Y171" s="1">
        <v>12</v>
      </c>
      <c r="Z171">
        <v>4</v>
      </c>
      <c r="AA171">
        <v>5</v>
      </c>
      <c r="AB171">
        <v>6</v>
      </c>
      <c r="AC171">
        <v>5.5E-2</v>
      </c>
      <c r="AD171">
        <v>19</v>
      </c>
      <c r="AE171" s="2">
        <v>0.25</v>
      </c>
      <c r="AF171" s="1">
        <v>0</v>
      </c>
      <c r="AG171">
        <v>16</v>
      </c>
      <c r="AH171">
        <v>0.28999999999999998</v>
      </c>
      <c r="AI171">
        <v>9</v>
      </c>
      <c r="AJ171">
        <v>3</v>
      </c>
      <c r="AK171">
        <v>3</v>
      </c>
      <c r="AL171" s="2">
        <v>4</v>
      </c>
    </row>
    <row r="172" spans="1:38" x14ac:dyDescent="0.3">
      <c r="A172" s="1" t="s">
        <v>38</v>
      </c>
      <c r="B172">
        <f t="shared" si="2"/>
        <v>170</v>
      </c>
      <c r="C172">
        <v>0</v>
      </c>
      <c r="D172" s="2">
        <v>4</v>
      </c>
      <c r="E172" s="1">
        <v>3</v>
      </c>
      <c r="F172">
        <v>9</v>
      </c>
      <c r="G172">
        <v>4</v>
      </c>
      <c r="H172">
        <v>52.03</v>
      </c>
      <c r="I172">
        <v>1.35</v>
      </c>
      <c r="J172">
        <v>5</v>
      </c>
      <c r="K172">
        <v>0.94</v>
      </c>
      <c r="L172">
        <v>1.5</v>
      </c>
      <c r="M172">
        <v>18</v>
      </c>
      <c r="N172">
        <v>0</v>
      </c>
      <c r="O172" s="1">
        <v>4</v>
      </c>
      <c r="P172">
        <v>11</v>
      </c>
      <c r="Q172">
        <v>4</v>
      </c>
      <c r="R172">
        <v>51</v>
      </c>
      <c r="S172">
        <v>1.31</v>
      </c>
      <c r="T172">
        <v>6</v>
      </c>
      <c r="U172">
        <v>1.25</v>
      </c>
      <c r="V172">
        <v>2.4900000000000002</v>
      </c>
      <c r="W172">
        <v>16</v>
      </c>
      <c r="X172">
        <v>0.11166666666666668</v>
      </c>
      <c r="Y172" s="1">
        <v>7</v>
      </c>
      <c r="Z172">
        <v>2</v>
      </c>
      <c r="AA172">
        <v>2</v>
      </c>
      <c r="AB172">
        <v>5</v>
      </c>
      <c r="AC172">
        <v>0.4</v>
      </c>
      <c r="AD172">
        <v>12</v>
      </c>
      <c r="AE172" s="2">
        <v>0.13</v>
      </c>
      <c r="AF172" s="1">
        <v>0.4</v>
      </c>
      <c r="AG172">
        <v>14</v>
      </c>
      <c r="AH172">
        <v>0.15</v>
      </c>
      <c r="AI172">
        <v>9</v>
      </c>
      <c r="AJ172">
        <v>3</v>
      </c>
      <c r="AK172">
        <v>4</v>
      </c>
      <c r="AL172" s="2">
        <v>5</v>
      </c>
    </row>
    <row r="173" spans="1:38" x14ac:dyDescent="0.3">
      <c r="A173" s="1" t="s">
        <v>38</v>
      </c>
      <c r="B173">
        <f t="shared" si="2"/>
        <v>171</v>
      </c>
      <c r="C173">
        <v>0</v>
      </c>
      <c r="D173" s="2">
        <v>4</v>
      </c>
      <c r="E173" s="1">
        <v>3</v>
      </c>
      <c r="F173">
        <v>9</v>
      </c>
      <c r="G173">
        <v>3</v>
      </c>
      <c r="H173">
        <v>51.59</v>
      </c>
      <c r="I173">
        <v>0.5</v>
      </c>
      <c r="J173">
        <v>6</v>
      </c>
      <c r="K173">
        <v>0.82</v>
      </c>
      <c r="L173">
        <v>1.25</v>
      </c>
      <c r="M173">
        <v>14</v>
      </c>
      <c r="N173">
        <v>0.16666666666666666</v>
      </c>
      <c r="O173" s="1">
        <v>2</v>
      </c>
      <c r="P173">
        <v>10</v>
      </c>
      <c r="Q173">
        <v>2</v>
      </c>
      <c r="R173">
        <v>51.43</v>
      </c>
      <c r="S173">
        <v>1.1200000000000001</v>
      </c>
      <c r="T173">
        <v>8</v>
      </c>
      <c r="U173">
        <v>3.56</v>
      </c>
      <c r="V173">
        <v>2.4900000000000002</v>
      </c>
      <c r="W173">
        <v>20</v>
      </c>
      <c r="X173">
        <v>0.16625000000000001</v>
      </c>
      <c r="Y173" s="1">
        <v>7</v>
      </c>
      <c r="Z173">
        <v>4</v>
      </c>
      <c r="AA173">
        <v>4</v>
      </c>
      <c r="AB173">
        <v>4</v>
      </c>
      <c r="AC173">
        <v>0.25</v>
      </c>
      <c r="AD173">
        <v>15</v>
      </c>
      <c r="AE173" s="2">
        <v>0.14000000000000001</v>
      </c>
      <c r="AF173" s="1">
        <v>0.26600000000000001</v>
      </c>
      <c r="AG173">
        <v>14</v>
      </c>
      <c r="AH173">
        <v>0.18</v>
      </c>
      <c r="AI173">
        <v>7</v>
      </c>
      <c r="AJ173">
        <v>3</v>
      </c>
      <c r="AK173">
        <v>3</v>
      </c>
      <c r="AL173" s="2">
        <v>5</v>
      </c>
    </row>
    <row r="174" spans="1:38" x14ac:dyDescent="0.3">
      <c r="A174" s="1" t="s">
        <v>38</v>
      </c>
      <c r="B174">
        <f t="shared" si="2"/>
        <v>172</v>
      </c>
      <c r="C174">
        <v>0</v>
      </c>
      <c r="D174" s="2">
        <v>4</v>
      </c>
      <c r="E174" s="1">
        <v>4</v>
      </c>
      <c r="F174">
        <v>13</v>
      </c>
      <c r="G174">
        <v>3</v>
      </c>
      <c r="H174">
        <v>52.03</v>
      </c>
      <c r="I174">
        <v>1.1200000000000001</v>
      </c>
      <c r="J174">
        <v>8</v>
      </c>
      <c r="K174">
        <v>0.47</v>
      </c>
      <c r="L174">
        <v>0.82</v>
      </c>
      <c r="M174">
        <v>20</v>
      </c>
      <c r="N174">
        <v>0.20874999999999999</v>
      </c>
      <c r="O174" s="1">
        <v>2</v>
      </c>
      <c r="P174">
        <v>8</v>
      </c>
      <c r="Q174">
        <v>2</v>
      </c>
      <c r="R174">
        <v>51.43</v>
      </c>
      <c r="S174">
        <v>1.06</v>
      </c>
      <c r="T174">
        <v>6</v>
      </c>
      <c r="U174">
        <v>0.5</v>
      </c>
      <c r="V174">
        <v>0.94</v>
      </c>
      <c r="W174">
        <v>18</v>
      </c>
      <c r="X174">
        <v>5.5E-2</v>
      </c>
      <c r="Y174" s="1">
        <v>7</v>
      </c>
      <c r="Z174">
        <v>4</v>
      </c>
      <c r="AA174">
        <v>3</v>
      </c>
      <c r="AB174">
        <v>5</v>
      </c>
      <c r="AC174">
        <v>0.2</v>
      </c>
      <c r="AD174">
        <v>16</v>
      </c>
      <c r="AE174" s="2">
        <v>0.12</v>
      </c>
      <c r="AF174" s="1">
        <v>0.33285714285714285</v>
      </c>
      <c r="AG174">
        <v>18</v>
      </c>
      <c r="AH174">
        <v>0.19</v>
      </c>
      <c r="AI174">
        <v>10</v>
      </c>
      <c r="AJ174">
        <v>4</v>
      </c>
      <c r="AK174">
        <v>6</v>
      </c>
      <c r="AL174" s="2">
        <v>7</v>
      </c>
    </row>
    <row r="175" spans="1:38" x14ac:dyDescent="0.3">
      <c r="A175" s="1" t="s">
        <v>38</v>
      </c>
      <c r="B175">
        <f t="shared" si="2"/>
        <v>173</v>
      </c>
      <c r="C175">
        <v>0</v>
      </c>
      <c r="D175" s="2">
        <v>4</v>
      </c>
      <c r="E175" s="1">
        <v>2</v>
      </c>
      <c r="F175">
        <v>7</v>
      </c>
      <c r="G175">
        <v>2</v>
      </c>
      <c r="H175">
        <v>51.59</v>
      </c>
      <c r="I175">
        <v>0.42</v>
      </c>
      <c r="J175">
        <v>5</v>
      </c>
      <c r="K175">
        <v>0.47</v>
      </c>
      <c r="L175">
        <v>0.47</v>
      </c>
      <c r="M175">
        <v>15</v>
      </c>
      <c r="N175">
        <v>6.6000000000000003E-2</v>
      </c>
      <c r="O175" s="1">
        <v>2</v>
      </c>
      <c r="P175">
        <v>9</v>
      </c>
      <c r="Q175">
        <v>3</v>
      </c>
      <c r="R175">
        <v>49.72</v>
      </c>
      <c r="S175">
        <v>0.31</v>
      </c>
      <c r="T175">
        <v>6</v>
      </c>
      <c r="U175">
        <v>3.77</v>
      </c>
      <c r="V175">
        <v>1.63</v>
      </c>
      <c r="W175">
        <v>17</v>
      </c>
      <c r="X175">
        <v>5.5E-2</v>
      </c>
      <c r="Y175" s="1">
        <v>8</v>
      </c>
      <c r="Z175">
        <v>4</v>
      </c>
      <c r="AA175">
        <v>5</v>
      </c>
      <c r="AB175">
        <v>5</v>
      </c>
      <c r="AC175">
        <v>0.33399999999999996</v>
      </c>
      <c r="AD175">
        <v>15</v>
      </c>
      <c r="AE175" s="2">
        <v>0.13</v>
      </c>
      <c r="AF175" s="1">
        <v>0.23857142857142857</v>
      </c>
      <c r="AG175">
        <v>20</v>
      </c>
      <c r="AH175">
        <v>0.19</v>
      </c>
      <c r="AI175">
        <v>12</v>
      </c>
      <c r="AJ175">
        <v>5</v>
      </c>
      <c r="AK175">
        <v>6</v>
      </c>
      <c r="AL175" s="2">
        <v>7</v>
      </c>
    </row>
    <row r="176" spans="1:38" x14ac:dyDescent="0.3">
      <c r="A176" s="1" t="s">
        <v>38</v>
      </c>
      <c r="B176">
        <f t="shared" si="2"/>
        <v>174</v>
      </c>
      <c r="C176">
        <v>0</v>
      </c>
      <c r="D176" s="2">
        <v>4</v>
      </c>
      <c r="E176" s="1">
        <v>3</v>
      </c>
      <c r="F176">
        <v>6</v>
      </c>
      <c r="G176">
        <v>3</v>
      </c>
      <c r="H176">
        <v>52.46</v>
      </c>
      <c r="I176">
        <v>0.25</v>
      </c>
      <c r="J176">
        <v>4</v>
      </c>
      <c r="K176">
        <v>0.47</v>
      </c>
      <c r="L176">
        <v>0.94</v>
      </c>
      <c r="M176">
        <v>9</v>
      </c>
      <c r="N176">
        <v>0.16750000000000001</v>
      </c>
      <c r="O176" s="1">
        <v>2</v>
      </c>
      <c r="P176">
        <v>8</v>
      </c>
      <c r="Q176">
        <v>2</v>
      </c>
      <c r="R176">
        <v>49.72</v>
      </c>
      <c r="S176">
        <v>0.5</v>
      </c>
      <c r="T176">
        <v>6</v>
      </c>
      <c r="U176">
        <v>0.47</v>
      </c>
      <c r="V176">
        <v>0</v>
      </c>
      <c r="W176">
        <v>13</v>
      </c>
      <c r="X176">
        <v>0.16666666666666666</v>
      </c>
      <c r="Y176" s="1">
        <v>9</v>
      </c>
      <c r="Z176">
        <v>4</v>
      </c>
      <c r="AA176">
        <v>5</v>
      </c>
      <c r="AB176">
        <v>5</v>
      </c>
      <c r="AC176">
        <v>0.2</v>
      </c>
      <c r="AD176">
        <v>17</v>
      </c>
      <c r="AE176" s="2">
        <v>0.13</v>
      </c>
      <c r="AF176" s="1">
        <v>0.33374999999999999</v>
      </c>
      <c r="AG176">
        <v>20</v>
      </c>
      <c r="AH176">
        <v>0.19</v>
      </c>
      <c r="AI176">
        <v>10</v>
      </c>
      <c r="AJ176">
        <v>4</v>
      </c>
      <c r="AK176">
        <v>4</v>
      </c>
      <c r="AL176" s="2">
        <v>8</v>
      </c>
    </row>
    <row r="177" spans="1:38" x14ac:dyDescent="0.3">
      <c r="A177" s="1" t="s">
        <v>38</v>
      </c>
      <c r="B177">
        <f t="shared" si="2"/>
        <v>175</v>
      </c>
      <c r="C177">
        <v>0</v>
      </c>
      <c r="D177" s="2">
        <v>4</v>
      </c>
      <c r="E177" s="1">
        <v>3</v>
      </c>
      <c r="F177">
        <v>7</v>
      </c>
      <c r="G177">
        <v>3</v>
      </c>
      <c r="H177">
        <v>52.89</v>
      </c>
      <c r="I177">
        <v>0.25</v>
      </c>
      <c r="J177">
        <v>4</v>
      </c>
      <c r="K177">
        <v>0.94</v>
      </c>
      <c r="L177">
        <v>0.94</v>
      </c>
      <c r="M177">
        <v>13</v>
      </c>
      <c r="N177">
        <v>8.2500000000000004E-2</v>
      </c>
      <c r="O177" s="1">
        <v>2</v>
      </c>
      <c r="P177">
        <v>7</v>
      </c>
      <c r="Q177">
        <v>1</v>
      </c>
      <c r="R177">
        <v>51</v>
      </c>
      <c r="S177">
        <v>0.38</v>
      </c>
      <c r="T177">
        <v>5</v>
      </c>
      <c r="U177">
        <v>1.41</v>
      </c>
      <c r="V177">
        <v>1.89</v>
      </c>
      <c r="W177">
        <v>13</v>
      </c>
      <c r="X177">
        <v>0</v>
      </c>
      <c r="Y177" s="1">
        <v>8</v>
      </c>
      <c r="Z177">
        <v>3</v>
      </c>
      <c r="AA177">
        <v>3</v>
      </c>
      <c r="AB177">
        <v>5</v>
      </c>
      <c r="AC177">
        <v>0.33399999999999996</v>
      </c>
      <c r="AD177">
        <v>14</v>
      </c>
      <c r="AE177" s="2">
        <v>0.14000000000000001</v>
      </c>
      <c r="AF177" s="1">
        <v>0.52428571428571424</v>
      </c>
      <c r="AG177">
        <v>13</v>
      </c>
      <c r="AH177">
        <v>0.19</v>
      </c>
      <c r="AI177">
        <v>8</v>
      </c>
      <c r="AJ177">
        <v>2</v>
      </c>
      <c r="AK177">
        <v>2</v>
      </c>
      <c r="AL177" s="2">
        <v>7</v>
      </c>
    </row>
    <row r="178" spans="1:38" x14ac:dyDescent="0.3">
      <c r="A178" s="1" t="s">
        <v>31</v>
      </c>
      <c r="B178">
        <f t="shared" si="2"/>
        <v>176</v>
      </c>
      <c r="C178">
        <v>0</v>
      </c>
      <c r="D178" s="2">
        <v>4</v>
      </c>
      <c r="E178" s="1">
        <v>4</v>
      </c>
      <c r="F178">
        <v>8</v>
      </c>
      <c r="G178">
        <v>2</v>
      </c>
      <c r="H178">
        <v>66.459999999999994</v>
      </c>
      <c r="I178">
        <v>3</v>
      </c>
      <c r="J178">
        <v>6</v>
      </c>
      <c r="K178">
        <v>0.94</v>
      </c>
      <c r="L178">
        <v>0</v>
      </c>
      <c r="M178">
        <v>16</v>
      </c>
      <c r="N178">
        <v>0.22166666666666668</v>
      </c>
      <c r="O178" s="1">
        <v>2</v>
      </c>
      <c r="P178">
        <v>8</v>
      </c>
      <c r="Q178">
        <v>3</v>
      </c>
      <c r="R178">
        <v>58.29</v>
      </c>
      <c r="S178">
        <v>3.75</v>
      </c>
      <c r="T178">
        <v>5</v>
      </c>
      <c r="U178">
        <v>0.5</v>
      </c>
      <c r="V178">
        <v>2.62</v>
      </c>
      <c r="W178">
        <v>14</v>
      </c>
      <c r="X178">
        <v>0.2</v>
      </c>
      <c r="Y178" s="1">
        <v>9</v>
      </c>
      <c r="Z178">
        <v>4</v>
      </c>
      <c r="AA178">
        <v>4</v>
      </c>
      <c r="AB178">
        <v>6</v>
      </c>
      <c r="AC178">
        <v>0.27833333333333332</v>
      </c>
      <c r="AD178">
        <v>18</v>
      </c>
      <c r="AE178" s="2">
        <v>0.15</v>
      </c>
      <c r="AF178" s="1">
        <v>0.39363636363636362</v>
      </c>
      <c r="AG178">
        <v>24</v>
      </c>
      <c r="AH178">
        <v>0.09</v>
      </c>
      <c r="AI178">
        <v>16</v>
      </c>
      <c r="AJ178">
        <v>5</v>
      </c>
      <c r="AK178">
        <v>6</v>
      </c>
      <c r="AL178" s="2">
        <v>11</v>
      </c>
    </row>
    <row r="179" spans="1:38" x14ac:dyDescent="0.3">
      <c r="A179" s="1" t="s">
        <v>31</v>
      </c>
      <c r="B179">
        <f t="shared" si="2"/>
        <v>177</v>
      </c>
      <c r="C179">
        <v>0</v>
      </c>
      <c r="D179" s="2">
        <v>4</v>
      </c>
      <c r="E179" s="1">
        <v>3</v>
      </c>
      <c r="F179">
        <v>10</v>
      </c>
      <c r="G179">
        <v>3</v>
      </c>
      <c r="H179">
        <v>65.59</v>
      </c>
      <c r="I179">
        <v>1</v>
      </c>
      <c r="J179">
        <v>7</v>
      </c>
      <c r="K179">
        <v>0.94</v>
      </c>
      <c r="L179">
        <v>0</v>
      </c>
      <c r="M179">
        <v>21</v>
      </c>
      <c r="N179">
        <v>0.14285714285714285</v>
      </c>
      <c r="O179" s="1">
        <v>3</v>
      </c>
      <c r="P179">
        <v>7</v>
      </c>
      <c r="Q179">
        <v>4</v>
      </c>
      <c r="R179">
        <v>66.930000000000007</v>
      </c>
      <c r="S179">
        <v>1.85</v>
      </c>
      <c r="T179">
        <v>4</v>
      </c>
      <c r="U179">
        <v>4.03</v>
      </c>
      <c r="V179">
        <v>4.03</v>
      </c>
      <c r="W179">
        <v>14</v>
      </c>
      <c r="X179">
        <v>8.2500000000000004E-2</v>
      </c>
      <c r="Y179" s="1">
        <v>9</v>
      </c>
      <c r="Z179">
        <v>3</v>
      </c>
      <c r="AA179">
        <v>2</v>
      </c>
      <c r="AB179">
        <v>8</v>
      </c>
      <c r="AC179">
        <v>0.45874999999999999</v>
      </c>
      <c r="AD179">
        <v>17</v>
      </c>
      <c r="AE179" s="2">
        <v>0.14000000000000001</v>
      </c>
      <c r="AF179" s="1">
        <v>0.2857142857142857</v>
      </c>
      <c r="AG179">
        <v>21</v>
      </c>
      <c r="AH179">
        <v>0.11</v>
      </c>
      <c r="AI179">
        <v>13</v>
      </c>
      <c r="AJ179">
        <v>5</v>
      </c>
      <c r="AK179">
        <v>5</v>
      </c>
      <c r="AL179" s="2">
        <v>7</v>
      </c>
    </row>
    <row r="180" spans="1:38" x14ac:dyDescent="0.3">
      <c r="A180" s="1" t="s">
        <v>31</v>
      </c>
      <c r="B180">
        <f t="shared" si="2"/>
        <v>178</v>
      </c>
      <c r="C180">
        <v>0</v>
      </c>
      <c r="D180" s="2">
        <v>4</v>
      </c>
      <c r="E180" s="1">
        <v>5</v>
      </c>
      <c r="F180">
        <v>16</v>
      </c>
      <c r="G180">
        <v>4</v>
      </c>
      <c r="H180">
        <v>65.150000000000006</v>
      </c>
      <c r="I180">
        <v>2.88</v>
      </c>
      <c r="J180">
        <v>11</v>
      </c>
      <c r="K180">
        <v>0.82</v>
      </c>
      <c r="L180">
        <v>0.94</v>
      </c>
      <c r="M180">
        <v>25</v>
      </c>
      <c r="N180">
        <v>0.21181818181818182</v>
      </c>
      <c r="O180" s="1">
        <v>3</v>
      </c>
      <c r="P180">
        <v>10</v>
      </c>
      <c r="Q180">
        <v>3</v>
      </c>
      <c r="R180">
        <v>67.790000000000006</v>
      </c>
      <c r="S180">
        <v>1.33</v>
      </c>
      <c r="T180">
        <v>6</v>
      </c>
      <c r="U180">
        <v>5.44</v>
      </c>
      <c r="V180">
        <v>1.7</v>
      </c>
      <c r="W180">
        <v>16</v>
      </c>
      <c r="X180">
        <v>0.11166666666666668</v>
      </c>
      <c r="Y180" s="1">
        <v>8</v>
      </c>
      <c r="Z180">
        <v>3</v>
      </c>
      <c r="AA180">
        <v>3</v>
      </c>
      <c r="AB180">
        <v>5</v>
      </c>
      <c r="AC180">
        <v>0.2</v>
      </c>
      <c r="AD180">
        <v>15</v>
      </c>
      <c r="AE180" s="2">
        <v>0.14000000000000001</v>
      </c>
      <c r="AF180" s="1">
        <v>0.50888888888888895</v>
      </c>
      <c r="AG180">
        <v>20</v>
      </c>
      <c r="AH180">
        <v>0.12</v>
      </c>
      <c r="AI180">
        <v>14</v>
      </c>
      <c r="AJ180">
        <v>5</v>
      </c>
      <c r="AK180">
        <v>5</v>
      </c>
      <c r="AL180" s="2">
        <v>9</v>
      </c>
    </row>
    <row r="181" spans="1:38" x14ac:dyDescent="0.3">
      <c r="A181" s="1" t="s">
        <v>31</v>
      </c>
      <c r="B181">
        <f t="shared" si="2"/>
        <v>179</v>
      </c>
      <c r="C181">
        <v>0</v>
      </c>
      <c r="D181" s="2">
        <v>4</v>
      </c>
      <c r="E181" s="1">
        <v>4</v>
      </c>
      <c r="F181">
        <v>12</v>
      </c>
      <c r="G181">
        <v>3</v>
      </c>
      <c r="H181">
        <v>64.27</v>
      </c>
      <c r="I181">
        <v>1</v>
      </c>
      <c r="J181">
        <v>9</v>
      </c>
      <c r="K181">
        <v>0.47</v>
      </c>
      <c r="L181">
        <v>0.82</v>
      </c>
      <c r="M181">
        <v>20</v>
      </c>
      <c r="N181">
        <v>0.18555555555555556</v>
      </c>
      <c r="O181" s="1">
        <v>3</v>
      </c>
      <c r="P181">
        <v>13</v>
      </c>
      <c r="Q181">
        <v>3</v>
      </c>
      <c r="R181">
        <v>63.9</v>
      </c>
      <c r="S181">
        <v>3.23</v>
      </c>
      <c r="T181">
        <v>7</v>
      </c>
      <c r="U181">
        <v>4.03</v>
      </c>
      <c r="V181">
        <v>3.3</v>
      </c>
      <c r="W181">
        <v>20</v>
      </c>
      <c r="X181">
        <v>0.14285714285714285</v>
      </c>
      <c r="Y181" s="1">
        <v>11</v>
      </c>
      <c r="Z181">
        <v>4</v>
      </c>
      <c r="AA181">
        <v>5</v>
      </c>
      <c r="AB181">
        <v>6</v>
      </c>
      <c r="AC181">
        <v>0.22166666666666668</v>
      </c>
      <c r="AD181">
        <v>20</v>
      </c>
      <c r="AE181" s="2">
        <v>0.11</v>
      </c>
      <c r="AF181" s="1">
        <v>0.45454545454545453</v>
      </c>
      <c r="AG181">
        <v>24</v>
      </c>
      <c r="AH181">
        <v>0.13</v>
      </c>
      <c r="AI181">
        <v>17</v>
      </c>
      <c r="AJ181">
        <v>5</v>
      </c>
      <c r="AK181">
        <v>5</v>
      </c>
      <c r="AL181" s="2">
        <v>11</v>
      </c>
    </row>
    <row r="182" spans="1:38" x14ac:dyDescent="0.3">
      <c r="A182" s="1" t="s">
        <v>31</v>
      </c>
      <c r="B182">
        <f t="shared" si="2"/>
        <v>180</v>
      </c>
      <c r="C182">
        <v>0</v>
      </c>
      <c r="D182" s="2">
        <v>4</v>
      </c>
      <c r="E182" s="1">
        <v>4</v>
      </c>
      <c r="F182">
        <v>11</v>
      </c>
      <c r="G182">
        <v>3</v>
      </c>
      <c r="H182">
        <v>66.02</v>
      </c>
      <c r="I182">
        <v>1</v>
      </c>
      <c r="J182">
        <v>7</v>
      </c>
      <c r="K182">
        <v>0.94</v>
      </c>
      <c r="L182">
        <v>1.25</v>
      </c>
      <c r="M182">
        <v>19</v>
      </c>
      <c r="N182">
        <v>9.5714285714285724E-2</v>
      </c>
      <c r="O182" s="1">
        <v>3</v>
      </c>
      <c r="P182">
        <v>9</v>
      </c>
      <c r="Q182">
        <v>3</v>
      </c>
      <c r="R182">
        <v>62.18</v>
      </c>
      <c r="S182">
        <v>3.4</v>
      </c>
      <c r="T182">
        <v>5</v>
      </c>
      <c r="U182">
        <v>0.47</v>
      </c>
      <c r="V182">
        <v>1.7</v>
      </c>
      <c r="W182">
        <v>16</v>
      </c>
      <c r="X182">
        <v>6.6000000000000003E-2</v>
      </c>
      <c r="Y182" s="1">
        <v>9</v>
      </c>
      <c r="Z182">
        <v>4</v>
      </c>
      <c r="AA182">
        <v>5</v>
      </c>
      <c r="AB182">
        <v>7</v>
      </c>
      <c r="AC182">
        <v>0.42857142857142855</v>
      </c>
      <c r="AD182">
        <v>15</v>
      </c>
      <c r="AE182" s="2">
        <v>0.14000000000000001</v>
      </c>
      <c r="AF182" s="1">
        <v>0.33374999999999999</v>
      </c>
      <c r="AG182">
        <v>20</v>
      </c>
      <c r="AH182">
        <v>0.14000000000000001</v>
      </c>
      <c r="AI182">
        <v>13</v>
      </c>
      <c r="AJ182">
        <v>3</v>
      </c>
      <c r="AK182">
        <v>5</v>
      </c>
      <c r="AL182" s="2">
        <v>8</v>
      </c>
    </row>
    <row r="183" spans="1:38" x14ac:dyDescent="0.3">
      <c r="A183" s="1" t="s">
        <v>31</v>
      </c>
      <c r="B183">
        <f t="shared" si="2"/>
        <v>181</v>
      </c>
      <c r="C183">
        <v>0</v>
      </c>
      <c r="D183" s="2">
        <v>4</v>
      </c>
      <c r="E183" s="1">
        <v>4</v>
      </c>
      <c r="F183">
        <v>12</v>
      </c>
      <c r="G183">
        <v>3</v>
      </c>
      <c r="H183">
        <v>67.33</v>
      </c>
      <c r="I183">
        <v>0.75</v>
      </c>
      <c r="J183">
        <v>9</v>
      </c>
      <c r="K183">
        <v>1.63</v>
      </c>
      <c r="L183">
        <v>1.63</v>
      </c>
      <c r="M183">
        <v>23</v>
      </c>
      <c r="N183">
        <v>0.22222222222222221</v>
      </c>
      <c r="O183" s="1">
        <v>4</v>
      </c>
      <c r="P183">
        <v>10</v>
      </c>
      <c r="Q183">
        <v>5</v>
      </c>
      <c r="R183">
        <v>62.18</v>
      </c>
      <c r="S183">
        <v>1.38</v>
      </c>
      <c r="T183">
        <v>5</v>
      </c>
      <c r="U183">
        <v>3.77</v>
      </c>
      <c r="V183">
        <v>3.3</v>
      </c>
      <c r="W183">
        <v>16</v>
      </c>
      <c r="X183">
        <v>6.6000000000000003E-2</v>
      </c>
      <c r="Y183" s="1">
        <v>10</v>
      </c>
      <c r="Z183">
        <v>3</v>
      </c>
      <c r="AA183">
        <v>4</v>
      </c>
      <c r="AB183">
        <v>7</v>
      </c>
      <c r="AC183">
        <v>0.38142857142857139</v>
      </c>
      <c r="AD183">
        <v>17</v>
      </c>
      <c r="AE183" s="2">
        <v>0.14000000000000001</v>
      </c>
      <c r="AF183" s="1">
        <v>0.433</v>
      </c>
      <c r="AG183">
        <v>24</v>
      </c>
      <c r="AH183">
        <v>0.14000000000000001</v>
      </c>
      <c r="AI183">
        <v>15</v>
      </c>
      <c r="AJ183">
        <v>6</v>
      </c>
      <c r="AK183">
        <v>6</v>
      </c>
      <c r="AL183" s="2">
        <v>10</v>
      </c>
    </row>
    <row r="184" spans="1:38" x14ac:dyDescent="0.3">
      <c r="A184" s="1" t="s">
        <v>31</v>
      </c>
      <c r="B184">
        <f t="shared" si="2"/>
        <v>182</v>
      </c>
      <c r="C184">
        <v>0</v>
      </c>
      <c r="D184" s="2">
        <v>4</v>
      </c>
      <c r="E184" s="1">
        <v>4</v>
      </c>
      <c r="F184">
        <v>15</v>
      </c>
      <c r="G184">
        <v>3</v>
      </c>
      <c r="H184">
        <v>66.900000000000006</v>
      </c>
      <c r="I184">
        <v>1.96</v>
      </c>
      <c r="J184">
        <v>10</v>
      </c>
      <c r="K184">
        <v>1</v>
      </c>
      <c r="L184">
        <v>1.7</v>
      </c>
      <c r="M184">
        <v>23</v>
      </c>
      <c r="N184">
        <v>0.13300000000000001</v>
      </c>
      <c r="O184" s="1">
        <v>4</v>
      </c>
      <c r="P184">
        <v>12</v>
      </c>
      <c r="Q184">
        <v>4</v>
      </c>
      <c r="R184">
        <v>69.09</v>
      </c>
      <c r="S184">
        <v>4</v>
      </c>
      <c r="T184">
        <v>7</v>
      </c>
      <c r="U184">
        <v>2.4900000000000002</v>
      </c>
      <c r="V184">
        <v>1.5</v>
      </c>
      <c r="W184">
        <v>16</v>
      </c>
      <c r="X184">
        <v>0.2857142857142857</v>
      </c>
      <c r="Y184" s="1">
        <v>10</v>
      </c>
      <c r="Z184">
        <v>3</v>
      </c>
      <c r="AA184">
        <v>3</v>
      </c>
      <c r="AB184">
        <v>7</v>
      </c>
      <c r="AC184">
        <v>0.4757142857142857</v>
      </c>
      <c r="AD184">
        <v>14</v>
      </c>
      <c r="AE184" s="2">
        <v>0.13</v>
      </c>
      <c r="AF184" s="1">
        <v>0.43555555555555553</v>
      </c>
      <c r="AG184">
        <v>19</v>
      </c>
      <c r="AH184">
        <v>0.18</v>
      </c>
      <c r="AI184">
        <v>14</v>
      </c>
      <c r="AJ184">
        <v>5</v>
      </c>
      <c r="AK184">
        <v>5</v>
      </c>
      <c r="AL184" s="2">
        <v>9</v>
      </c>
    </row>
    <row r="185" spans="1:38" x14ac:dyDescent="0.3">
      <c r="A185" s="1" t="s">
        <v>33</v>
      </c>
      <c r="B185">
        <f t="shared" si="2"/>
        <v>183</v>
      </c>
      <c r="C185">
        <v>1</v>
      </c>
      <c r="D185" s="2">
        <v>2</v>
      </c>
      <c r="E185" s="1">
        <v>3</v>
      </c>
      <c r="F185">
        <v>7</v>
      </c>
      <c r="G185">
        <v>3</v>
      </c>
      <c r="H185">
        <v>49.71</v>
      </c>
      <c r="I185">
        <v>0.97</v>
      </c>
      <c r="J185">
        <v>4</v>
      </c>
      <c r="K185">
        <v>0.94</v>
      </c>
      <c r="L185">
        <v>0.5</v>
      </c>
      <c r="M185">
        <v>13</v>
      </c>
      <c r="N185">
        <v>0</v>
      </c>
      <c r="O185" s="1">
        <v>3</v>
      </c>
      <c r="P185">
        <v>7</v>
      </c>
      <c r="Q185">
        <v>4</v>
      </c>
      <c r="R185">
        <v>47.85</v>
      </c>
      <c r="S185">
        <v>3.12</v>
      </c>
      <c r="T185">
        <v>4</v>
      </c>
      <c r="U185">
        <v>0.94</v>
      </c>
      <c r="V185">
        <v>0.47</v>
      </c>
      <c r="W185">
        <v>12</v>
      </c>
      <c r="X185">
        <v>8.2500000000000004E-2</v>
      </c>
      <c r="Y185" s="1">
        <v>7</v>
      </c>
      <c r="Z185">
        <v>4</v>
      </c>
      <c r="AA185">
        <v>4</v>
      </c>
      <c r="AB185">
        <v>4</v>
      </c>
      <c r="AC185">
        <v>0</v>
      </c>
      <c r="AD185">
        <v>13</v>
      </c>
      <c r="AE185" s="2">
        <v>0.13</v>
      </c>
      <c r="AF185" s="1">
        <v>0.33333333333333331</v>
      </c>
      <c r="AG185">
        <v>15</v>
      </c>
      <c r="AH185">
        <v>0.18</v>
      </c>
      <c r="AI185">
        <v>10</v>
      </c>
      <c r="AJ185">
        <v>3</v>
      </c>
      <c r="AK185">
        <v>3</v>
      </c>
      <c r="AL185" s="2">
        <v>6</v>
      </c>
    </row>
    <row r="186" spans="1:38" x14ac:dyDescent="0.3">
      <c r="A186" s="1" t="s">
        <v>33</v>
      </c>
      <c r="B186">
        <f t="shared" si="2"/>
        <v>184</v>
      </c>
      <c r="C186">
        <v>1</v>
      </c>
      <c r="D186" s="2">
        <v>2</v>
      </c>
      <c r="E186" s="1">
        <v>2</v>
      </c>
      <c r="F186">
        <v>7</v>
      </c>
      <c r="G186">
        <v>2</v>
      </c>
      <c r="H186">
        <v>49.27</v>
      </c>
      <c r="I186">
        <v>0.75</v>
      </c>
      <c r="J186">
        <v>5</v>
      </c>
      <c r="K186">
        <v>0.94</v>
      </c>
      <c r="L186">
        <v>0.82</v>
      </c>
      <c r="M186">
        <v>14</v>
      </c>
      <c r="N186">
        <v>0.13400000000000001</v>
      </c>
      <c r="O186" s="1">
        <v>2</v>
      </c>
      <c r="P186">
        <v>8</v>
      </c>
      <c r="Q186">
        <v>2</v>
      </c>
      <c r="R186">
        <v>48.72</v>
      </c>
      <c r="S186">
        <v>1</v>
      </c>
      <c r="T186">
        <v>6</v>
      </c>
      <c r="U186">
        <v>0.94</v>
      </c>
      <c r="V186">
        <v>1</v>
      </c>
      <c r="W186">
        <v>15</v>
      </c>
      <c r="X186">
        <v>0.22166666666666668</v>
      </c>
      <c r="Y186" s="1">
        <v>8</v>
      </c>
      <c r="Z186">
        <v>4</v>
      </c>
      <c r="AA186">
        <v>4</v>
      </c>
      <c r="AB186">
        <v>5</v>
      </c>
      <c r="AC186">
        <v>0.13400000000000001</v>
      </c>
      <c r="AD186">
        <v>16</v>
      </c>
      <c r="AE186" s="2">
        <v>0.08</v>
      </c>
      <c r="AF186" s="1">
        <v>0.33333333333333331</v>
      </c>
      <c r="AG186">
        <v>14</v>
      </c>
      <c r="AH186">
        <v>0.19</v>
      </c>
      <c r="AI186">
        <v>7</v>
      </c>
      <c r="AJ186">
        <v>3</v>
      </c>
      <c r="AK186">
        <v>3</v>
      </c>
      <c r="AL186" s="2">
        <v>6</v>
      </c>
    </row>
    <row r="187" spans="1:38" x14ac:dyDescent="0.3">
      <c r="A187" s="1" t="s">
        <v>33</v>
      </c>
      <c r="B187">
        <f t="shared" si="2"/>
        <v>185</v>
      </c>
      <c r="C187">
        <v>1</v>
      </c>
      <c r="D187" s="2">
        <v>2</v>
      </c>
      <c r="E187" s="1">
        <v>3</v>
      </c>
      <c r="F187">
        <v>10</v>
      </c>
      <c r="G187">
        <v>3</v>
      </c>
      <c r="H187">
        <v>49.27</v>
      </c>
      <c r="I187">
        <v>0.62</v>
      </c>
      <c r="J187">
        <v>7</v>
      </c>
      <c r="K187">
        <v>0</v>
      </c>
      <c r="L187">
        <v>0.47</v>
      </c>
      <c r="M187">
        <v>19</v>
      </c>
      <c r="N187">
        <v>0.19</v>
      </c>
      <c r="O187" s="1">
        <v>4</v>
      </c>
      <c r="P187">
        <v>13</v>
      </c>
      <c r="Q187">
        <v>4</v>
      </c>
      <c r="R187">
        <v>46.99</v>
      </c>
      <c r="S187">
        <v>0.75</v>
      </c>
      <c r="T187">
        <v>8</v>
      </c>
      <c r="U187">
        <v>1.5</v>
      </c>
      <c r="V187">
        <v>0.94</v>
      </c>
      <c r="W187">
        <v>19</v>
      </c>
      <c r="X187">
        <v>0.25</v>
      </c>
      <c r="Y187" s="1">
        <v>9</v>
      </c>
      <c r="Z187">
        <v>3</v>
      </c>
      <c r="AA187">
        <v>4</v>
      </c>
      <c r="AB187">
        <v>5</v>
      </c>
      <c r="AC187">
        <v>0.26600000000000001</v>
      </c>
      <c r="AD187">
        <v>15</v>
      </c>
      <c r="AE187" s="2">
        <v>0.1</v>
      </c>
      <c r="AF187" s="1">
        <v>0.16666666666666666</v>
      </c>
      <c r="AG187">
        <v>18</v>
      </c>
      <c r="AH187">
        <v>0.19</v>
      </c>
      <c r="AI187">
        <v>11</v>
      </c>
      <c r="AJ187">
        <v>4</v>
      </c>
      <c r="AK187">
        <v>5</v>
      </c>
      <c r="AL187" s="2">
        <v>6</v>
      </c>
    </row>
    <row r="188" spans="1:38" x14ac:dyDescent="0.3">
      <c r="A188" s="1" t="s">
        <v>33</v>
      </c>
      <c r="B188">
        <f t="shared" si="2"/>
        <v>186</v>
      </c>
      <c r="C188">
        <v>1</v>
      </c>
      <c r="D188" s="2">
        <v>2</v>
      </c>
      <c r="E188" s="1">
        <v>2</v>
      </c>
      <c r="F188">
        <v>7</v>
      </c>
      <c r="G188">
        <v>2</v>
      </c>
      <c r="H188">
        <v>50.15</v>
      </c>
      <c r="I188">
        <v>0.42</v>
      </c>
      <c r="J188">
        <v>5</v>
      </c>
      <c r="K188">
        <v>0.94</v>
      </c>
      <c r="L188">
        <v>0.47</v>
      </c>
      <c r="M188">
        <v>9</v>
      </c>
      <c r="N188">
        <v>6.6000000000000003E-2</v>
      </c>
      <c r="O188" s="1">
        <v>2</v>
      </c>
      <c r="P188">
        <v>8</v>
      </c>
      <c r="Q188">
        <v>2</v>
      </c>
      <c r="R188">
        <v>49.15</v>
      </c>
      <c r="S188">
        <v>1.5</v>
      </c>
      <c r="T188">
        <v>6</v>
      </c>
      <c r="U188">
        <v>0.94</v>
      </c>
      <c r="V188">
        <v>0.94</v>
      </c>
      <c r="W188">
        <v>12</v>
      </c>
      <c r="X188">
        <v>5.5E-2</v>
      </c>
      <c r="Y188" s="1">
        <v>9</v>
      </c>
      <c r="Z188">
        <v>6</v>
      </c>
      <c r="AA188">
        <v>6</v>
      </c>
      <c r="AB188">
        <v>6</v>
      </c>
      <c r="AC188">
        <v>0.22166666666666668</v>
      </c>
      <c r="AD188">
        <v>18</v>
      </c>
      <c r="AE188" s="2">
        <v>0.14000000000000001</v>
      </c>
      <c r="AF188" s="1">
        <v>0.13400000000000001</v>
      </c>
      <c r="AG188">
        <v>16</v>
      </c>
      <c r="AH188">
        <v>0.19</v>
      </c>
      <c r="AI188">
        <v>9</v>
      </c>
      <c r="AJ188">
        <v>4</v>
      </c>
      <c r="AK188">
        <v>4</v>
      </c>
      <c r="AL188" s="2">
        <v>5</v>
      </c>
    </row>
    <row r="189" spans="1:38" x14ac:dyDescent="0.3">
      <c r="A189" s="1" t="s">
        <v>33</v>
      </c>
      <c r="B189">
        <f t="shared" si="2"/>
        <v>187</v>
      </c>
      <c r="C189">
        <v>1</v>
      </c>
      <c r="D189" s="2">
        <v>2</v>
      </c>
      <c r="E189" s="1">
        <v>2</v>
      </c>
      <c r="F189">
        <v>8</v>
      </c>
      <c r="G189">
        <v>2</v>
      </c>
      <c r="H189">
        <v>49.71</v>
      </c>
      <c r="I189">
        <v>0.88</v>
      </c>
      <c r="J189">
        <v>6</v>
      </c>
      <c r="K189">
        <v>0.82</v>
      </c>
      <c r="L189">
        <v>1.25</v>
      </c>
      <c r="M189">
        <v>13</v>
      </c>
      <c r="N189">
        <v>5.5E-2</v>
      </c>
      <c r="O189" s="1">
        <v>3</v>
      </c>
      <c r="P189">
        <v>9</v>
      </c>
      <c r="Q189">
        <v>4</v>
      </c>
      <c r="R189">
        <v>48.72</v>
      </c>
      <c r="S189">
        <v>1.05</v>
      </c>
      <c r="T189">
        <v>6</v>
      </c>
      <c r="U189">
        <v>1.25</v>
      </c>
      <c r="V189">
        <v>0.94</v>
      </c>
      <c r="W189">
        <v>18</v>
      </c>
      <c r="X189">
        <v>0.22166666666666668</v>
      </c>
      <c r="Y189" s="1">
        <v>8</v>
      </c>
      <c r="Z189">
        <v>4</v>
      </c>
      <c r="AA189">
        <v>4</v>
      </c>
      <c r="AB189">
        <v>5</v>
      </c>
      <c r="AC189">
        <v>0.33399999999999996</v>
      </c>
      <c r="AD189">
        <v>17</v>
      </c>
      <c r="AE189" s="2">
        <v>0.12</v>
      </c>
      <c r="AF189" s="1">
        <v>0.2</v>
      </c>
      <c r="AG189">
        <v>16</v>
      </c>
      <c r="AH189">
        <v>0.2</v>
      </c>
      <c r="AI189">
        <v>9</v>
      </c>
      <c r="AJ189">
        <v>5</v>
      </c>
      <c r="AK189">
        <v>6</v>
      </c>
      <c r="AL189" s="2">
        <v>5</v>
      </c>
    </row>
    <row r="190" spans="1:38" x14ac:dyDescent="0.3">
      <c r="A190" s="1" t="s">
        <v>33</v>
      </c>
      <c r="B190">
        <f t="shared" si="2"/>
        <v>188</v>
      </c>
      <c r="C190">
        <v>1</v>
      </c>
      <c r="D190" s="2">
        <v>2</v>
      </c>
      <c r="E190" s="1">
        <v>3</v>
      </c>
      <c r="F190">
        <v>8</v>
      </c>
      <c r="G190">
        <v>2</v>
      </c>
      <c r="H190">
        <v>48.4</v>
      </c>
      <c r="I190">
        <v>1.38</v>
      </c>
      <c r="J190">
        <v>5</v>
      </c>
      <c r="K190">
        <v>0.5</v>
      </c>
      <c r="L190">
        <v>1.25</v>
      </c>
      <c r="M190">
        <v>14</v>
      </c>
      <c r="N190">
        <v>0.13400000000000001</v>
      </c>
      <c r="O190" s="1">
        <v>3</v>
      </c>
      <c r="P190">
        <v>11</v>
      </c>
      <c r="Q190">
        <v>5</v>
      </c>
      <c r="R190">
        <v>47.85</v>
      </c>
      <c r="S190">
        <v>1.1100000000000001</v>
      </c>
      <c r="T190">
        <v>7</v>
      </c>
      <c r="U190">
        <v>0.94</v>
      </c>
      <c r="V190">
        <v>0.82</v>
      </c>
      <c r="W190">
        <v>17</v>
      </c>
      <c r="X190">
        <v>4.7142857142857146E-2</v>
      </c>
      <c r="Y190" s="1">
        <v>10</v>
      </c>
      <c r="Z190">
        <v>5</v>
      </c>
      <c r="AA190">
        <v>4</v>
      </c>
      <c r="AB190">
        <v>4</v>
      </c>
      <c r="AC190">
        <v>8.2500000000000004E-2</v>
      </c>
      <c r="AD190">
        <v>15</v>
      </c>
      <c r="AE190" s="2">
        <v>0.1</v>
      </c>
      <c r="AF190" s="1">
        <v>0.44500000000000001</v>
      </c>
      <c r="AG190">
        <v>16</v>
      </c>
      <c r="AH190">
        <v>0.2</v>
      </c>
      <c r="AI190">
        <v>9</v>
      </c>
      <c r="AJ190">
        <v>4</v>
      </c>
      <c r="AK190">
        <v>3</v>
      </c>
      <c r="AL190" s="2">
        <v>6</v>
      </c>
    </row>
    <row r="191" spans="1:38" x14ac:dyDescent="0.3">
      <c r="A191" s="1" t="s">
        <v>34</v>
      </c>
      <c r="B191">
        <f t="shared" si="2"/>
        <v>189</v>
      </c>
      <c r="C191">
        <v>1</v>
      </c>
      <c r="D191" s="2">
        <v>2</v>
      </c>
      <c r="E191" s="1">
        <v>3</v>
      </c>
      <c r="F191">
        <v>13</v>
      </c>
      <c r="G191">
        <v>3</v>
      </c>
      <c r="H191">
        <v>49.16</v>
      </c>
      <c r="I191">
        <v>2.2999999999999998</v>
      </c>
      <c r="J191">
        <v>9</v>
      </c>
      <c r="K191">
        <v>2.16</v>
      </c>
      <c r="L191">
        <v>1.5</v>
      </c>
      <c r="M191">
        <v>22</v>
      </c>
      <c r="N191">
        <v>0.1111111111111111</v>
      </c>
      <c r="O191" s="1">
        <v>4</v>
      </c>
      <c r="P191">
        <v>9</v>
      </c>
      <c r="Q191">
        <v>3</v>
      </c>
      <c r="R191">
        <v>46.88</v>
      </c>
      <c r="S191">
        <v>4</v>
      </c>
      <c r="T191">
        <v>5</v>
      </c>
      <c r="U191">
        <v>0.5</v>
      </c>
      <c r="V191">
        <v>1.63</v>
      </c>
      <c r="W191">
        <v>16</v>
      </c>
      <c r="X191">
        <v>0.13400000000000001</v>
      </c>
      <c r="Y191" s="1">
        <v>9</v>
      </c>
      <c r="Z191">
        <v>4</v>
      </c>
      <c r="AA191">
        <v>5</v>
      </c>
      <c r="AB191">
        <v>5</v>
      </c>
      <c r="AC191">
        <v>0.26600000000000001</v>
      </c>
      <c r="AD191">
        <v>16</v>
      </c>
      <c r="AE191" s="2">
        <v>0.12</v>
      </c>
      <c r="AF191" s="1">
        <v>0.38833333333333336</v>
      </c>
      <c r="AG191">
        <v>16</v>
      </c>
      <c r="AH191">
        <v>0.08</v>
      </c>
      <c r="AI191">
        <v>10</v>
      </c>
      <c r="AJ191">
        <v>4</v>
      </c>
      <c r="AK191">
        <v>5</v>
      </c>
      <c r="AL191" s="2">
        <v>6</v>
      </c>
    </row>
    <row r="192" spans="1:38" x14ac:dyDescent="0.3">
      <c r="A192" s="1" t="s">
        <v>34</v>
      </c>
      <c r="B192">
        <f t="shared" si="2"/>
        <v>190</v>
      </c>
      <c r="C192">
        <v>1</v>
      </c>
      <c r="D192" s="2">
        <v>2</v>
      </c>
      <c r="E192" s="1">
        <v>4</v>
      </c>
      <c r="F192">
        <v>12</v>
      </c>
      <c r="G192">
        <v>3</v>
      </c>
      <c r="H192">
        <v>48.72</v>
      </c>
      <c r="I192">
        <v>2.9</v>
      </c>
      <c r="J192">
        <v>8</v>
      </c>
      <c r="K192">
        <v>2.16</v>
      </c>
      <c r="L192">
        <v>1.41</v>
      </c>
      <c r="M192">
        <v>22</v>
      </c>
      <c r="N192">
        <v>8.3750000000000005E-2</v>
      </c>
      <c r="O192" s="1">
        <v>4</v>
      </c>
      <c r="P192">
        <v>8</v>
      </c>
      <c r="Q192">
        <v>4</v>
      </c>
      <c r="R192">
        <v>48.6</v>
      </c>
      <c r="S192">
        <v>100</v>
      </c>
      <c r="T192">
        <v>6</v>
      </c>
      <c r="U192">
        <v>2.4500000000000002</v>
      </c>
      <c r="V192">
        <v>2</v>
      </c>
      <c r="W192">
        <v>16</v>
      </c>
      <c r="X192">
        <v>0.33333333333333331</v>
      </c>
      <c r="Y192" s="1">
        <v>8</v>
      </c>
      <c r="Z192">
        <v>5</v>
      </c>
      <c r="AA192">
        <v>4</v>
      </c>
      <c r="AB192">
        <v>5</v>
      </c>
      <c r="AC192">
        <v>0.46600000000000003</v>
      </c>
      <c r="AD192">
        <v>15</v>
      </c>
      <c r="AE192" s="2">
        <v>0.11</v>
      </c>
      <c r="AF192" s="1">
        <v>0.13400000000000001</v>
      </c>
      <c r="AG192">
        <v>16</v>
      </c>
      <c r="AH192">
        <v>0.08</v>
      </c>
      <c r="AI192">
        <v>8</v>
      </c>
      <c r="AJ192">
        <v>3</v>
      </c>
      <c r="AK192">
        <v>3</v>
      </c>
      <c r="AL192" s="2">
        <v>5</v>
      </c>
    </row>
    <row r="193" spans="1:38" x14ac:dyDescent="0.3">
      <c r="A193" s="1" t="s">
        <v>34</v>
      </c>
      <c r="B193">
        <f t="shared" si="2"/>
        <v>191</v>
      </c>
      <c r="C193">
        <v>1</v>
      </c>
      <c r="D193" s="2">
        <v>2</v>
      </c>
      <c r="E193" s="1">
        <v>4</v>
      </c>
      <c r="F193">
        <v>11</v>
      </c>
      <c r="G193">
        <v>3</v>
      </c>
      <c r="H193">
        <v>50.9</v>
      </c>
      <c r="I193">
        <v>1.35</v>
      </c>
      <c r="J193">
        <v>7</v>
      </c>
      <c r="K193">
        <v>0.47</v>
      </c>
      <c r="L193">
        <v>1.41</v>
      </c>
      <c r="M193">
        <v>23</v>
      </c>
      <c r="N193">
        <v>4.7142857142857146E-2</v>
      </c>
      <c r="O193" s="1">
        <v>4</v>
      </c>
      <c r="P193">
        <v>9</v>
      </c>
      <c r="Q193">
        <v>4</v>
      </c>
      <c r="R193">
        <v>48.6</v>
      </c>
      <c r="S193">
        <v>2.66</v>
      </c>
      <c r="T193">
        <v>5</v>
      </c>
      <c r="U193">
        <v>2.4900000000000002</v>
      </c>
      <c r="V193">
        <v>1.63</v>
      </c>
      <c r="W193">
        <v>14</v>
      </c>
      <c r="X193">
        <v>6.6000000000000003E-2</v>
      </c>
      <c r="Y193" s="1">
        <v>11</v>
      </c>
      <c r="Z193">
        <v>4</v>
      </c>
      <c r="AA193">
        <v>4</v>
      </c>
      <c r="AB193">
        <v>7</v>
      </c>
      <c r="AC193">
        <v>0.33285714285714285</v>
      </c>
      <c r="AD193">
        <v>17</v>
      </c>
      <c r="AE193" s="2">
        <v>0.13</v>
      </c>
      <c r="AF193" s="1">
        <v>0.22166666666666668</v>
      </c>
      <c r="AG193">
        <v>19</v>
      </c>
      <c r="AH193">
        <v>0.08</v>
      </c>
      <c r="AI193">
        <v>11</v>
      </c>
      <c r="AJ193">
        <v>6</v>
      </c>
      <c r="AK193">
        <v>6</v>
      </c>
      <c r="AL193" s="2">
        <v>6</v>
      </c>
    </row>
    <row r="194" spans="1:38" x14ac:dyDescent="0.3">
      <c r="A194" s="1" t="s">
        <v>34</v>
      </c>
      <c r="B194">
        <f t="shared" si="2"/>
        <v>192</v>
      </c>
      <c r="C194">
        <v>1</v>
      </c>
      <c r="D194" s="2">
        <v>2</v>
      </c>
      <c r="E194" s="1">
        <v>2</v>
      </c>
      <c r="F194">
        <v>9</v>
      </c>
      <c r="G194">
        <v>2</v>
      </c>
      <c r="H194">
        <v>50.46</v>
      </c>
      <c r="I194">
        <v>0.7</v>
      </c>
      <c r="J194">
        <v>6</v>
      </c>
      <c r="K194">
        <v>0.5</v>
      </c>
      <c r="L194">
        <v>0.94</v>
      </c>
      <c r="M194">
        <v>19</v>
      </c>
      <c r="N194">
        <v>0</v>
      </c>
      <c r="O194" s="1">
        <v>3</v>
      </c>
      <c r="P194">
        <v>10</v>
      </c>
      <c r="Q194">
        <v>4</v>
      </c>
      <c r="R194">
        <v>49.03</v>
      </c>
      <c r="S194">
        <v>1.38</v>
      </c>
      <c r="T194">
        <v>5</v>
      </c>
      <c r="U194">
        <v>2.4900000000000002</v>
      </c>
      <c r="V194">
        <v>1.63</v>
      </c>
      <c r="W194">
        <v>15</v>
      </c>
      <c r="X194">
        <v>0.2</v>
      </c>
      <c r="Y194" s="1">
        <v>9</v>
      </c>
      <c r="Z194">
        <v>5</v>
      </c>
      <c r="AA194">
        <v>5</v>
      </c>
      <c r="AB194">
        <v>5</v>
      </c>
      <c r="AC194">
        <v>0.26600000000000001</v>
      </c>
      <c r="AD194">
        <v>17</v>
      </c>
      <c r="AE194" s="2">
        <v>0.11</v>
      </c>
      <c r="AF194" s="1">
        <v>0.41714285714285715</v>
      </c>
      <c r="AG194">
        <v>18</v>
      </c>
      <c r="AH194">
        <v>0.09</v>
      </c>
      <c r="AI194">
        <v>9</v>
      </c>
      <c r="AJ194">
        <v>4</v>
      </c>
      <c r="AK194">
        <v>7</v>
      </c>
      <c r="AL194" s="2">
        <v>7</v>
      </c>
    </row>
    <row r="195" spans="1:38" x14ac:dyDescent="0.3">
      <c r="A195" s="1" t="s">
        <v>80</v>
      </c>
      <c r="B195">
        <f t="shared" ref="B195:B258" si="3">B194+1</f>
        <v>193</v>
      </c>
      <c r="C195">
        <v>2</v>
      </c>
      <c r="D195" s="2">
        <v>2</v>
      </c>
      <c r="E195" s="1">
        <v>5</v>
      </c>
      <c r="F195">
        <v>14</v>
      </c>
      <c r="G195">
        <v>5</v>
      </c>
      <c r="H195">
        <v>80.290000000000006</v>
      </c>
      <c r="I195">
        <v>0.5</v>
      </c>
      <c r="J195">
        <v>10</v>
      </c>
      <c r="K195">
        <v>1.5</v>
      </c>
      <c r="L195">
        <v>2.16</v>
      </c>
      <c r="M195">
        <v>25</v>
      </c>
      <c r="N195">
        <v>0.26700000000000002</v>
      </c>
      <c r="O195" s="1">
        <v>5</v>
      </c>
      <c r="P195">
        <v>16</v>
      </c>
      <c r="Q195">
        <v>5</v>
      </c>
      <c r="R195">
        <v>77.58</v>
      </c>
      <c r="S195">
        <v>2.25</v>
      </c>
      <c r="T195">
        <v>12</v>
      </c>
      <c r="U195">
        <v>3.56</v>
      </c>
      <c r="V195">
        <v>2.62</v>
      </c>
      <c r="W195">
        <v>28</v>
      </c>
      <c r="X195">
        <v>0.30583333333333335</v>
      </c>
      <c r="Y195" s="1">
        <v>9</v>
      </c>
      <c r="Z195">
        <v>4</v>
      </c>
      <c r="AA195">
        <v>6</v>
      </c>
      <c r="AB195">
        <v>6</v>
      </c>
      <c r="AC195">
        <v>0.27833333333333332</v>
      </c>
      <c r="AD195">
        <v>16</v>
      </c>
      <c r="AE195" s="2">
        <v>0.12</v>
      </c>
      <c r="AF195" s="1">
        <v>0.55583333333333329</v>
      </c>
      <c r="AG195">
        <v>22</v>
      </c>
      <c r="AH195">
        <v>0.21</v>
      </c>
      <c r="AI195">
        <v>13</v>
      </c>
      <c r="AJ195">
        <v>4</v>
      </c>
      <c r="AK195">
        <v>4</v>
      </c>
      <c r="AL195" s="2">
        <v>12</v>
      </c>
    </row>
    <row r="196" spans="1:38" x14ac:dyDescent="0.3">
      <c r="A196" s="1" t="s">
        <v>80</v>
      </c>
      <c r="B196">
        <f t="shared" si="3"/>
        <v>194</v>
      </c>
      <c r="C196">
        <v>2</v>
      </c>
      <c r="D196" s="2">
        <v>2</v>
      </c>
      <c r="E196" s="1">
        <v>5</v>
      </c>
      <c r="F196">
        <v>13</v>
      </c>
      <c r="G196">
        <v>5</v>
      </c>
      <c r="H196">
        <v>75.95</v>
      </c>
      <c r="I196">
        <v>1.1200000000000001</v>
      </c>
      <c r="J196">
        <v>8</v>
      </c>
      <c r="K196">
        <v>1.25</v>
      </c>
      <c r="L196">
        <v>1.25</v>
      </c>
      <c r="M196">
        <v>25</v>
      </c>
      <c r="N196">
        <v>0.10375</v>
      </c>
      <c r="O196" s="1">
        <v>3</v>
      </c>
      <c r="P196">
        <v>10</v>
      </c>
      <c r="Q196">
        <v>2</v>
      </c>
      <c r="R196">
        <v>76.72</v>
      </c>
      <c r="S196">
        <v>1.69</v>
      </c>
      <c r="T196">
        <v>8</v>
      </c>
      <c r="U196">
        <v>1.25</v>
      </c>
      <c r="V196">
        <v>1.25</v>
      </c>
      <c r="W196">
        <v>20</v>
      </c>
      <c r="X196">
        <v>0.16625000000000001</v>
      </c>
      <c r="Y196" s="1">
        <v>12</v>
      </c>
      <c r="Z196">
        <v>7</v>
      </c>
      <c r="AA196">
        <v>7</v>
      </c>
      <c r="AB196">
        <v>5</v>
      </c>
      <c r="AC196">
        <v>0.2</v>
      </c>
      <c r="AD196">
        <v>22</v>
      </c>
      <c r="AE196" s="2">
        <v>0.13</v>
      </c>
      <c r="AF196" s="1">
        <v>0.44444444444444442</v>
      </c>
      <c r="AG196">
        <v>21</v>
      </c>
      <c r="AH196">
        <v>0.21</v>
      </c>
      <c r="AI196">
        <v>14</v>
      </c>
      <c r="AJ196">
        <v>5</v>
      </c>
      <c r="AK196">
        <v>6</v>
      </c>
      <c r="AL196" s="2">
        <v>9</v>
      </c>
    </row>
    <row r="197" spans="1:38" x14ac:dyDescent="0.3">
      <c r="A197" s="1" t="s">
        <v>80</v>
      </c>
      <c r="B197">
        <f t="shared" si="3"/>
        <v>195</v>
      </c>
      <c r="C197">
        <v>2</v>
      </c>
      <c r="D197" s="2">
        <v>2</v>
      </c>
      <c r="E197" s="1">
        <v>4</v>
      </c>
      <c r="F197">
        <v>9</v>
      </c>
      <c r="G197">
        <v>4</v>
      </c>
      <c r="H197">
        <v>73.34</v>
      </c>
      <c r="I197">
        <v>2.35</v>
      </c>
      <c r="J197">
        <v>6</v>
      </c>
      <c r="K197">
        <v>1.25</v>
      </c>
      <c r="L197">
        <v>2.87</v>
      </c>
      <c r="M197">
        <v>19</v>
      </c>
      <c r="N197">
        <v>0</v>
      </c>
      <c r="O197" s="1">
        <v>4</v>
      </c>
      <c r="P197">
        <v>13</v>
      </c>
      <c r="Q197">
        <v>5</v>
      </c>
      <c r="R197">
        <v>73.290000000000006</v>
      </c>
      <c r="S197">
        <v>2.76</v>
      </c>
      <c r="T197">
        <v>9</v>
      </c>
      <c r="U197">
        <v>1</v>
      </c>
      <c r="V197">
        <v>1.25</v>
      </c>
      <c r="W197">
        <v>27</v>
      </c>
      <c r="X197">
        <v>0.25888888888888889</v>
      </c>
      <c r="Y197" s="1">
        <v>14</v>
      </c>
      <c r="Z197">
        <v>8</v>
      </c>
      <c r="AA197">
        <v>5</v>
      </c>
      <c r="AB197">
        <v>9</v>
      </c>
      <c r="AC197">
        <v>0.44444444444444442</v>
      </c>
      <c r="AD197">
        <v>24</v>
      </c>
      <c r="AE197" s="2">
        <v>0.14000000000000001</v>
      </c>
      <c r="AF197" s="1">
        <v>0.33300000000000002</v>
      </c>
      <c r="AG197">
        <v>26</v>
      </c>
      <c r="AH197">
        <v>0.23</v>
      </c>
      <c r="AI197">
        <v>16</v>
      </c>
      <c r="AJ197">
        <v>4</v>
      </c>
      <c r="AK197">
        <v>4</v>
      </c>
      <c r="AL197" s="2">
        <v>10</v>
      </c>
    </row>
    <row r="198" spans="1:38" x14ac:dyDescent="0.3">
      <c r="A198" s="1" t="s">
        <v>5</v>
      </c>
      <c r="B198">
        <f t="shared" si="3"/>
        <v>196</v>
      </c>
      <c r="C198">
        <v>2</v>
      </c>
      <c r="D198" s="2">
        <v>2</v>
      </c>
      <c r="E198" s="1">
        <v>4</v>
      </c>
      <c r="F198">
        <v>10</v>
      </c>
      <c r="G198">
        <v>3</v>
      </c>
      <c r="H198">
        <v>83.98</v>
      </c>
      <c r="I198">
        <v>9.08</v>
      </c>
      <c r="J198">
        <v>7</v>
      </c>
      <c r="K198">
        <v>5.73</v>
      </c>
      <c r="L198">
        <v>6.5</v>
      </c>
      <c r="M198">
        <v>21</v>
      </c>
      <c r="N198">
        <v>0.19</v>
      </c>
      <c r="O198" s="1">
        <v>4</v>
      </c>
      <c r="P198">
        <v>12</v>
      </c>
      <c r="Q198">
        <v>4</v>
      </c>
      <c r="R198">
        <v>80.010000000000005</v>
      </c>
      <c r="S198">
        <v>7.67</v>
      </c>
      <c r="T198">
        <v>8</v>
      </c>
      <c r="U198">
        <v>7</v>
      </c>
      <c r="V198">
        <v>5.91</v>
      </c>
      <c r="W198">
        <v>19</v>
      </c>
      <c r="X198">
        <v>0.41625000000000001</v>
      </c>
      <c r="Y198" s="1">
        <v>17</v>
      </c>
      <c r="Z198">
        <v>10</v>
      </c>
      <c r="AA198">
        <v>12</v>
      </c>
      <c r="AB198">
        <v>9</v>
      </c>
      <c r="AC198">
        <v>0.47222222222222221</v>
      </c>
      <c r="AD198">
        <v>26</v>
      </c>
      <c r="AE198" s="2">
        <v>0.12</v>
      </c>
      <c r="AF198" s="1">
        <v>0.35799999999999998</v>
      </c>
      <c r="AG198">
        <v>27</v>
      </c>
      <c r="AH198">
        <v>0.15</v>
      </c>
      <c r="AI198">
        <v>19</v>
      </c>
      <c r="AJ198">
        <v>7</v>
      </c>
      <c r="AK198">
        <v>7</v>
      </c>
      <c r="AL198" s="2">
        <v>10</v>
      </c>
    </row>
    <row r="199" spans="1:38" x14ac:dyDescent="0.3">
      <c r="A199" s="1" t="s">
        <v>5</v>
      </c>
      <c r="B199">
        <f t="shared" si="3"/>
        <v>197</v>
      </c>
      <c r="C199">
        <v>2</v>
      </c>
      <c r="D199" s="2">
        <v>2</v>
      </c>
      <c r="E199" s="1">
        <v>3</v>
      </c>
      <c r="F199">
        <v>10</v>
      </c>
      <c r="G199">
        <v>3</v>
      </c>
      <c r="H199">
        <v>84.41</v>
      </c>
      <c r="I199">
        <v>2.79</v>
      </c>
      <c r="J199">
        <v>7</v>
      </c>
      <c r="K199">
        <v>4.9000000000000004</v>
      </c>
      <c r="L199">
        <v>6.13</v>
      </c>
      <c r="M199">
        <v>21</v>
      </c>
      <c r="N199">
        <v>0.2857142857142857</v>
      </c>
      <c r="O199" s="1">
        <v>5</v>
      </c>
      <c r="P199">
        <v>14</v>
      </c>
      <c r="Q199">
        <v>5</v>
      </c>
      <c r="R199">
        <v>81.3</v>
      </c>
      <c r="S199">
        <v>3.48</v>
      </c>
      <c r="T199">
        <v>8</v>
      </c>
      <c r="U199">
        <v>5.72</v>
      </c>
      <c r="V199">
        <v>0.47</v>
      </c>
      <c r="W199">
        <v>25</v>
      </c>
      <c r="X199">
        <v>0.25</v>
      </c>
      <c r="Y199" s="1">
        <v>15</v>
      </c>
      <c r="Z199">
        <v>6</v>
      </c>
      <c r="AA199">
        <v>8</v>
      </c>
      <c r="AB199">
        <v>9</v>
      </c>
      <c r="AC199">
        <v>0.46333333333333332</v>
      </c>
      <c r="AD199">
        <v>23</v>
      </c>
      <c r="AE199" s="2">
        <v>0.14000000000000001</v>
      </c>
      <c r="AF199" s="1">
        <v>0.40777777777777779</v>
      </c>
      <c r="AG199">
        <v>26</v>
      </c>
      <c r="AH199">
        <v>0.15</v>
      </c>
      <c r="AI199">
        <v>14</v>
      </c>
      <c r="AJ199">
        <v>8</v>
      </c>
      <c r="AK199">
        <v>7</v>
      </c>
      <c r="AL199" s="2">
        <v>9</v>
      </c>
    </row>
    <row r="200" spans="1:38" x14ac:dyDescent="0.3">
      <c r="A200" s="1" t="s">
        <v>5</v>
      </c>
      <c r="B200">
        <f t="shared" si="3"/>
        <v>198</v>
      </c>
      <c r="C200">
        <v>2</v>
      </c>
      <c r="D200" s="2">
        <v>2</v>
      </c>
      <c r="E200" s="1">
        <v>4</v>
      </c>
      <c r="F200">
        <v>14</v>
      </c>
      <c r="G200">
        <v>3</v>
      </c>
      <c r="H200">
        <v>80.5</v>
      </c>
      <c r="I200">
        <v>3</v>
      </c>
      <c r="J200">
        <v>8</v>
      </c>
      <c r="K200">
        <v>4.5</v>
      </c>
      <c r="L200">
        <v>1.41</v>
      </c>
      <c r="M200">
        <v>23</v>
      </c>
      <c r="N200">
        <v>0.16625000000000001</v>
      </c>
      <c r="O200" s="1">
        <v>5</v>
      </c>
      <c r="P200">
        <v>14</v>
      </c>
      <c r="Q200">
        <v>4</v>
      </c>
      <c r="R200">
        <v>80.010000000000005</v>
      </c>
      <c r="S200">
        <v>2.25</v>
      </c>
      <c r="T200">
        <v>10</v>
      </c>
      <c r="U200">
        <v>4.1900000000000004</v>
      </c>
      <c r="V200">
        <v>0</v>
      </c>
      <c r="W200">
        <v>19</v>
      </c>
      <c r="X200">
        <v>0.33300000000000002</v>
      </c>
      <c r="Y200" s="1">
        <v>15</v>
      </c>
      <c r="Z200">
        <v>6</v>
      </c>
      <c r="AA200">
        <v>6</v>
      </c>
      <c r="AB200">
        <v>11</v>
      </c>
      <c r="AC200">
        <v>0.39363636363636362</v>
      </c>
      <c r="AD200">
        <v>22</v>
      </c>
      <c r="AE200" s="2">
        <v>0.11</v>
      </c>
      <c r="AF200" s="1">
        <v>0.46699999999999997</v>
      </c>
      <c r="AG200">
        <v>25</v>
      </c>
      <c r="AH200">
        <v>0.14000000000000001</v>
      </c>
      <c r="AI200">
        <v>15</v>
      </c>
      <c r="AJ200">
        <v>6</v>
      </c>
      <c r="AK200">
        <v>7</v>
      </c>
      <c r="AL200" s="2">
        <v>10</v>
      </c>
    </row>
    <row r="201" spans="1:38" x14ac:dyDescent="0.3">
      <c r="A201" s="1" t="s">
        <v>5</v>
      </c>
      <c r="B201">
        <f t="shared" si="3"/>
        <v>199</v>
      </c>
      <c r="C201">
        <v>2</v>
      </c>
      <c r="D201" s="2">
        <v>2</v>
      </c>
      <c r="E201" s="1">
        <v>5</v>
      </c>
      <c r="F201">
        <v>16</v>
      </c>
      <c r="G201">
        <v>5</v>
      </c>
      <c r="H201">
        <v>74.84</v>
      </c>
      <c r="I201">
        <v>0</v>
      </c>
      <c r="J201">
        <v>10</v>
      </c>
      <c r="K201">
        <v>13.27</v>
      </c>
      <c r="L201">
        <v>5.56</v>
      </c>
      <c r="M201">
        <v>22</v>
      </c>
      <c r="N201">
        <v>0.33300000000000002</v>
      </c>
      <c r="O201" s="1">
        <v>4</v>
      </c>
      <c r="P201">
        <v>12</v>
      </c>
      <c r="Q201">
        <v>4</v>
      </c>
      <c r="R201">
        <v>72.260000000000005</v>
      </c>
      <c r="S201">
        <v>100</v>
      </c>
      <c r="T201">
        <v>8</v>
      </c>
      <c r="U201">
        <v>5.56</v>
      </c>
      <c r="V201">
        <v>7.07</v>
      </c>
      <c r="W201">
        <v>19</v>
      </c>
      <c r="X201">
        <v>0.375</v>
      </c>
      <c r="Y201" s="1">
        <v>15</v>
      </c>
      <c r="Z201">
        <v>4</v>
      </c>
      <c r="AA201">
        <v>3</v>
      </c>
      <c r="AB201">
        <v>12</v>
      </c>
      <c r="AC201">
        <v>0.5</v>
      </c>
      <c r="AD201">
        <v>19</v>
      </c>
      <c r="AE201" s="2">
        <v>0.13</v>
      </c>
      <c r="AF201" s="1">
        <v>0.45874999999999999</v>
      </c>
      <c r="AG201">
        <v>15</v>
      </c>
      <c r="AH201">
        <v>0.18</v>
      </c>
      <c r="AI201">
        <v>10</v>
      </c>
      <c r="AJ201">
        <v>3</v>
      </c>
      <c r="AK201">
        <v>3</v>
      </c>
      <c r="AL201" s="2">
        <v>8</v>
      </c>
    </row>
    <row r="202" spans="1:38" x14ac:dyDescent="0.3">
      <c r="A202" s="1" t="s">
        <v>5</v>
      </c>
      <c r="B202">
        <f t="shared" si="3"/>
        <v>200</v>
      </c>
      <c r="C202">
        <v>2</v>
      </c>
      <c r="D202" s="2">
        <v>2</v>
      </c>
      <c r="E202" s="1">
        <v>2</v>
      </c>
      <c r="F202">
        <v>13</v>
      </c>
      <c r="G202">
        <v>2</v>
      </c>
      <c r="H202">
        <v>72.67</v>
      </c>
      <c r="I202">
        <v>100</v>
      </c>
      <c r="J202">
        <v>9</v>
      </c>
      <c r="K202">
        <v>11.26</v>
      </c>
      <c r="L202">
        <v>5.25</v>
      </c>
      <c r="M202">
        <v>18</v>
      </c>
      <c r="N202">
        <v>0.44444444444444442</v>
      </c>
      <c r="O202" s="1">
        <v>4</v>
      </c>
      <c r="P202">
        <v>13</v>
      </c>
      <c r="Q202">
        <v>3</v>
      </c>
      <c r="R202">
        <v>74.84</v>
      </c>
      <c r="S202">
        <v>0.75</v>
      </c>
      <c r="T202">
        <v>9</v>
      </c>
      <c r="U202">
        <v>6.13</v>
      </c>
      <c r="V202">
        <v>7.87</v>
      </c>
      <c r="W202">
        <v>23</v>
      </c>
      <c r="X202">
        <v>0.25888888888888889</v>
      </c>
      <c r="Y202" s="1">
        <v>14</v>
      </c>
      <c r="Z202">
        <v>3</v>
      </c>
      <c r="AA202">
        <v>3</v>
      </c>
      <c r="AB202">
        <v>11</v>
      </c>
      <c r="AC202">
        <v>0.48454545454545456</v>
      </c>
      <c r="AD202">
        <v>20</v>
      </c>
      <c r="AE202" s="2">
        <v>0.19</v>
      </c>
      <c r="AF202" s="1">
        <v>0.46699999999999997</v>
      </c>
      <c r="AG202">
        <v>19</v>
      </c>
      <c r="AH202">
        <v>0.23</v>
      </c>
      <c r="AI202">
        <v>13</v>
      </c>
      <c r="AJ202">
        <v>3</v>
      </c>
      <c r="AK202">
        <v>2</v>
      </c>
      <c r="AL202" s="2">
        <v>10</v>
      </c>
    </row>
    <row r="203" spans="1:38" x14ac:dyDescent="0.3">
      <c r="A203" s="1" t="s">
        <v>5</v>
      </c>
      <c r="B203">
        <f t="shared" si="3"/>
        <v>201</v>
      </c>
      <c r="C203">
        <v>2</v>
      </c>
      <c r="D203" s="2">
        <v>2</v>
      </c>
      <c r="E203" s="1">
        <v>4</v>
      </c>
      <c r="F203">
        <v>10</v>
      </c>
      <c r="G203">
        <v>3</v>
      </c>
      <c r="H203">
        <v>75.709999999999994</v>
      </c>
      <c r="I203">
        <v>5.93</v>
      </c>
      <c r="J203">
        <v>8</v>
      </c>
      <c r="K203">
        <v>13</v>
      </c>
      <c r="L203">
        <v>4.9000000000000004</v>
      </c>
      <c r="M203">
        <v>18</v>
      </c>
      <c r="N203">
        <v>0.375</v>
      </c>
      <c r="O203" s="1">
        <v>3</v>
      </c>
      <c r="P203">
        <v>14</v>
      </c>
      <c r="Q203">
        <v>4</v>
      </c>
      <c r="R203">
        <v>75.709999999999994</v>
      </c>
      <c r="S203">
        <v>100</v>
      </c>
      <c r="T203">
        <v>9</v>
      </c>
      <c r="U203">
        <v>6.13</v>
      </c>
      <c r="V203">
        <v>9</v>
      </c>
      <c r="W203">
        <v>22</v>
      </c>
      <c r="X203">
        <v>0.29666666666666663</v>
      </c>
      <c r="Y203" s="1">
        <v>17</v>
      </c>
      <c r="Z203">
        <v>4</v>
      </c>
      <c r="AA203">
        <v>3</v>
      </c>
      <c r="AB203">
        <v>14</v>
      </c>
      <c r="AC203">
        <v>0.5714285714285714</v>
      </c>
      <c r="AD203">
        <v>24</v>
      </c>
      <c r="AE203" s="2">
        <v>0.17</v>
      </c>
      <c r="AF203" s="1">
        <v>0.5154545454545455</v>
      </c>
      <c r="AG203">
        <v>19</v>
      </c>
      <c r="AH203">
        <v>0.18</v>
      </c>
      <c r="AI203">
        <v>13</v>
      </c>
      <c r="AJ203">
        <v>3</v>
      </c>
      <c r="AK203">
        <v>3</v>
      </c>
      <c r="AL203" s="2">
        <v>11</v>
      </c>
    </row>
    <row r="204" spans="1:38" x14ac:dyDescent="0.3">
      <c r="A204" s="1" t="s">
        <v>86</v>
      </c>
      <c r="B204">
        <f t="shared" si="3"/>
        <v>202</v>
      </c>
      <c r="C204">
        <v>2</v>
      </c>
      <c r="D204" s="2">
        <v>2</v>
      </c>
      <c r="E204" s="1">
        <v>4</v>
      </c>
      <c r="F204">
        <v>12</v>
      </c>
      <c r="G204">
        <v>3</v>
      </c>
      <c r="H204">
        <v>62.91</v>
      </c>
      <c r="I204">
        <v>1.75</v>
      </c>
      <c r="J204">
        <v>9</v>
      </c>
      <c r="K204">
        <v>1.5</v>
      </c>
      <c r="L204">
        <v>2.83</v>
      </c>
      <c r="M204">
        <v>20</v>
      </c>
      <c r="N204">
        <v>0.14777777777777779</v>
      </c>
      <c r="O204" s="1">
        <v>3</v>
      </c>
      <c r="P204">
        <v>9</v>
      </c>
      <c r="Q204">
        <v>2</v>
      </c>
      <c r="R204">
        <v>61.73</v>
      </c>
      <c r="S204">
        <v>1.52</v>
      </c>
      <c r="T204">
        <v>5</v>
      </c>
      <c r="U204">
        <v>1.25</v>
      </c>
      <c r="V204">
        <v>1.41</v>
      </c>
      <c r="W204">
        <v>14</v>
      </c>
      <c r="X204">
        <v>0</v>
      </c>
      <c r="Y204" s="1">
        <v>10</v>
      </c>
      <c r="Z204">
        <v>4</v>
      </c>
      <c r="AA204">
        <v>5</v>
      </c>
      <c r="AB204">
        <v>5</v>
      </c>
      <c r="AC204">
        <v>0.35</v>
      </c>
      <c r="AD204">
        <v>17</v>
      </c>
      <c r="AE204" s="2">
        <v>0.11</v>
      </c>
      <c r="AF204" s="1">
        <v>0.5154545454545455</v>
      </c>
      <c r="AG204">
        <v>23</v>
      </c>
      <c r="AH204">
        <v>0.17</v>
      </c>
      <c r="AI204">
        <v>15</v>
      </c>
      <c r="AJ204">
        <v>5</v>
      </c>
      <c r="AK204">
        <v>4</v>
      </c>
      <c r="AL204" s="2">
        <v>11</v>
      </c>
    </row>
    <row r="205" spans="1:38" x14ac:dyDescent="0.3">
      <c r="A205" s="1" t="s">
        <v>86</v>
      </c>
      <c r="B205">
        <f t="shared" si="3"/>
        <v>203</v>
      </c>
      <c r="C205">
        <v>2</v>
      </c>
      <c r="D205" s="2">
        <v>2</v>
      </c>
      <c r="E205" s="1">
        <v>3</v>
      </c>
      <c r="F205">
        <v>12</v>
      </c>
      <c r="G205">
        <v>3</v>
      </c>
      <c r="H205">
        <v>58.57</v>
      </c>
      <c r="I205">
        <v>2.06</v>
      </c>
      <c r="J205">
        <v>9</v>
      </c>
      <c r="K205">
        <v>1.7</v>
      </c>
      <c r="L205">
        <v>0</v>
      </c>
      <c r="M205">
        <v>24</v>
      </c>
      <c r="N205">
        <v>0.14777777777777779</v>
      </c>
      <c r="O205" s="1">
        <v>2</v>
      </c>
      <c r="P205">
        <v>8</v>
      </c>
      <c r="Q205">
        <v>3</v>
      </c>
      <c r="R205">
        <v>59.16</v>
      </c>
      <c r="S205">
        <v>0.88</v>
      </c>
      <c r="T205">
        <v>5</v>
      </c>
      <c r="U205">
        <v>0.82</v>
      </c>
      <c r="V205">
        <v>1.25</v>
      </c>
      <c r="W205">
        <v>12</v>
      </c>
      <c r="X205">
        <v>0.2</v>
      </c>
      <c r="Y205" s="1">
        <v>11</v>
      </c>
      <c r="Z205">
        <v>3</v>
      </c>
      <c r="AA205">
        <v>4</v>
      </c>
      <c r="AB205">
        <v>8</v>
      </c>
      <c r="AC205">
        <v>0.33374999999999999</v>
      </c>
      <c r="AD205">
        <v>20</v>
      </c>
      <c r="AE205" s="2">
        <v>0.11</v>
      </c>
      <c r="AF205" s="1">
        <v>0.4811111111111111</v>
      </c>
      <c r="AG205">
        <v>20</v>
      </c>
      <c r="AH205">
        <v>0.17</v>
      </c>
      <c r="AI205">
        <v>11</v>
      </c>
      <c r="AJ205">
        <v>3</v>
      </c>
      <c r="AK205">
        <v>4</v>
      </c>
      <c r="AL205" s="2">
        <v>9</v>
      </c>
    </row>
    <row r="206" spans="1:38" x14ac:dyDescent="0.3">
      <c r="A206" s="1" t="s">
        <v>86</v>
      </c>
      <c r="B206">
        <f t="shared" si="3"/>
        <v>204</v>
      </c>
      <c r="C206">
        <v>2</v>
      </c>
      <c r="D206" s="2">
        <v>2</v>
      </c>
      <c r="E206" s="1">
        <v>2</v>
      </c>
      <c r="F206">
        <v>7</v>
      </c>
      <c r="G206">
        <v>3</v>
      </c>
      <c r="H206">
        <v>58.14</v>
      </c>
      <c r="I206">
        <v>0.67</v>
      </c>
      <c r="J206">
        <v>5</v>
      </c>
      <c r="K206">
        <v>1.7</v>
      </c>
      <c r="L206">
        <v>0.47</v>
      </c>
      <c r="M206">
        <v>16</v>
      </c>
      <c r="N206">
        <v>0</v>
      </c>
      <c r="O206" s="1">
        <v>4</v>
      </c>
      <c r="P206">
        <v>12</v>
      </c>
      <c r="Q206">
        <v>3</v>
      </c>
      <c r="R206">
        <v>57.87</v>
      </c>
      <c r="S206">
        <v>0.81</v>
      </c>
      <c r="T206">
        <v>7</v>
      </c>
      <c r="U206">
        <v>1.25</v>
      </c>
      <c r="V206">
        <v>1.41</v>
      </c>
      <c r="W206">
        <v>18</v>
      </c>
      <c r="X206">
        <v>9.5714285714285724E-2</v>
      </c>
      <c r="Y206" s="1">
        <v>11</v>
      </c>
      <c r="Z206">
        <v>4</v>
      </c>
      <c r="AA206">
        <v>5</v>
      </c>
      <c r="AB206">
        <v>6</v>
      </c>
      <c r="AC206">
        <v>0.33333333333333331</v>
      </c>
      <c r="AD206">
        <v>17</v>
      </c>
      <c r="AE206" s="2">
        <v>0.08</v>
      </c>
      <c r="AF206" s="1">
        <v>0.37</v>
      </c>
      <c r="AG206">
        <v>22</v>
      </c>
      <c r="AH206">
        <v>0.19</v>
      </c>
      <c r="AI206">
        <v>13</v>
      </c>
      <c r="AJ206">
        <v>4</v>
      </c>
      <c r="AK206">
        <v>3</v>
      </c>
      <c r="AL206" s="2">
        <v>9</v>
      </c>
    </row>
    <row r="207" spans="1:38" x14ac:dyDescent="0.3">
      <c r="A207" s="1" t="s">
        <v>86</v>
      </c>
      <c r="B207">
        <f t="shared" si="3"/>
        <v>205</v>
      </c>
      <c r="C207">
        <v>2</v>
      </c>
      <c r="D207" s="2">
        <v>2</v>
      </c>
      <c r="E207" s="1">
        <v>2</v>
      </c>
      <c r="F207">
        <v>9</v>
      </c>
      <c r="G207">
        <v>2</v>
      </c>
      <c r="H207">
        <v>59</v>
      </c>
      <c r="I207">
        <v>0.75</v>
      </c>
      <c r="J207">
        <v>6</v>
      </c>
      <c r="K207">
        <v>1.7</v>
      </c>
      <c r="L207">
        <v>0.47</v>
      </c>
      <c r="M207">
        <v>20</v>
      </c>
      <c r="N207">
        <v>0</v>
      </c>
      <c r="O207" s="1">
        <v>3</v>
      </c>
      <c r="P207">
        <v>9</v>
      </c>
      <c r="Q207">
        <v>2</v>
      </c>
      <c r="R207">
        <v>57.44</v>
      </c>
      <c r="S207">
        <v>1.52</v>
      </c>
      <c r="T207">
        <v>6</v>
      </c>
      <c r="U207">
        <v>0.82</v>
      </c>
      <c r="V207">
        <v>1.25</v>
      </c>
      <c r="W207">
        <v>18</v>
      </c>
      <c r="X207">
        <v>5.5E-2</v>
      </c>
      <c r="Y207" s="1">
        <v>11</v>
      </c>
      <c r="Z207">
        <v>3</v>
      </c>
      <c r="AA207">
        <v>3</v>
      </c>
      <c r="AB207">
        <v>8</v>
      </c>
      <c r="AC207">
        <v>0.375</v>
      </c>
      <c r="AD207">
        <v>20</v>
      </c>
      <c r="AE207" s="2">
        <v>0.1</v>
      </c>
      <c r="AF207" s="1">
        <v>0.27833333333333332</v>
      </c>
      <c r="AG207">
        <v>19</v>
      </c>
      <c r="AH207">
        <v>0.2</v>
      </c>
      <c r="AI207">
        <v>9</v>
      </c>
      <c r="AJ207">
        <v>3</v>
      </c>
      <c r="AK207">
        <v>3</v>
      </c>
      <c r="AL207" s="2">
        <v>6</v>
      </c>
    </row>
    <row r="208" spans="1:38" x14ac:dyDescent="0.3">
      <c r="A208" s="1" t="s">
        <v>86</v>
      </c>
      <c r="B208">
        <f t="shared" si="3"/>
        <v>206</v>
      </c>
      <c r="C208">
        <v>2</v>
      </c>
      <c r="D208" s="2">
        <v>2</v>
      </c>
      <c r="E208" s="1">
        <v>3</v>
      </c>
      <c r="F208">
        <v>11</v>
      </c>
      <c r="G208">
        <v>4</v>
      </c>
      <c r="H208">
        <v>59</v>
      </c>
      <c r="I208">
        <v>1.31</v>
      </c>
      <c r="J208">
        <v>7</v>
      </c>
      <c r="K208">
        <v>2.16</v>
      </c>
      <c r="L208">
        <v>0.82</v>
      </c>
      <c r="M208">
        <v>16</v>
      </c>
      <c r="N208">
        <v>0.19</v>
      </c>
      <c r="O208" s="1">
        <v>3</v>
      </c>
      <c r="P208">
        <v>12</v>
      </c>
      <c r="Q208">
        <v>3</v>
      </c>
      <c r="R208">
        <v>57.44</v>
      </c>
      <c r="S208">
        <v>2.91</v>
      </c>
      <c r="T208">
        <v>9</v>
      </c>
      <c r="U208">
        <v>0.82</v>
      </c>
      <c r="V208">
        <v>0.5</v>
      </c>
      <c r="W208">
        <v>22</v>
      </c>
      <c r="X208">
        <v>0.25888888888888889</v>
      </c>
      <c r="Y208" s="1">
        <v>14</v>
      </c>
      <c r="Z208">
        <v>8</v>
      </c>
      <c r="AA208">
        <v>6</v>
      </c>
      <c r="AB208">
        <v>9</v>
      </c>
      <c r="AC208">
        <v>0.4811111111111111</v>
      </c>
      <c r="AD208">
        <v>21</v>
      </c>
      <c r="AE208" s="2">
        <v>0.09</v>
      </c>
      <c r="AF208" s="1">
        <v>0.41625000000000001</v>
      </c>
      <c r="AG208">
        <v>19</v>
      </c>
      <c r="AH208">
        <v>0.21</v>
      </c>
      <c r="AI208">
        <v>11</v>
      </c>
      <c r="AJ208">
        <v>3</v>
      </c>
      <c r="AK208">
        <v>3</v>
      </c>
      <c r="AL208" s="2">
        <v>8</v>
      </c>
    </row>
    <row r="209" spans="1:38" x14ac:dyDescent="0.3">
      <c r="A209" s="1" t="s">
        <v>70</v>
      </c>
      <c r="B209">
        <f t="shared" si="3"/>
        <v>207</v>
      </c>
      <c r="C209">
        <v>1</v>
      </c>
      <c r="D209" s="2">
        <v>2</v>
      </c>
      <c r="E209" s="1">
        <v>3</v>
      </c>
      <c r="F209">
        <v>12</v>
      </c>
      <c r="G209">
        <v>3</v>
      </c>
      <c r="H209">
        <v>58.32</v>
      </c>
      <c r="I209">
        <v>1.8</v>
      </c>
      <c r="J209">
        <v>8</v>
      </c>
      <c r="K209">
        <v>0.5</v>
      </c>
      <c r="L209">
        <v>0.94</v>
      </c>
      <c r="M209">
        <v>22</v>
      </c>
      <c r="N209">
        <v>4.1250000000000002E-2</v>
      </c>
      <c r="O209" s="1">
        <v>4</v>
      </c>
      <c r="P209">
        <v>9</v>
      </c>
      <c r="Q209">
        <v>4</v>
      </c>
      <c r="R209">
        <v>59.8</v>
      </c>
      <c r="S209">
        <v>0.86</v>
      </c>
      <c r="T209">
        <v>6</v>
      </c>
      <c r="U209">
        <v>0.82</v>
      </c>
      <c r="V209">
        <v>0.94</v>
      </c>
      <c r="W209">
        <v>17</v>
      </c>
      <c r="X209">
        <v>0.16666666666666666</v>
      </c>
      <c r="Y209" s="1">
        <v>15</v>
      </c>
      <c r="Z209">
        <v>7</v>
      </c>
      <c r="AA209">
        <v>8</v>
      </c>
      <c r="AB209">
        <v>12</v>
      </c>
      <c r="AC209">
        <v>0.47249999999999998</v>
      </c>
      <c r="AD209">
        <v>25</v>
      </c>
      <c r="AE209" s="2">
        <v>0.1</v>
      </c>
      <c r="AF209" s="1">
        <v>0.25</v>
      </c>
      <c r="AG209">
        <v>24</v>
      </c>
      <c r="AH209">
        <v>0.14000000000000001</v>
      </c>
      <c r="AI209">
        <v>12</v>
      </c>
      <c r="AJ209">
        <v>4</v>
      </c>
      <c r="AK209">
        <v>3</v>
      </c>
      <c r="AL209" s="2">
        <v>8</v>
      </c>
    </row>
    <row r="210" spans="1:38" x14ac:dyDescent="0.3">
      <c r="A210" s="1" t="s">
        <v>70</v>
      </c>
      <c r="B210">
        <f t="shared" si="3"/>
        <v>208</v>
      </c>
      <c r="C210">
        <v>1</v>
      </c>
      <c r="D210" s="2">
        <v>2</v>
      </c>
      <c r="E210" s="1">
        <v>4</v>
      </c>
      <c r="F210">
        <v>9</v>
      </c>
      <c r="G210">
        <v>3</v>
      </c>
      <c r="H210">
        <v>59.62</v>
      </c>
      <c r="I210">
        <v>1.5</v>
      </c>
      <c r="J210">
        <v>5</v>
      </c>
      <c r="K210">
        <v>0.82</v>
      </c>
      <c r="L210">
        <v>0.94</v>
      </c>
      <c r="M210">
        <v>17</v>
      </c>
      <c r="N210">
        <v>6.6000000000000003E-2</v>
      </c>
      <c r="O210" s="1">
        <v>4</v>
      </c>
      <c r="P210">
        <v>10</v>
      </c>
      <c r="Q210">
        <v>6</v>
      </c>
      <c r="R210">
        <v>59.37</v>
      </c>
      <c r="S210">
        <v>7.4</v>
      </c>
      <c r="T210">
        <v>5</v>
      </c>
      <c r="U210">
        <v>1.25</v>
      </c>
      <c r="V210">
        <v>2.0499999999999998</v>
      </c>
      <c r="W210">
        <v>18</v>
      </c>
      <c r="X210">
        <v>0</v>
      </c>
      <c r="Y210" s="1">
        <v>14</v>
      </c>
      <c r="Z210">
        <v>5</v>
      </c>
      <c r="AA210">
        <v>4</v>
      </c>
      <c r="AB210">
        <v>11</v>
      </c>
      <c r="AC210">
        <v>0.45454545454545453</v>
      </c>
      <c r="AD210">
        <v>20</v>
      </c>
      <c r="AE210" s="2">
        <v>0.1</v>
      </c>
      <c r="AF210" s="1">
        <v>0.33285714285714285</v>
      </c>
      <c r="AG210">
        <v>17</v>
      </c>
      <c r="AH210">
        <v>0.15</v>
      </c>
      <c r="AI210">
        <v>11</v>
      </c>
      <c r="AJ210">
        <v>3</v>
      </c>
      <c r="AK210">
        <v>3</v>
      </c>
      <c r="AL210" s="2">
        <v>7</v>
      </c>
    </row>
    <row r="211" spans="1:38" x14ac:dyDescent="0.3">
      <c r="A211" s="1" t="s">
        <v>70</v>
      </c>
      <c r="B211">
        <f t="shared" si="3"/>
        <v>209</v>
      </c>
      <c r="C211">
        <v>1</v>
      </c>
      <c r="D211" s="2">
        <v>2</v>
      </c>
      <c r="E211" s="1">
        <v>4</v>
      </c>
      <c r="F211">
        <v>10</v>
      </c>
      <c r="G211">
        <v>3</v>
      </c>
      <c r="H211">
        <v>59.19</v>
      </c>
      <c r="I211">
        <v>1.25</v>
      </c>
      <c r="J211">
        <v>6</v>
      </c>
      <c r="K211">
        <v>1.63</v>
      </c>
      <c r="L211">
        <v>0</v>
      </c>
      <c r="M211">
        <v>18</v>
      </c>
      <c r="N211">
        <v>0.11166666666666668</v>
      </c>
      <c r="O211" s="1">
        <v>3</v>
      </c>
      <c r="P211">
        <v>8</v>
      </c>
      <c r="Q211">
        <v>3</v>
      </c>
      <c r="R211">
        <v>59.8</v>
      </c>
      <c r="S211">
        <v>1.1200000000000001</v>
      </c>
      <c r="T211">
        <v>6</v>
      </c>
      <c r="U211">
        <v>0.82</v>
      </c>
      <c r="V211">
        <v>1</v>
      </c>
      <c r="W211">
        <v>16</v>
      </c>
      <c r="X211">
        <v>0.16666666666666666</v>
      </c>
      <c r="Y211" s="1">
        <v>13</v>
      </c>
      <c r="Z211">
        <v>4</v>
      </c>
      <c r="AA211">
        <v>4</v>
      </c>
      <c r="AB211">
        <v>10</v>
      </c>
      <c r="AC211">
        <v>0.53300000000000003</v>
      </c>
      <c r="AD211">
        <v>18</v>
      </c>
      <c r="AE211" s="2">
        <v>0.08</v>
      </c>
      <c r="AF211" s="1">
        <v>0.38142857142857139</v>
      </c>
      <c r="AG211">
        <v>18</v>
      </c>
      <c r="AH211">
        <v>0.15</v>
      </c>
      <c r="AI211">
        <v>10</v>
      </c>
      <c r="AJ211">
        <v>4</v>
      </c>
      <c r="AK211">
        <v>4</v>
      </c>
      <c r="AL211" s="2">
        <v>7</v>
      </c>
    </row>
    <row r="212" spans="1:38" x14ac:dyDescent="0.3">
      <c r="A212" s="1" t="s">
        <v>47</v>
      </c>
      <c r="B212">
        <f t="shared" si="3"/>
        <v>210</v>
      </c>
      <c r="C212">
        <v>0</v>
      </c>
      <c r="D212" s="2">
        <v>0</v>
      </c>
      <c r="E212" s="1">
        <v>2</v>
      </c>
      <c r="F212">
        <v>10</v>
      </c>
      <c r="G212">
        <v>3</v>
      </c>
      <c r="H212">
        <v>50.04</v>
      </c>
      <c r="I212">
        <v>1.05</v>
      </c>
      <c r="J212">
        <v>6</v>
      </c>
      <c r="K212">
        <v>1.41</v>
      </c>
      <c r="L212">
        <v>2</v>
      </c>
      <c r="M212">
        <v>14</v>
      </c>
      <c r="N212">
        <v>0</v>
      </c>
      <c r="O212" s="1">
        <v>2</v>
      </c>
      <c r="P212">
        <v>8</v>
      </c>
      <c r="Q212">
        <v>1</v>
      </c>
      <c r="R212">
        <v>49.04</v>
      </c>
      <c r="S212">
        <v>0.25</v>
      </c>
      <c r="T212">
        <v>6</v>
      </c>
      <c r="U212">
        <v>0.82</v>
      </c>
      <c r="V212">
        <v>0.82</v>
      </c>
      <c r="W212">
        <v>15</v>
      </c>
      <c r="X212">
        <v>5.5E-2</v>
      </c>
      <c r="Y212" s="1">
        <v>6</v>
      </c>
      <c r="Z212">
        <v>3</v>
      </c>
      <c r="AA212">
        <v>3</v>
      </c>
      <c r="AB212">
        <v>3</v>
      </c>
      <c r="AC212">
        <v>0</v>
      </c>
      <c r="AD212">
        <v>13</v>
      </c>
      <c r="AE212" s="2">
        <v>0.1</v>
      </c>
      <c r="AF212" s="1">
        <v>0.2857142857142857</v>
      </c>
      <c r="AG212">
        <v>17</v>
      </c>
      <c r="AH212">
        <v>0.17</v>
      </c>
      <c r="AI212">
        <v>10</v>
      </c>
      <c r="AJ212">
        <v>3</v>
      </c>
      <c r="AK212">
        <v>4</v>
      </c>
      <c r="AL212" s="2">
        <v>7</v>
      </c>
    </row>
    <row r="213" spans="1:38" x14ac:dyDescent="0.3">
      <c r="A213" s="1" t="s">
        <v>47</v>
      </c>
      <c r="B213">
        <f t="shared" si="3"/>
        <v>211</v>
      </c>
      <c r="C213">
        <v>0</v>
      </c>
      <c r="D213" s="2">
        <v>0</v>
      </c>
      <c r="E213" s="1">
        <v>4</v>
      </c>
      <c r="F213">
        <v>9</v>
      </c>
      <c r="G213">
        <v>3</v>
      </c>
      <c r="H213">
        <v>50.04</v>
      </c>
      <c r="I213">
        <v>0.69</v>
      </c>
      <c r="J213">
        <v>6</v>
      </c>
      <c r="K213">
        <v>1.25</v>
      </c>
      <c r="L213">
        <v>1.89</v>
      </c>
      <c r="M213">
        <v>16</v>
      </c>
      <c r="N213">
        <v>5.5E-2</v>
      </c>
      <c r="O213" s="1">
        <v>4</v>
      </c>
      <c r="P213">
        <v>11</v>
      </c>
      <c r="Q213">
        <v>3</v>
      </c>
      <c r="R213">
        <v>48.18</v>
      </c>
      <c r="S213">
        <v>0.56000000000000005</v>
      </c>
      <c r="T213">
        <v>7</v>
      </c>
      <c r="U213">
        <v>1</v>
      </c>
      <c r="V213">
        <v>0.82</v>
      </c>
      <c r="W213">
        <v>20</v>
      </c>
      <c r="X213">
        <v>9.5714285714285724E-2</v>
      </c>
      <c r="Y213" s="1">
        <v>10</v>
      </c>
      <c r="Z213">
        <v>3</v>
      </c>
      <c r="AA213">
        <v>3</v>
      </c>
      <c r="AB213">
        <v>7</v>
      </c>
      <c r="AC213">
        <v>0.4757142857142857</v>
      </c>
      <c r="AD213">
        <v>16</v>
      </c>
      <c r="AE213" s="2">
        <v>0.11</v>
      </c>
      <c r="AF213" s="1">
        <v>0.27833333333333332</v>
      </c>
      <c r="AG213">
        <v>16</v>
      </c>
      <c r="AH213">
        <v>0.17</v>
      </c>
      <c r="AI213">
        <v>10</v>
      </c>
      <c r="AJ213">
        <v>5</v>
      </c>
      <c r="AK213">
        <v>4</v>
      </c>
      <c r="AL213" s="2">
        <v>6</v>
      </c>
    </row>
    <row r="214" spans="1:38" x14ac:dyDescent="0.3">
      <c r="A214" s="1" t="s">
        <v>28</v>
      </c>
      <c r="B214">
        <f t="shared" si="3"/>
        <v>212</v>
      </c>
      <c r="C214">
        <v>1</v>
      </c>
      <c r="D214" s="2">
        <v>0</v>
      </c>
      <c r="E214" s="1">
        <v>5</v>
      </c>
      <c r="F214">
        <v>13</v>
      </c>
      <c r="G214">
        <v>4</v>
      </c>
      <c r="H214">
        <v>72.5</v>
      </c>
      <c r="I214">
        <v>8.8800000000000008</v>
      </c>
      <c r="J214">
        <v>8</v>
      </c>
      <c r="K214">
        <v>1.7</v>
      </c>
      <c r="L214">
        <v>5</v>
      </c>
      <c r="M214">
        <v>24</v>
      </c>
      <c r="N214">
        <v>0.25</v>
      </c>
      <c r="O214" s="1">
        <v>3</v>
      </c>
      <c r="P214">
        <v>9</v>
      </c>
      <c r="Q214">
        <v>2</v>
      </c>
      <c r="R214">
        <v>67.739999999999995</v>
      </c>
      <c r="S214">
        <v>5</v>
      </c>
      <c r="T214">
        <v>8</v>
      </c>
      <c r="U214">
        <v>7</v>
      </c>
      <c r="V214">
        <v>2.36</v>
      </c>
      <c r="W214">
        <v>17</v>
      </c>
      <c r="X214">
        <v>0.41625000000000001</v>
      </c>
      <c r="Y214" s="1">
        <v>11</v>
      </c>
      <c r="Z214">
        <v>4</v>
      </c>
      <c r="AA214">
        <v>5</v>
      </c>
      <c r="AB214">
        <v>7</v>
      </c>
      <c r="AC214">
        <v>0.42857142857142855</v>
      </c>
      <c r="AD214">
        <v>19</v>
      </c>
      <c r="AE214" s="2">
        <v>7.0000000000000007E-2</v>
      </c>
      <c r="AF214" s="1">
        <v>0.44500000000000001</v>
      </c>
      <c r="AG214">
        <v>18</v>
      </c>
      <c r="AH214">
        <v>0.11</v>
      </c>
      <c r="AI214">
        <v>9</v>
      </c>
      <c r="AJ214">
        <v>5</v>
      </c>
      <c r="AK214">
        <v>5</v>
      </c>
      <c r="AL214" s="2">
        <v>6</v>
      </c>
    </row>
    <row r="215" spans="1:38" x14ac:dyDescent="0.3">
      <c r="A215" s="1" t="s">
        <v>28</v>
      </c>
      <c r="B215">
        <f t="shared" si="3"/>
        <v>213</v>
      </c>
      <c r="C215">
        <v>1</v>
      </c>
      <c r="D215" s="2">
        <v>0</v>
      </c>
      <c r="E215" s="1">
        <v>4</v>
      </c>
      <c r="F215">
        <v>13</v>
      </c>
      <c r="G215">
        <v>4</v>
      </c>
      <c r="H215">
        <v>72.06</v>
      </c>
      <c r="I215">
        <v>4.05</v>
      </c>
      <c r="J215">
        <v>7</v>
      </c>
      <c r="K215">
        <v>2.16</v>
      </c>
      <c r="L215">
        <v>4.1100000000000003</v>
      </c>
      <c r="M215">
        <v>23</v>
      </c>
      <c r="N215">
        <v>4.7142857142857146E-2</v>
      </c>
      <c r="O215" s="1">
        <v>5</v>
      </c>
      <c r="P215">
        <v>11</v>
      </c>
      <c r="Q215">
        <v>4</v>
      </c>
      <c r="R215">
        <v>71.19</v>
      </c>
      <c r="S215">
        <v>4.88</v>
      </c>
      <c r="T215">
        <v>7</v>
      </c>
      <c r="U215">
        <v>5.79</v>
      </c>
      <c r="V215">
        <v>2.0499999999999998</v>
      </c>
      <c r="W215">
        <v>19</v>
      </c>
      <c r="X215">
        <v>0.2857142857142857</v>
      </c>
      <c r="Y215" s="1">
        <v>10</v>
      </c>
      <c r="Z215">
        <v>5</v>
      </c>
      <c r="AA215">
        <v>4</v>
      </c>
      <c r="AB215">
        <v>5</v>
      </c>
      <c r="AC215">
        <v>0.33399999999999996</v>
      </c>
      <c r="AD215">
        <v>19</v>
      </c>
      <c r="AE215" s="2">
        <v>0.06</v>
      </c>
      <c r="AF215" s="1">
        <v>0.45874999999999999</v>
      </c>
      <c r="AG215">
        <v>23</v>
      </c>
      <c r="AH215">
        <v>0.12</v>
      </c>
      <c r="AI215">
        <v>13</v>
      </c>
      <c r="AJ215">
        <v>6</v>
      </c>
      <c r="AK215">
        <v>4</v>
      </c>
      <c r="AL215" s="2">
        <v>8</v>
      </c>
    </row>
    <row r="216" spans="1:38" x14ac:dyDescent="0.3">
      <c r="A216" s="1" t="s">
        <v>28</v>
      </c>
      <c r="B216">
        <f t="shared" si="3"/>
        <v>214</v>
      </c>
      <c r="C216">
        <v>1</v>
      </c>
      <c r="D216" s="2">
        <v>0</v>
      </c>
      <c r="E216" s="1">
        <v>3</v>
      </c>
      <c r="F216">
        <v>9</v>
      </c>
      <c r="G216">
        <v>3</v>
      </c>
      <c r="H216">
        <v>72.930000000000007</v>
      </c>
      <c r="I216">
        <v>1</v>
      </c>
      <c r="J216">
        <v>6</v>
      </c>
      <c r="K216">
        <v>2.5</v>
      </c>
      <c r="L216">
        <v>2.62</v>
      </c>
      <c r="M216">
        <v>18</v>
      </c>
      <c r="N216">
        <v>0.16666666666666666</v>
      </c>
      <c r="O216" s="1">
        <v>6</v>
      </c>
      <c r="P216">
        <v>14</v>
      </c>
      <c r="Q216">
        <v>5</v>
      </c>
      <c r="R216">
        <v>75.5</v>
      </c>
      <c r="S216">
        <v>6.28</v>
      </c>
      <c r="T216">
        <v>9</v>
      </c>
      <c r="U216">
        <v>4.24</v>
      </c>
      <c r="V216">
        <v>1.5</v>
      </c>
      <c r="W216">
        <v>23</v>
      </c>
      <c r="X216">
        <v>0.33333333333333331</v>
      </c>
      <c r="Y216" s="1">
        <v>12</v>
      </c>
      <c r="Z216">
        <v>5</v>
      </c>
      <c r="AA216">
        <v>4</v>
      </c>
      <c r="AB216">
        <v>8</v>
      </c>
      <c r="AC216">
        <v>0.5</v>
      </c>
      <c r="AD216">
        <v>22</v>
      </c>
      <c r="AE216" s="2">
        <v>0.09</v>
      </c>
      <c r="AF216" s="1">
        <v>0.41625000000000001</v>
      </c>
      <c r="AG216">
        <v>22</v>
      </c>
      <c r="AH216">
        <v>0.12</v>
      </c>
      <c r="AI216">
        <v>12</v>
      </c>
      <c r="AJ216">
        <v>4</v>
      </c>
      <c r="AK216">
        <v>4</v>
      </c>
      <c r="AL216" s="2">
        <v>8</v>
      </c>
    </row>
    <row r="217" spans="1:38" x14ac:dyDescent="0.3">
      <c r="A217" s="1" t="s">
        <v>2</v>
      </c>
      <c r="B217">
        <f t="shared" si="3"/>
        <v>215</v>
      </c>
      <c r="C217">
        <v>0</v>
      </c>
      <c r="D217" s="2">
        <v>1</v>
      </c>
      <c r="E217" s="1">
        <v>2</v>
      </c>
      <c r="F217">
        <v>9</v>
      </c>
      <c r="G217">
        <v>3</v>
      </c>
      <c r="H217">
        <v>46.02</v>
      </c>
      <c r="I217">
        <v>0.44</v>
      </c>
      <c r="J217">
        <v>6</v>
      </c>
      <c r="K217">
        <v>0.5</v>
      </c>
      <c r="L217">
        <v>1.7</v>
      </c>
      <c r="M217">
        <v>15</v>
      </c>
      <c r="N217">
        <v>5.5E-2</v>
      </c>
      <c r="O217" s="1">
        <v>3</v>
      </c>
      <c r="P217">
        <v>9</v>
      </c>
      <c r="Q217">
        <v>3</v>
      </c>
      <c r="R217">
        <v>43.31</v>
      </c>
      <c r="S217">
        <v>0.42</v>
      </c>
      <c r="T217">
        <v>6</v>
      </c>
      <c r="U217">
        <v>1.25</v>
      </c>
      <c r="V217">
        <v>0.5</v>
      </c>
      <c r="W217">
        <v>17</v>
      </c>
      <c r="X217">
        <v>5.5E-2</v>
      </c>
      <c r="Y217" s="1">
        <v>13</v>
      </c>
      <c r="Z217">
        <v>4</v>
      </c>
      <c r="AA217">
        <v>4</v>
      </c>
      <c r="AB217">
        <v>7</v>
      </c>
      <c r="AC217">
        <v>0.23857142857142857</v>
      </c>
      <c r="AD217">
        <v>20</v>
      </c>
      <c r="AE217" s="2">
        <v>0.09</v>
      </c>
      <c r="AF217" s="1">
        <v>0.23857142857142857</v>
      </c>
      <c r="AG217">
        <v>17</v>
      </c>
      <c r="AH217">
        <v>0.16</v>
      </c>
      <c r="AI217">
        <v>12</v>
      </c>
      <c r="AJ217">
        <v>4</v>
      </c>
      <c r="AK217">
        <v>5</v>
      </c>
      <c r="AL217" s="2">
        <v>7</v>
      </c>
    </row>
    <row r="218" spans="1:38" x14ac:dyDescent="0.3">
      <c r="A218" s="1" t="s">
        <v>2</v>
      </c>
      <c r="B218">
        <f t="shared" si="3"/>
        <v>216</v>
      </c>
      <c r="C218">
        <v>0</v>
      </c>
      <c r="D218" s="2">
        <v>1</v>
      </c>
      <c r="E218" s="1">
        <v>2</v>
      </c>
      <c r="F218">
        <v>8</v>
      </c>
      <c r="G218">
        <v>2</v>
      </c>
      <c r="H218">
        <v>46.46</v>
      </c>
      <c r="I218">
        <v>1.08</v>
      </c>
      <c r="J218">
        <v>5</v>
      </c>
      <c r="K218">
        <v>0.47</v>
      </c>
      <c r="L218">
        <v>0.47</v>
      </c>
      <c r="M218">
        <v>15</v>
      </c>
      <c r="N218">
        <v>6.6000000000000003E-2</v>
      </c>
      <c r="O218" s="1">
        <v>4</v>
      </c>
      <c r="P218">
        <v>9</v>
      </c>
      <c r="Q218">
        <v>3</v>
      </c>
      <c r="R218">
        <v>46.31</v>
      </c>
      <c r="S218">
        <v>1.75</v>
      </c>
      <c r="T218">
        <v>6</v>
      </c>
      <c r="U218">
        <v>0.82</v>
      </c>
      <c r="V218">
        <v>0.47</v>
      </c>
      <c r="W218">
        <v>15</v>
      </c>
      <c r="X218">
        <v>5.5E-2</v>
      </c>
      <c r="Y218" s="1">
        <v>9</v>
      </c>
      <c r="Z218">
        <v>4</v>
      </c>
      <c r="AA218">
        <v>4</v>
      </c>
      <c r="AB218">
        <v>5</v>
      </c>
      <c r="AC218">
        <v>0.33399999999999996</v>
      </c>
      <c r="AD218">
        <v>14</v>
      </c>
      <c r="AE218" s="2">
        <v>0.1</v>
      </c>
      <c r="AF218" s="1">
        <v>0.38833333333333336</v>
      </c>
      <c r="AG218">
        <v>15</v>
      </c>
      <c r="AH218">
        <v>0.2</v>
      </c>
      <c r="AI218">
        <v>10</v>
      </c>
      <c r="AJ218">
        <v>4</v>
      </c>
      <c r="AK218">
        <v>4</v>
      </c>
      <c r="AL218" s="2">
        <v>6</v>
      </c>
    </row>
    <row r="219" spans="1:38" x14ac:dyDescent="0.3">
      <c r="A219" s="1" t="s">
        <v>2</v>
      </c>
      <c r="B219">
        <f t="shared" si="3"/>
        <v>217</v>
      </c>
      <c r="C219">
        <v>0</v>
      </c>
      <c r="D219" s="2">
        <v>1</v>
      </c>
      <c r="E219" s="1">
        <v>2</v>
      </c>
      <c r="F219">
        <v>9</v>
      </c>
      <c r="G219">
        <v>2</v>
      </c>
      <c r="H219">
        <v>46.02</v>
      </c>
      <c r="I219">
        <v>0.62</v>
      </c>
      <c r="J219">
        <v>6</v>
      </c>
      <c r="K219">
        <v>0.47</v>
      </c>
      <c r="L219">
        <v>0.5</v>
      </c>
      <c r="M219">
        <v>13</v>
      </c>
      <c r="N219">
        <v>5.5E-2</v>
      </c>
      <c r="O219" s="1">
        <v>2</v>
      </c>
      <c r="P219">
        <v>11</v>
      </c>
      <c r="Q219">
        <v>3</v>
      </c>
      <c r="R219">
        <v>47.17</v>
      </c>
      <c r="S219">
        <v>2.19</v>
      </c>
      <c r="T219">
        <v>7</v>
      </c>
      <c r="U219">
        <v>0.5</v>
      </c>
      <c r="V219">
        <v>0.47</v>
      </c>
      <c r="W219">
        <v>19</v>
      </c>
      <c r="X219">
        <v>9.5714285714285724E-2</v>
      </c>
      <c r="Y219" s="1">
        <v>7</v>
      </c>
      <c r="Z219">
        <v>4</v>
      </c>
      <c r="AA219">
        <v>4</v>
      </c>
      <c r="AB219">
        <v>4</v>
      </c>
      <c r="AC219">
        <v>0.25</v>
      </c>
      <c r="AD219">
        <v>13</v>
      </c>
      <c r="AE219" s="2">
        <v>0.11</v>
      </c>
      <c r="AF219" s="1">
        <v>0.38833333333333336</v>
      </c>
      <c r="AG219">
        <v>14</v>
      </c>
      <c r="AH219">
        <v>0.17</v>
      </c>
      <c r="AI219">
        <v>8</v>
      </c>
      <c r="AJ219">
        <v>3</v>
      </c>
      <c r="AK219">
        <v>3</v>
      </c>
      <c r="AL219" s="2">
        <v>6</v>
      </c>
    </row>
    <row r="220" spans="1:38" x14ac:dyDescent="0.3">
      <c r="A220" s="1" t="s">
        <v>1</v>
      </c>
      <c r="B220">
        <f t="shared" si="3"/>
        <v>218</v>
      </c>
      <c r="C220">
        <v>0</v>
      </c>
      <c r="D220" s="2">
        <v>1</v>
      </c>
      <c r="E220" s="1">
        <v>5</v>
      </c>
      <c r="F220">
        <v>8</v>
      </c>
      <c r="G220">
        <v>4</v>
      </c>
      <c r="H220">
        <v>50.12</v>
      </c>
      <c r="I220">
        <v>1.25</v>
      </c>
      <c r="J220">
        <v>6</v>
      </c>
      <c r="K220">
        <v>0.47</v>
      </c>
      <c r="L220">
        <v>0.5</v>
      </c>
      <c r="M220">
        <v>17</v>
      </c>
      <c r="N220">
        <v>0.11166666666666668</v>
      </c>
      <c r="O220" s="1">
        <v>4</v>
      </c>
      <c r="P220">
        <v>11</v>
      </c>
      <c r="Q220">
        <v>3</v>
      </c>
      <c r="R220">
        <v>47.83</v>
      </c>
      <c r="S220">
        <v>1.58</v>
      </c>
      <c r="T220">
        <v>6</v>
      </c>
      <c r="U220">
        <v>1</v>
      </c>
      <c r="V220">
        <v>0.47</v>
      </c>
      <c r="W220">
        <v>16</v>
      </c>
      <c r="X220">
        <v>0.11166666666666668</v>
      </c>
      <c r="Y220" s="1">
        <v>13</v>
      </c>
      <c r="Z220">
        <v>6</v>
      </c>
      <c r="AA220">
        <v>5</v>
      </c>
      <c r="AB220">
        <v>7</v>
      </c>
      <c r="AC220">
        <v>0.22571428571428573</v>
      </c>
      <c r="AD220">
        <v>18</v>
      </c>
      <c r="AE220" s="2">
        <v>0.17</v>
      </c>
      <c r="AF220" s="1">
        <v>0.375</v>
      </c>
      <c r="AG220">
        <v>18</v>
      </c>
      <c r="AH220">
        <v>0.17</v>
      </c>
      <c r="AI220">
        <v>12</v>
      </c>
      <c r="AJ220">
        <v>4</v>
      </c>
      <c r="AK220">
        <v>3</v>
      </c>
      <c r="AL220" s="2">
        <v>8</v>
      </c>
    </row>
    <row r="221" spans="1:38" x14ac:dyDescent="0.3">
      <c r="A221" s="1" t="s">
        <v>1</v>
      </c>
      <c r="B221">
        <f t="shared" si="3"/>
        <v>219</v>
      </c>
      <c r="C221">
        <v>0</v>
      </c>
      <c r="D221" s="2">
        <v>1</v>
      </c>
      <c r="E221" s="1">
        <v>2</v>
      </c>
      <c r="F221">
        <v>9</v>
      </c>
      <c r="G221">
        <v>4</v>
      </c>
      <c r="H221">
        <v>51.87</v>
      </c>
      <c r="I221">
        <v>1.25</v>
      </c>
      <c r="J221">
        <v>6</v>
      </c>
      <c r="K221">
        <v>0.82</v>
      </c>
      <c r="L221">
        <v>0.47</v>
      </c>
      <c r="M221">
        <v>16</v>
      </c>
      <c r="N221">
        <v>0.16666666666666666</v>
      </c>
      <c r="O221" s="1">
        <v>5</v>
      </c>
      <c r="P221">
        <v>12</v>
      </c>
      <c r="Q221">
        <v>4</v>
      </c>
      <c r="R221">
        <v>52.13</v>
      </c>
      <c r="S221">
        <v>0.75</v>
      </c>
      <c r="T221">
        <v>8</v>
      </c>
      <c r="U221">
        <v>0.94</v>
      </c>
      <c r="V221">
        <v>1.25</v>
      </c>
      <c r="W221">
        <v>20</v>
      </c>
      <c r="X221">
        <v>0.25</v>
      </c>
      <c r="Y221" s="1">
        <v>13</v>
      </c>
      <c r="Z221">
        <v>4</v>
      </c>
      <c r="AA221">
        <v>5</v>
      </c>
      <c r="AB221">
        <v>9</v>
      </c>
      <c r="AC221">
        <v>0.44444444444444442</v>
      </c>
      <c r="AD221">
        <v>18</v>
      </c>
      <c r="AE221" s="2">
        <v>0.14000000000000001</v>
      </c>
      <c r="AF221" s="1">
        <v>0.375</v>
      </c>
      <c r="AG221">
        <v>19</v>
      </c>
      <c r="AH221">
        <v>0.19</v>
      </c>
      <c r="AI221">
        <v>11</v>
      </c>
      <c r="AJ221">
        <v>4</v>
      </c>
      <c r="AK221">
        <v>4</v>
      </c>
      <c r="AL221" s="2">
        <v>8</v>
      </c>
    </row>
    <row r="222" spans="1:38" x14ac:dyDescent="0.3">
      <c r="A222" s="1" t="s">
        <v>6</v>
      </c>
      <c r="B222">
        <f t="shared" si="3"/>
        <v>220</v>
      </c>
      <c r="C222">
        <v>0</v>
      </c>
      <c r="D222" s="2">
        <v>2</v>
      </c>
      <c r="E222" s="1">
        <v>2</v>
      </c>
      <c r="F222">
        <v>8</v>
      </c>
      <c r="G222">
        <v>2</v>
      </c>
      <c r="H222">
        <v>54.7</v>
      </c>
      <c r="I222">
        <v>0.38</v>
      </c>
      <c r="J222">
        <v>5</v>
      </c>
      <c r="K222">
        <v>0</v>
      </c>
      <c r="L222">
        <v>0.47</v>
      </c>
      <c r="M222">
        <v>12</v>
      </c>
      <c r="N222">
        <v>0</v>
      </c>
      <c r="O222" s="1">
        <v>2</v>
      </c>
      <c r="P222">
        <v>7</v>
      </c>
      <c r="Q222">
        <v>1</v>
      </c>
      <c r="R222">
        <v>53.21</v>
      </c>
      <c r="S222">
        <v>0.44</v>
      </c>
      <c r="T222">
        <v>5</v>
      </c>
      <c r="U222">
        <v>0.47</v>
      </c>
      <c r="V222">
        <v>1.25</v>
      </c>
      <c r="W222">
        <v>11</v>
      </c>
      <c r="X222">
        <v>0</v>
      </c>
      <c r="Y222" s="1">
        <v>8</v>
      </c>
      <c r="Z222">
        <v>4</v>
      </c>
      <c r="AA222">
        <v>4</v>
      </c>
      <c r="AB222">
        <v>5</v>
      </c>
      <c r="AC222">
        <v>0.2</v>
      </c>
      <c r="AD222">
        <v>17</v>
      </c>
      <c r="AE222" s="2">
        <v>0.12</v>
      </c>
      <c r="AF222" s="1">
        <v>0.44500000000000001</v>
      </c>
      <c r="AG222">
        <v>15</v>
      </c>
      <c r="AH222">
        <v>0.16</v>
      </c>
      <c r="AI222">
        <v>9</v>
      </c>
      <c r="AJ222">
        <v>3</v>
      </c>
      <c r="AK222">
        <v>4</v>
      </c>
      <c r="AL222" s="2">
        <v>6</v>
      </c>
    </row>
    <row r="223" spans="1:38" x14ac:dyDescent="0.3">
      <c r="A223" s="1" t="s">
        <v>6</v>
      </c>
      <c r="B223">
        <f t="shared" si="3"/>
        <v>221</v>
      </c>
      <c r="C223">
        <v>0</v>
      </c>
      <c r="D223" s="2">
        <v>2</v>
      </c>
      <c r="E223" s="1">
        <v>4</v>
      </c>
      <c r="F223">
        <v>9</v>
      </c>
      <c r="G223">
        <v>3</v>
      </c>
      <c r="H223">
        <v>55.57</v>
      </c>
      <c r="I223">
        <v>0.75</v>
      </c>
      <c r="J223">
        <v>6</v>
      </c>
      <c r="K223">
        <v>0</v>
      </c>
      <c r="L223">
        <v>1.25</v>
      </c>
      <c r="M223">
        <v>18</v>
      </c>
      <c r="N223">
        <v>0.16666666666666666</v>
      </c>
      <c r="O223" s="1">
        <v>3</v>
      </c>
      <c r="P223">
        <v>9</v>
      </c>
      <c r="Q223">
        <v>3</v>
      </c>
      <c r="R223">
        <v>52.36</v>
      </c>
      <c r="S223">
        <v>0.42</v>
      </c>
      <c r="T223">
        <v>6</v>
      </c>
      <c r="U223">
        <v>0</v>
      </c>
      <c r="V223">
        <v>0.47</v>
      </c>
      <c r="W223">
        <v>13</v>
      </c>
      <c r="X223">
        <v>0.11166666666666668</v>
      </c>
      <c r="Y223" s="1">
        <v>7</v>
      </c>
      <c r="Z223">
        <v>4</v>
      </c>
      <c r="AA223">
        <v>5</v>
      </c>
      <c r="AB223">
        <v>5</v>
      </c>
      <c r="AC223">
        <v>0.26600000000000001</v>
      </c>
      <c r="AD223">
        <v>16</v>
      </c>
      <c r="AE223" s="2">
        <v>0.13</v>
      </c>
      <c r="AF223" s="1">
        <v>0.42857142857142855</v>
      </c>
      <c r="AG223">
        <v>16</v>
      </c>
      <c r="AH223">
        <v>0.18</v>
      </c>
      <c r="AI223">
        <v>11</v>
      </c>
      <c r="AJ223">
        <v>4</v>
      </c>
      <c r="AK223">
        <v>4</v>
      </c>
      <c r="AL223" s="2">
        <v>7</v>
      </c>
    </row>
    <row r="224" spans="1:38" x14ac:dyDescent="0.3">
      <c r="A224" s="1" t="s">
        <v>6</v>
      </c>
      <c r="B224">
        <f t="shared" si="3"/>
        <v>222</v>
      </c>
      <c r="C224">
        <v>0</v>
      </c>
      <c r="D224" s="2">
        <v>2</v>
      </c>
      <c r="E224" s="1">
        <v>4</v>
      </c>
      <c r="F224">
        <v>10</v>
      </c>
      <c r="G224">
        <v>4</v>
      </c>
      <c r="H224">
        <v>57.3</v>
      </c>
      <c r="I224">
        <v>1.1299999999999999</v>
      </c>
      <c r="J224">
        <v>5</v>
      </c>
      <c r="K224">
        <v>0.94</v>
      </c>
      <c r="L224">
        <v>0.82</v>
      </c>
      <c r="M224">
        <v>16</v>
      </c>
      <c r="N224">
        <v>0.13400000000000001</v>
      </c>
      <c r="O224" s="1">
        <v>3</v>
      </c>
      <c r="P224">
        <v>10</v>
      </c>
      <c r="Q224">
        <v>3</v>
      </c>
      <c r="R224">
        <v>56.22</v>
      </c>
      <c r="S224">
        <v>3.25</v>
      </c>
      <c r="T224">
        <v>7</v>
      </c>
      <c r="U224">
        <v>4.97</v>
      </c>
      <c r="V224">
        <v>1.25</v>
      </c>
      <c r="W224">
        <v>16</v>
      </c>
      <c r="X224">
        <v>0.23857142857142857</v>
      </c>
      <c r="Y224" s="1">
        <v>10</v>
      </c>
      <c r="Z224">
        <v>5</v>
      </c>
      <c r="AA224">
        <v>4</v>
      </c>
      <c r="AB224">
        <v>5</v>
      </c>
      <c r="AC224">
        <v>0.13400000000000001</v>
      </c>
      <c r="AD224">
        <v>18</v>
      </c>
      <c r="AE224" s="2">
        <v>0.17</v>
      </c>
      <c r="AF224" s="1">
        <v>0.33333333333333331</v>
      </c>
      <c r="AG224">
        <v>16</v>
      </c>
      <c r="AH224">
        <v>0.2</v>
      </c>
      <c r="AI224">
        <v>9</v>
      </c>
      <c r="AJ224">
        <v>3</v>
      </c>
      <c r="AK224">
        <v>4</v>
      </c>
      <c r="AL224" s="2">
        <v>6</v>
      </c>
    </row>
    <row r="225" spans="1:38" x14ac:dyDescent="0.3">
      <c r="A225" s="1" t="s">
        <v>92</v>
      </c>
      <c r="B225">
        <f t="shared" si="3"/>
        <v>223</v>
      </c>
      <c r="C225">
        <v>1</v>
      </c>
      <c r="D225" s="2">
        <v>2</v>
      </c>
      <c r="E225" s="1">
        <v>4</v>
      </c>
      <c r="F225">
        <v>16</v>
      </c>
      <c r="G225">
        <v>5</v>
      </c>
      <c r="H225">
        <v>87.33</v>
      </c>
      <c r="I225">
        <v>1.79</v>
      </c>
      <c r="J225">
        <v>10</v>
      </c>
      <c r="K225">
        <v>2</v>
      </c>
      <c r="L225">
        <v>2.16</v>
      </c>
      <c r="M225">
        <v>28</v>
      </c>
      <c r="N225">
        <v>0.26700000000000002</v>
      </c>
      <c r="O225" s="1">
        <v>4</v>
      </c>
      <c r="P225">
        <v>15</v>
      </c>
      <c r="Q225">
        <v>4</v>
      </c>
      <c r="R225">
        <v>90.55</v>
      </c>
      <c r="S225">
        <v>1.75</v>
      </c>
      <c r="T225">
        <v>11</v>
      </c>
      <c r="U225">
        <v>3.74</v>
      </c>
      <c r="V225">
        <v>0.5</v>
      </c>
      <c r="W225">
        <v>26</v>
      </c>
      <c r="X225">
        <v>0.33363636363636362</v>
      </c>
      <c r="Y225" s="1">
        <v>21</v>
      </c>
      <c r="Z225">
        <v>11</v>
      </c>
      <c r="AA225">
        <v>5</v>
      </c>
      <c r="AB225">
        <v>16</v>
      </c>
      <c r="AC225">
        <v>0.5625</v>
      </c>
      <c r="AD225">
        <v>29</v>
      </c>
      <c r="AE225" s="2">
        <v>0.13</v>
      </c>
      <c r="AF225" s="1">
        <v>0.53300000000000003</v>
      </c>
      <c r="AG225">
        <v>17</v>
      </c>
      <c r="AH225">
        <v>0.15</v>
      </c>
      <c r="AI225">
        <v>12</v>
      </c>
      <c r="AJ225">
        <v>3</v>
      </c>
      <c r="AK225">
        <v>4</v>
      </c>
      <c r="AL225" s="2">
        <v>10</v>
      </c>
    </row>
    <row r="226" spans="1:38" x14ac:dyDescent="0.3">
      <c r="A226" s="1" t="s">
        <v>92</v>
      </c>
      <c r="B226">
        <f t="shared" si="3"/>
        <v>224</v>
      </c>
      <c r="C226">
        <v>1</v>
      </c>
      <c r="D226" s="2">
        <v>2</v>
      </c>
      <c r="E226" s="1">
        <v>8</v>
      </c>
      <c r="F226">
        <v>21</v>
      </c>
      <c r="G226">
        <v>4</v>
      </c>
      <c r="H226">
        <v>89.51</v>
      </c>
      <c r="I226">
        <v>2.9</v>
      </c>
      <c r="J226">
        <v>16</v>
      </c>
      <c r="K226">
        <v>2.16</v>
      </c>
      <c r="L226">
        <v>4.55</v>
      </c>
      <c r="M226">
        <v>36</v>
      </c>
      <c r="N226">
        <v>0.375</v>
      </c>
      <c r="O226" s="1">
        <v>6</v>
      </c>
      <c r="P226">
        <v>16</v>
      </c>
      <c r="Q226">
        <v>5</v>
      </c>
      <c r="R226">
        <v>82.79</v>
      </c>
      <c r="S226">
        <v>6.25</v>
      </c>
      <c r="T226">
        <v>12</v>
      </c>
      <c r="U226">
        <v>13.02</v>
      </c>
      <c r="V226">
        <v>0.82</v>
      </c>
      <c r="W226">
        <v>26</v>
      </c>
      <c r="X226">
        <v>0.41666666666666669</v>
      </c>
      <c r="Y226" s="1">
        <v>21</v>
      </c>
      <c r="Z226">
        <v>5</v>
      </c>
      <c r="AA226">
        <v>4</v>
      </c>
      <c r="AB226">
        <v>18</v>
      </c>
      <c r="AC226">
        <v>0.61111111111111116</v>
      </c>
      <c r="AD226">
        <v>29</v>
      </c>
      <c r="AE226" s="2">
        <v>0.12</v>
      </c>
      <c r="AF226" s="1">
        <v>0.54545454545454541</v>
      </c>
      <c r="AG226">
        <v>23</v>
      </c>
      <c r="AH226">
        <v>0.16</v>
      </c>
      <c r="AI226">
        <v>14</v>
      </c>
      <c r="AJ226">
        <v>4</v>
      </c>
      <c r="AK226">
        <v>4</v>
      </c>
      <c r="AL226" s="2">
        <v>11</v>
      </c>
    </row>
    <row r="227" spans="1:38" x14ac:dyDescent="0.3">
      <c r="A227" s="1" t="s">
        <v>92</v>
      </c>
      <c r="B227">
        <f t="shared" si="3"/>
        <v>225</v>
      </c>
      <c r="C227">
        <v>1</v>
      </c>
      <c r="D227" s="2">
        <v>2</v>
      </c>
      <c r="E227" s="1">
        <v>2</v>
      </c>
      <c r="F227">
        <v>13</v>
      </c>
      <c r="G227">
        <v>2</v>
      </c>
      <c r="H227">
        <v>83.4</v>
      </c>
      <c r="I227">
        <v>100</v>
      </c>
      <c r="J227">
        <v>10</v>
      </c>
      <c r="K227">
        <v>12.5</v>
      </c>
      <c r="L227">
        <v>6.34</v>
      </c>
      <c r="M227">
        <v>17</v>
      </c>
      <c r="N227">
        <v>0.46699999999999997</v>
      </c>
      <c r="O227" s="1">
        <v>3</v>
      </c>
      <c r="P227">
        <v>14</v>
      </c>
      <c r="Q227">
        <v>2</v>
      </c>
      <c r="R227">
        <v>81.92</v>
      </c>
      <c r="S227">
        <v>100</v>
      </c>
      <c r="T227">
        <v>13</v>
      </c>
      <c r="U227">
        <v>13.96</v>
      </c>
      <c r="V227">
        <v>1</v>
      </c>
      <c r="W227">
        <v>20</v>
      </c>
      <c r="X227">
        <v>0.53846153846153844</v>
      </c>
      <c r="Y227" s="1">
        <v>18</v>
      </c>
      <c r="Z227">
        <v>5</v>
      </c>
      <c r="AA227">
        <v>5</v>
      </c>
      <c r="AB227">
        <v>16</v>
      </c>
      <c r="AC227">
        <v>0.625</v>
      </c>
      <c r="AD227">
        <v>24</v>
      </c>
      <c r="AE227" s="2">
        <v>0.08</v>
      </c>
      <c r="AF227" s="1">
        <v>0.57545454545454544</v>
      </c>
      <c r="AG227">
        <v>17</v>
      </c>
      <c r="AH227">
        <v>0.12</v>
      </c>
      <c r="AI227">
        <v>12</v>
      </c>
      <c r="AJ227">
        <v>2</v>
      </c>
      <c r="AK227">
        <v>2</v>
      </c>
      <c r="AL227" s="2">
        <v>11</v>
      </c>
    </row>
    <row r="228" spans="1:38" x14ac:dyDescent="0.3">
      <c r="A228" s="1" t="s">
        <v>25</v>
      </c>
      <c r="B228">
        <f t="shared" si="3"/>
        <v>226</v>
      </c>
      <c r="C228">
        <v>3</v>
      </c>
      <c r="D228" s="2">
        <v>2</v>
      </c>
      <c r="E228" s="1">
        <v>3</v>
      </c>
      <c r="F228">
        <v>7</v>
      </c>
      <c r="G228">
        <v>2</v>
      </c>
      <c r="H228">
        <v>62.23</v>
      </c>
      <c r="I228">
        <v>5.75</v>
      </c>
      <c r="J228">
        <v>5</v>
      </c>
      <c r="K228">
        <v>2</v>
      </c>
      <c r="L228">
        <v>6.65</v>
      </c>
      <c r="M228">
        <v>11</v>
      </c>
      <c r="N228">
        <v>0.26600000000000001</v>
      </c>
      <c r="O228" s="1">
        <v>3</v>
      </c>
      <c r="P228">
        <v>11</v>
      </c>
      <c r="Q228">
        <v>4</v>
      </c>
      <c r="R228">
        <v>67.540000000000006</v>
      </c>
      <c r="S228">
        <v>6.7</v>
      </c>
      <c r="T228">
        <v>8</v>
      </c>
      <c r="U228">
        <v>3.09</v>
      </c>
      <c r="V228">
        <v>5.35</v>
      </c>
      <c r="W228">
        <v>20</v>
      </c>
      <c r="X228">
        <v>0.29125000000000001</v>
      </c>
      <c r="Y228" s="1">
        <v>15</v>
      </c>
      <c r="Z228">
        <v>6</v>
      </c>
      <c r="AA228">
        <v>6</v>
      </c>
      <c r="AB228">
        <v>8</v>
      </c>
      <c r="AC228">
        <v>0.375</v>
      </c>
      <c r="AD228">
        <v>20</v>
      </c>
      <c r="AE228" s="2">
        <v>0.06</v>
      </c>
      <c r="AF228" s="1">
        <v>0.55583333333333329</v>
      </c>
      <c r="AG228">
        <v>22</v>
      </c>
      <c r="AH228">
        <v>0.16</v>
      </c>
      <c r="AI228">
        <v>16</v>
      </c>
      <c r="AJ228">
        <v>6</v>
      </c>
      <c r="AK228">
        <v>6</v>
      </c>
      <c r="AL228" s="2">
        <v>12</v>
      </c>
    </row>
    <row r="229" spans="1:38" x14ac:dyDescent="0.3">
      <c r="A229" s="1" t="s">
        <v>25</v>
      </c>
      <c r="B229">
        <f t="shared" si="3"/>
        <v>227</v>
      </c>
      <c r="C229">
        <v>3</v>
      </c>
      <c r="D229" s="2">
        <v>2</v>
      </c>
      <c r="E229" s="1">
        <v>4</v>
      </c>
      <c r="F229">
        <v>10</v>
      </c>
      <c r="G229">
        <v>3</v>
      </c>
      <c r="H229">
        <v>65.27</v>
      </c>
      <c r="I229">
        <v>0.92</v>
      </c>
      <c r="J229">
        <v>8</v>
      </c>
      <c r="K229">
        <v>2.4900000000000002</v>
      </c>
      <c r="L229">
        <v>4.78</v>
      </c>
      <c r="M229">
        <v>22</v>
      </c>
      <c r="N229">
        <v>0.20874999999999999</v>
      </c>
      <c r="O229" s="1">
        <v>3</v>
      </c>
      <c r="P229">
        <v>10</v>
      </c>
      <c r="Q229">
        <v>3</v>
      </c>
      <c r="R229">
        <v>64.95</v>
      </c>
      <c r="S229">
        <v>2.25</v>
      </c>
      <c r="T229">
        <v>8</v>
      </c>
      <c r="U229">
        <v>0.82</v>
      </c>
      <c r="V229">
        <v>3.56</v>
      </c>
      <c r="W229">
        <v>19</v>
      </c>
      <c r="X229">
        <v>0.33374999999999999</v>
      </c>
      <c r="Y229" s="1">
        <v>13</v>
      </c>
      <c r="Z229">
        <v>6</v>
      </c>
      <c r="AA229">
        <v>5</v>
      </c>
      <c r="AB229">
        <v>9</v>
      </c>
      <c r="AC229">
        <v>0.4811111111111111</v>
      </c>
      <c r="AD229">
        <v>20</v>
      </c>
      <c r="AE229" s="2">
        <v>0.08</v>
      </c>
      <c r="AF229" s="1">
        <v>0.5</v>
      </c>
      <c r="AG229">
        <v>19</v>
      </c>
      <c r="AH229">
        <v>0.17</v>
      </c>
      <c r="AI229">
        <v>14</v>
      </c>
      <c r="AJ229">
        <v>3</v>
      </c>
      <c r="AK229">
        <v>4</v>
      </c>
      <c r="AL229" s="2">
        <v>10</v>
      </c>
    </row>
    <row r="230" spans="1:38" x14ac:dyDescent="0.3">
      <c r="A230" s="1" t="s">
        <v>25</v>
      </c>
      <c r="B230">
        <f t="shared" si="3"/>
        <v>228</v>
      </c>
      <c r="C230">
        <v>3</v>
      </c>
      <c r="D230" s="2">
        <v>2</v>
      </c>
      <c r="E230" s="1">
        <v>4</v>
      </c>
      <c r="F230">
        <v>14</v>
      </c>
      <c r="G230">
        <v>3</v>
      </c>
      <c r="H230">
        <v>64.400000000000006</v>
      </c>
      <c r="I230">
        <v>1.92</v>
      </c>
      <c r="J230">
        <v>9</v>
      </c>
      <c r="K230">
        <v>2.83</v>
      </c>
      <c r="L230">
        <v>4.55</v>
      </c>
      <c r="M230">
        <v>23</v>
      </c>
      <c r="N230">
        <v>0.22222222222222221</v>
      </c>
      <c r="O230" s="1">
        <v>6</v>
      </c>
      <c r="P230">
        <v>14</v>
      </c>
      <c r="Q230">
        <v>5</v>
      </c>
      <c r="R230">
        <v>64.52</v>
      </c>
      <c r="S230">
        <v>4.79</v>
      </c>
      <c r="T230">
        <v>10</v>
      </c>
      <c r="U230">
        <v>0.5</v>
      </c>
      <c r="V230">
        <v>4.1900000000000004</v>
      </c>
      <c r="W230">
        <v>25</v>
      </c>
      <c r="X230">
        <v>0.36699999999999999</v>
      </c>
      <c r="Y230" s="1">
        <v>16</v>
      </c>
      <c r="Z230">
        <v>8</v>
      </c>
      <c r="AA230">
        <v>9</v>
      </c>
      <c r="AB230">
        <v>9</v>
      </c>
      <c r="AC230">
        <v>0.40777777777777779</v>
      </c>
      <c r="AD230">
        <v>24</v>
      </c>
      <c r="AE230" s="2">
        <v>7.0000000000000007E-2</v>
      </c>
      <c r="AF230" s="1">
        <v>0.5</v>
      </c>
      <c r="AG230">
        <v>16</v>
      </c>
      <c r="AH230">
        <v>0.19</v>
      </c>
      <c r="AI230">
        <v>9</v>
      </c>
      <c r="AJ230">
        <v>4</v>
      </c>
      <c r="AK230">
        <v>5</v>
      </c>
      <c r="AL230" s="2">
        <v>6</v>
      </c>
    </row>
    <row r="231" spans="1:38" x14ac:dyDescent="0.3">
      <c r="A231" s="1" t="s">
        <v>51</v>
      </c>
      <c r="B231">
        <f t="shared" si="3"/>
        <v>229</v>
      </c>
      <c r="C231">
        <v>3</v>
      </c>
      <c r="D231" s="2">
        <v>2</v>
      </c>
      <c r="E231" s="1">
        <v>3</v>
      </c>
      <c r="F231">
        <v>15</v>
      </c>
      <c r="G231">
        <v>3</v>
      </c>
      <c r="H231">
        <v>64.569999999999993</v>
      </c>
      <c r="I231">
        <v>0</v>
      </c>
      <c r="J231">
        <v>12</v>
      </c>
      <c r="K231">
        <v>5.5</v>
      </c>
      <c r="L231">
        <v>1.63</v>
      </c>
      <c r="M231">
        <v>20</v>
      </c>
      <c r="N231">
        <v>0.5</v>
      </c>
      <c r="O231" s="1">
        <v>3</v>
      </c>
      <c r="P231">
        <v>10</v>
      </c>
      <c r="Q231">
        <v>2</v>
      </c>
      <c r="R231">
        <v>65.98</v>
      </c>
      <c r="S231">
        <v>3.75</v>
      </c>
      <c r="T231">
        <v>7</v>
      </c>
      <c r="U231">
        <v>4.6399999999999997</v>
      </c>
      <c r="V231">
        <v>3</v>
      </c>
      <c r="W231">
        <v>16</v>
      </c>
      <c r="X231">
        <v>0.2857142857142857</v>
      </c>
      <c r="Y231" s="1">
        <v>12</v>
      </c>
      <c r="Z231">
        <v>4</v>
      </c>
      <c r="AA231">
        <v>5</v>
      </c>
      <c r="AB231">
        <v>8</v>
      </c>
      <c r="AC231">
        <v>0.5</v>
      </c>
      <c r="AD231">
        <v>21</v>
      </c>
      <c r="AE231" s="2">
        <v>0.1</v>
      </c>
      <c r="AF231" s="1">
        <v>0.51888888888888884</v>
      </c>
      <c r="AG231">
        <v>19</v>
      </c>
      <c r="AH231">
        <v>0.11</v>
      </c>
      <c r="AI231">
        <v>12</v>
      </c>
      <c r="AJ231">
        <v>3</v>
      </c>
      <c r="AK231">
        <v>4</v>
      </c>
      <c r="AL231" s="2">
        <v>9</v>
      </c>
    </row>
    <row r="232" spans="1:38" x14ac:dyDescent="0.3">
      <c r="A232" s="1" t="s">
        <v>51</v>
      </c>
      <c r="B232">
        <f t="shared" si="3"/>
        <v>230</v>
      </c>
      <c r="C232">
        <v>3</v>
      </c>
      <c r="D232" s="2">
        <v>2</v>
      </c>
      <c r="E232" s="1">
        <v>4</v>
      </c>
      <c r="F232">
        <v>14</v>
      </c>
      <c r="G232">
        <v>3</v>
      </c>
      <c r="H232">
        <v>75.040000000000006</v>
      </c>
      <c r="I232">
        <v>100</v>
      </c>
      <c r="J232">
        <v>12</v>
      </c>
      <c r="K232">
        <v>5.44</v>
      </c>
      <c r="L232">
        <v>3.68</v>
      </c>
      <c r="M232">
        <v>22</v>
      </c>
      <c r="N232">
        <v>0.55583333333333329</v>
      </c>
      <c r="O232" s="1">
        <v>4</v>
      </c>
      <c r="P232">
        <v>10</v>
      </c>
      <c r="Q232">
        <v>3</v>
      </c>
      <c r="R232">
        <v>74.61</v>
      </c>
      <c r="S232">
        <v>3.75</v>
      </c>
      <c r="T232">
        <v>8</v>
      </c>
      <c r="U232">
        <v>2.4500000000000002</v>
      </c>
      <c r="V232">
        <v>3.09</v>
      </c>
      <c r="W232">
        <v>16</v>
      </c>
      <c r="X232">
        <v>0.375</v>
      </c>
      <c r="Y232" s="1">
        <v>11</v>
      </c>
      <c r="Z232">
        <v>5</v>
      </c>
      <c r="AA232">
        <v>6</v>
      </c>
      <c r="AB232">
        <v>8</v>
      </c>
      <c r="AC232">
        <v>0.45874999999999999</v>
      </c>
      <c r="AD232">
        <v>22</v>
      </c>
      <c r="AE232" s="2">
        <v>0.1</v>
      </c>
      <c r="AF232" s="1">
        <v>0.53300000000000003</v>
      </c>
      <c r="AG232">
        <v>25</v>
      </c>
      <c r="AH232">
        <v>0.12</v>
      </c>
      <c r="AI232">
        <v>15</v>
      </c>
      <c r="AJ232">
        <v>7</v>
      </c>
      <c r="AK232">
        <v>8</v>
      </c>
      <c r="AL232" s="2">
        <v>10</v>
      </c>
    </row>
    <row r="233" spans="1:38" x14ac:dyDescent="0.3">
      <c r="A233" s="1" t="s">
        <v>51</v>
      </c>
      <c r="B233">
        <f t="shared" si="3"/>
        <v>231</v>
      </c>
      <c r="C233">
        <v>3</v>
      </c>
      <c r="D233" s="2">
        <v>2</v>
      </c>
      <c r="E233" s="1">
        <v>3</v>
      </c>
      <c r="F233">
        <v>11</v>
      </c>
      <c r="G233">
        <v>3</v>
      </c>
      <c r="H233">
        <v>82.03</v>
      </c>
      <c r="I233">
        <v>0.5</v>
      </c>
      <c r="J233">
        <v>9</v>
      </c>
      <c r="K233">
        <v>0.82</v>
      </c>
      <c r="L233">
        <v>2.0499999999999998</v>
      </c>
      <c r="M233">
        <v>17</v>
      </c>
      <c r="N233">
        <v>0.37</v>
      </c>
      <c r="O233" s="1">
        <v>4</v>
      </c>
      <c r="P233">
        <v>11</v>
      </c>
      <c r="Q233">
        <v>3</v>
      </c>
      <c r="R233">
        <v>81.510000000000005</v>
      </c>
      <c r="S233">
        <v>2.62</v>
      </c>
      <c r="T233">
        <v>9</v>
      </c>
      <c r="U233">
        <v>0.94</v>
      </c>
      <c r="V233">
        <v>3.3</v>
      </c>
      <c r="W233">
        <v>22</v>
      </c>
      <c r="X233">
        <v>0.37</v>
      </c>
      <c r="Y233" s="1">
        <v>16</v>
      </c>
      <c r="Z233">
        <v>5</v>
      </c>
      <c r="AA233">
        <v>6</v>
      </c>
      <c r="AB233">
        <v>10</v>
      </c>
      <c r="AC233">
        <v>0.5</v>
      </c>
      <c r="AD233">
        <v>26</v>
      </c>
      <c r="AE233" s="2">
        <v>0.11</v>
      </c>
      <c r="AF233" s="1">
        <v>0.46699999999999997</v>
      </c>
      <c r="AG233">
        <v>24</v>
      </c>
      <c r="AH233">
        <v>0.14000000000000001</v>
      </c>
      <c r="AI233">
        <v>16</v>
      </c>
      <c r="AJ233">
        <v>6</v>
      </c>
      <c r="AK233">
        <v>9</v>
      </c>
      <c r="AL233" s="2">
        <v>10</v>
      </c>
    </row>
    <row r="234" spans="1:38" x14ac:dyDescent="0.3">
      <c r="A234" s="1" t="s">
        <v>51</v>
      </c>
      <c r="B234">
        <f t="shared" si="3"/>
        <v>232</v>
      </c>
      <c r="C234">
        <v>3</v>
      </c>
      <c r="D234" s="2">
        <v>2</v>
      </c>
      <c r="E234" s="1">
        <v>3</v>
      </c>
      <c r="F234">
        <v>9</v>
      </c>
      <c r="G234">
        <v>2</v>
      </c>
      <c r="H234">
        <v>81.150000000000006</v>
      </c>
      <c r="I234">
        <v>4.1100000000000003</v>
      </c>
      <c r="J234">
        <v>7</v>
      </c>
      <c r="K234">
        <v>0.82</v>
      </c>
      <c r="L234">
        <v>2.87</v>
      </c>
      <c r="M234">
        <v>20</v>
      </c>
      <c r="N234">
        <v>0.14285714285714285</v>
      </c>
      <c r="O234" s="1">
        <v>4</v>
      </c>
      <c r="P234">
        <v>11</v>
      </c>
      <c r="Q234">
        <v>3</v>
      </c>
      <c r="R234">
        <v>81.08</v>
      </c>
      <c r="S234">
        <v>2.88</v>
      </c>
      <c r="T234">
        <v>9</v>
      </c>
      <c r="U234">
        <v>1.25</v>
      </c>
      <c r="V234">
        <v>2.62</v>
      </c>
      <c r="W234">
        <v>22</v>
      </c>
      <c r="X234">
        <v>0.33333333333333331</v>
      </c>
      <c r="Y234" s="1">
        <v>14</v>
      </c>
      <c r="Z234">
        <v>4</v>
      </c>
      <c r="AA234">
        <v>5</v>
      </c>
      <c r="AB234">
        <v>10</v>
      </c>
      <c r="AC234">
        <v>0.6</v>
      </c>
      <c r="AD234">
        <v>20</v>
      </c>
      <c r="AE234" s="2">
        <v>0.11</v>
      </c>
      <c r="AF234" s="1">
        <v>0.51888888888888884</v>
      </c>
      <c r="AG234">
        <v>21</v>
      </c>
      <c r="AH234">
        <v>0.18</v>
      </c>
      <c r="AI234">
        <v>12</v>
      </c>
      <c r="AJ234">
        <v>3</v>
      </c>
      <c r="AK234">
        <v>3</v>
      </c>
      <c r="AL234" s="2">
        <v>9</v>
      </c>
    </row>
    <row r="235" spans="1:38" x14ac:dyDescent="0.3">
      <c r="A235" s="1" t="s">
        <v>4</v>
      </c>
      <c r="B235">
        <f t="shared" si="3"/>
        <v>233</v>
      </c>
      <c r="C235">
        <v>1</v>
      </c>
      <c r="D235" s="2">
        <v>2</v>
      </c>
      <c r="E235" s="1">
        <v>3</v>
      </c>
      <c r="F235">
        <v>12</v>
      </c>
      <c r="G235">
        <v>2</v>
      </c>
      <c r="H235">
        <v>65.150000000000006</v>
      </c>
      <c r="I235">
        <v>0</v>
      </c>
      <c r="J235">
        <v>7</v>
      </c>
      <c r="K235">
        <v>0.47</v>
      </c>
      <c r="L235">
        <v>0.5</v>
      </c>
      <c r="M235">
        <v>19</v>
      </c>
      <c r="N235">
        <v>0.14285714285714285</v>
      </c>
      <c r="O235" s="1">
        <v>3</v>
      </c>
      <c r="P235">
        <v>13</v>
      </c>
      <c r="Q235">
        <v>3</v>
      </c>
      <c r="R235">
        <v>57.92</v>
      </c>
      <c r="S235">
        <v>0.31</v>
      </c>
      <c r="T235">
        <v>9</v>
      </c>
      <c r="U235">
        <v>0.47</v>
      </c>
      <c r="V235">
        <v>0</v>
      </c>
      <c r="W235">
        <v>21</v>
      </c>
      <c r="X235">
        <v>0.22222222222222221</v>
      </c>
      <c r="Y235" s="1">
        <v>12</v>
      </c>
      <c r="Z235">
        <v>3</v>
      </c>
      <c r="AA235">
        <v>4</v>
      </c>
      <c r="AB235">
        <v>8</v>
      </c>
      <c r="AC235">
        <v>0.16625000000000001</v>
      </c>
      <c r="AD235">
        <v>25</v>
      </c>
      <c r="AE235" s="2">
        <v>0.16</v>
      </c>
      <c r="AF235" s="1">
        <v>0.36166666666666664</v>
      </c>
      <c r="AG235">
        <v>21</v>
      </c>
      <c r="AH235">
        <v>0.15</v>
      </c>
      <c r="AI235">
        <v>13</v>
      </c>
      <c r="AJ235">
        <v>7</v>
      </c>
      <c r="AK235">
        <v>7</v>
      </c>
      <c r="AL235" s="2">
        <v>6</v>
      </c>
    </row>
    <row r="236" spans="1:38" x14ac:dyDescent="0.3">
      <c r="A236" s="1" t="s">
        <v>4</v>
      </c>
      <c r="B236">
        <f t="shared" si="3"/>
        <v>234</v>
      </c>
      <c r="C236">
        <v>1</v>
      </c>
      <c r="D236" s="2">
        <v>2</v>
      </c>
      <c r="E236" s="1">
        <v>2</v>
      </c>
      <c r="F236">
        <v>10</v>
      </c>
      <c r="G236">
        <v>2</v>
      </c>
      <c r="H236">
        <v>65.150000000000006</v>
      </c>
      <c r="I236">
        <v>1.25</v>
      </c>
      <c r="J236">
        <v>8</v>
      </c>
      <c r="K236">
        <v>0.47</v>
      </c>
      <c r="L236">
        <v>0.82</v>
      </c>
      <c r="M236">
        <v>22</v>
      </c>
      <c r="N236">
        <v>0.20874999999999999</v>
      </c>
      <c r="O236" s="1">
        <v>4</v>
      </c>
      <c r="P236">
        <v>12</v>
      </c>
      <c r="Q236">
        <v>5</v>
      </c>
      <c r="R236">
        <v>66.510000000000005</v>
      </c>
      <c r="S236">
        <v>0.68</v>
      </c>
      <c r="T236">
        <v>7</v>
      </c>
      <c r="U236">
        <v>2</v>
      </c>
      <c r="V236">
        <v>4.1900000000000004</v>
      </c>
      <c r="W236">
        <v>20</v>
      </c>
      <c r="X236">
        <v>0.19</v>
      </c>
      <c r="Y236" s="1">
        <v>10</v>
      </c>
      <c r="Z236">
        <v>3</v>
      </c>
      <c r="AA236">
        <v>3</v>
      </c>
      <c r="AB236">
        <v>7</v>
      </c>
      <c r="AC236">
        <v>0.2857142857142857</v>
      </c>
      <c r="AD236">
        <v>14</v>
      </c>
      <c r="AE236" s="2">
        <v>0.16</v>
      </c>
      <c r="AF236" s="1">
        <v>0.29666666666666663</v>
      </c>
      <c r="AG236">
        <v>24</v>
      </c>
      <c r="AH236">
        <v>0.2</v>
      </c>
      <c r="AI236">
        <v>15</v>
      </c>
      <c r="AJ236">
        <v>7</v>
      </c>
      <c r="AK236">
        <v>6</v>
      </c>
      <c r="AL236" s="2">
        <v>9</v>
      </c>
    </row>
    <row r="237" spans="1:38" x14ac:dyDescent="0.3">
      <c r="A237" s="1" t="s">
        <v>29</v>
      </c>
      <c r="B237">
        <f t="shared" si="3"/>
        <v>235</v>
      </c>
      <c r="C237">
        <v>1</v>
      </c>
      <c r="D237" s="2">
        <v>2</v>
      </c>
      <c r="E237" s="1">
        <v>4</v>
      </c>
      <c r="F237">
        <v>10</v>
      </c>
      <c r="G237">
        <v>5</v>
      </c>
      <c r="H237">
        <v>71.47</v>
      </c>
      <c r="I237">
        <v>1.49</v>
      </c>
      <c r="J237">
        <v>5</v>
      </c>
      <c r="K237">
        <v>0.82</v>
      </c>
      <c r="L237">
        <v>1</v>
      </c>
      <c r="M237">
        <v>20</v>
      </c>
      <c r="N237">
        <v>6.6000000000000003E-2</v>
      </c>
      <c r="O237" s="1">
        <v>4</v>
      </c>
      <c r="P237">
        <v>11</v>
      </c>
      <c r="Q237">
        <v>3</v>
      </c>
      <c r="R237">
        <v>73.66</v>
      </c>
      <c r="S237">
        <v>0.88</v>
      </c>
      <c r="T237">
        <v>8</v>
      </c>
      <c r="U237">
        <v>3.3</v>
      </c>
      <c r="V237">
        <v>0.47</v>
      </c>
      <c r="W237">
        <v>21</v>
      </c>
      <c r="X237">
        <v>0.25</v>
      </c>
      <c r="Y237" s="1">
        <v>13</v>
      </c>
      <c r="Z237">
        <v>3</v>
      </c>
      <c r="AA237">
        <v>3</v>
      </c>
      <c r="AB237">
        <v>10</v>
      </c>
      <c r="AC237">
        <v>0.5</v>
      </c>
      <c r="AD237">
        <v>20</v>
      </c>
      <c r="AE237" s="2">
        <v>0.13</v>
      </c>
      <c r="AF237" s="1">
        <v>0.46699999999999997</v>
      </c>
      <c r="AG237">
        <v>18</v>
      </c>
      <c r="AH237">
        <v>0.12</v>
      </c>
      <c r="AI237">
        <v>12</v>
      </c>
      <c r="AJ237">
        <v>4</v>
      </c>
      <c r="AK237">
        <v>4</v>
      </c>
      <c r="AL237" s="2">
        <v>10</v>
      </c>
    </row>
    <row r="238" spans="1:38" x14ac:dyDescent="0.3">
      <c r="A238" s="1" t="s">
        <v>29</v>
      </c>
      <c r="B238">
        <f t="shared" si="3"/>
        <v>236</v>
      </c>
      <c r="C238">
        <v>1</v>
      </c>
      <c r="D238" s="2">
        <v>2</v>
      </c>
      <c r="E238" s="1">
        <v>4</v>
      </c>
      <c r="F238">
        <v>12</v>
      </c>
      <c r="G238">
        <v>4</v>
      </c>
      <c r="H238">
        <v>73.64</v>
      </c>
      <c r="I238">
        <v>2.88</v>
      </c>
      <c r="J238">
        <v>7</v>
      </c>
      <c r="K238">
        <v>0.82</v>
      </c>
      <c r="L238">
        <v>1.63</v>
      </c>
      <c r="M238">
        <v>20</v>
      </c>
      <c r="N238">
        <v>0.14285714285714285</v>
      </c>
      <c r="O238" s="1">
        <v>5</v>
      </c>
      <c r="P238">
        <v>14</v>
      </c>
      <c r="Q238">
        <v>4</v>
      </c>
      <c r="R238">
        <v>71.94</v>
      </c>
      <c r="S238">
        <v>1.1599999999999999</v>
      </c>
      <c r="T238">
        <v>8</v>
      </c>
      <c r="U238">
        <v>2.36</v>
      </c>
      <c r="V238">
        <v>0.5</v>
      </c>
      <c r="W238">
        <v>21</v>
      </c>
      <c r="X238">
        <v>0.16625000000000001</v>
      </c>
      <c r="Y238" s="1">
        <v>16</v>
      </c>
      <c r="Z238">
        <v>7</v>
      </c>
      <c r="AA238">
        <v>6</v>
      </c>
      <c r="AB238">
        <v>11</v>
      </c>
      <c r="AC238">
        <v>0.39363636363636362</v>
      </c>
      <c r="AD238">
        <v>25</v>
      </c>
      <c r="AE238" s="2">
        <v>0.15</v>
      </c>
      <c r="AF238" s="1">
        <v>0.58374999999999999</v>
      </c>
      <c r="AG238">
        <v>12</v>
      </c>
      <c r="AH238">
        <v>0.17</v>
      </c>
      <c r="AI238">
        <v>9</v>
      </c>
      <c r="AJ238">
        <v>1</v>
      </c>
      <c r="AK238">
        <v>1</v>
      </c>
      <c r="AL238" s="2">
        <v>8</v>
      </c>
    </row>
    <row r="239" spans="1:38" x14ac:dyDescent="0.3">
      <c r="A239" s="1" t="s">
        <v>79</v>
      </c>
      <c r="B239">
        <f t="shared" si="3"/>
        <v>237</v>
      </c>
      <c r="C239">
        <v>1</v>
      </c>
      <c r="D239" s="2">
        <v>4</v>
      </c>
      <c r="E239" s="1">
        <v>2</v>
      </c>
      <c r="F239">
        <v>10</v>
      </c>
      <c r="G239">
        <v>2</v>
      </c>
      <c r="H239">
        <v>55.19</v>
      </c>
      <c r="I239">
        <v>1.08</v>
      </c>
      <c r="J239">
        <v>7</v>
      </c>
      <c r="K239">
        <v>2.16</v>
      </c>
      <c r="L239">
        <v>0.5</v>
      </c>
      <c r="M239">
        <v>20</v>
      </c>
      <c r="N239">
        <v>0.19</v>
      </c>
      <c r="O239" s="1">
        <v>4</v>
      </c>
      <c r="P239">
        <v>11</v>
      </c>
      <c r="Q239">
        <v>4</v>
      </c>
      <c r="R239">
        <v>54.08</v>
      </c>
      <c r="S239">
        <v>3.38</v>
      </c>
      <c r="T239">
        <v>7</v>
      </c>
      <c r="U239">
        <v>0.5</v>
      </c>
      <c r="V239">
        <v>2.4500000000000002</v>
      </c>
      <c r="W239">
        <v>20</v>
      </c>
      <c r="X239">
        <v>0.19</v>
      </c>
      <c r="Y239" s="1">
        <v>14</v>
      </c>
      <c r="Z239">
        <v>5</v>
      </c>
      <c r="AA239">
        <v>6</v>
      </c>
      <c r="AB239">
        <v>7</v>
      </c>
      <c r="AC239">
        <v>0.33285714285714285</v>
      </c>
      <c r="AD239">
        <v>21</v>
      </c>
      <c r="AE239" s="2">
        <v>0.17</v>
      </c>
      <c r="AF239" s="1">
        <v>0.27833333333333332</v>
      </c>
      <c r="AG239">
        <v>14</v>
      </c>
      <c r="AH239">
        <v>0.2</v>
      </c>
      <c r="AI239">
        <v>10</v>
      </c>
      <c r="AJ239">
        <v>4</v>
      </c>
      <c r="AK239">
        <v>3</v>
      </c>
      <c r="AL239" s="2">
        <v>6</v>
      </c>
    </row>
    <row r="240" spans="1:38" x14ac:dyDescent="0.3">
      <c r="A240" s="1" t="s">
        <v>79</v>
      </c>
      <c r="B240">
        <f t="shared" si="3"/>
        <v>238</v>
      </c>
      <c r="C240">
        <v>1</v>
      </c>
      <c r="D240" s="2">
        <v>4</v>
      </c>
      <c r="E240" s="1">
        <v>4</v>
      </c>
      <c r="F240">
        <v>10</v>
      </c>
      <c r="G240">
        <v>4</v>
      </c>
      <c r="H240">
        <v>58.23</v>
      </c>
      <c r="I240">
        <v>0.88</v>
      </c>
      <c r="J240">
        <v>6</v>
      </c>
      <c r="K240">
        <v>1.89</v>
      </c>
      <c r="L240">
        <v>0.82</v>
      </c>
      <c r="M240">
        <v>17</v>
      </c>
      <c r="N240">
        <v>0.11166666666666668</v>
      </c>
      <c r="O240" s="1">
        <v>3</v>
      </c>
      <c r="P240">
        <v>11</v>
      </c>
      <c r="Q240">
        <v>4</v>
      </c>
      <c r="R240">
        <v>55.37</v>
      </c>
      <c r="S240">
        <v>2.92</v>
      </c>
      <c r="T240">
        <v>7</v>
      </c>
      <c r="U240">
        <v>1.7</v>
      </c>
      <c r="V240">
        <v>2.83</v>
      </c>
      <c r="W240">
        <v>24</v>
      </c>
      <c r="X240">
        <v>9.5714285714285724E-2</v>
      </c>
      <c r="Y240" s="1">
        <v>8</v>
      </c>
      <c r="Z240">
        <v>6</v>
      </c>
      <c r="AA240">
        <v>5</v>
      </c>
      <c r="AB240">
        <v>5</v>
      </c>
      <c r="AC240">
        <v>0.26600000000000001</v>
      </c>
      <c r="AD240">
        <v>15</v>
      </c>
      <c r="AE240" s="2">
        <v>0.16</v>
      </c>
      <c r="AF240" s="1">
        <v>0.27833333333333332</v>
      </c>
      <c r="AG240">
        <v>18</v>
      </c>
      <c r="AH240">
        <v>0.21</v>
      </c>
      <c r="AI240">
        <v>11</v>
      </c>
      <c r="AJ240">
        <v>5</v>
      </c>
      <c r="AK240">
        <v>5</v>
      </c>
      <c r="AL240" s="2">
        <v>6</v>
      </c>
    </row>
    <row r="241" spans="1:38" x14ac:dyDescent="0.3">
      <c r="A241" s="1" t="s">
        <v>79</v>
      </c>
      <c r="B241">
        <f t="shared" si="3"/>
        <v>239</v>
      </c>
      <c r="C241">
        <v>1</v>
      </c>
      <c r="D241" s="2">
        <v>4</v>
      </c>
      <c r="E241" s="1">
        <v>2</v>
      </c>
      <c r="F241">
        <v>8</v>
      </c>
      <c r="G241">
        <v>2</v>
      </c>
      <c r="H241">
        <v>58.23</v>
      </c>
      <c r="I241">
        <v>1.19</v>
      </c>
      <c r="J241">
        <v>5</v>
      </c>
      <c r="K241">
        <v>0.47</v>
      </c>
      <c r="L241">
        <v>0.82</v>
      </c>
      <c r="M241">
        <v>19</v>
      </c>
      <c r="N241">
        <v>0</v>
      </c>
      <c r="O241" s="1">
        <v>4</v>
      </c>
      <c r="P241">
        <v>10</v>
      </c>
      <c r="Q241">
        <v>3</v>
      </c>
      <c r="R241">
        <v>55.79</v>
      </c>
      <c r="S241">
        <v>2.75</v>
      </c>
      <c r="T241">
        <v>6</v>
      </c>
      <c r="U241">
        <v>4.99</v>
      </c>
      <c r="V241">
        <v>1.89</v>
      </c>
      <c r="W241">
        <v>16</v>
      </c>
      <c r="X241">
        <v>0.16666666666666666</v>
      </c>
      <c r="Y241" s="1">
        <v>11</v>
      </c>
      <c r="Z241">
        <v>6</v>
      </c>
      <c r="AA241">
        <v>5</v>
      </c>
      <c r="AB241">
        <v>5</v>
      </c>
      <c r="AC241">
        <v>6.6000000000000003E-2</v>
      </c>
      <c r="AD241">
        <v>17</v>
      </c>
      <c r="AE241" s="2">
        <v>0.18</v>
      </c>
      <c r="AF241" s="1">
        <v>0.33333333333333331</v>
      </c>
      <c r="AG241">
        <v>14</v>
      </c>
      <c r="AH241">
        <v>0.25</v>
      </c>
      <c r="AI241">
        <v>11</v>
      </c>
      <c r="AJ241">
        <v>3</v>
      </c>
      <c r="AK241">
        <v>5</v>
      </c>
      <c r="AL241" s="2">
        <v>6</v>
      </c>
    </row>
    <row r="242" spans="1:38" x14ac:dyDescent="0.3">
      <c r="A242" s="1" t="s">
        <v>13</v>
      </c>
      <c r="B242">
        <f t="shared" si="3"/>
        <v>240</v>
      </c>
      <c r="C242">
        <v>1</v>
      </c>
      <c r="D242" s="2">
        <v>4</v>
      </c>
      <c r="E242" s="1">
        <v>4</v>
      </c>
      <c r="F242">
        <v>12</v>
      </c>
      <c r="G242">
        <v>3</v>
      </c>
      <c r="H242">
        <v>69.8</v>
      </c>
      <c r="I242">
        <v>3.1</v>
      </c>
      <c r="J242">
        <v>8</v>
      </c>
      <c r="K242">
        <v>2.16</v>
      </c>
      <c r="L242">
        <v>2.5</v>
      </c>
      <c r="M242">
        <v>21</v>
      </c>
      <c r="N242">
        <v>8.3750000000000005E-2</v>
      </c>
      <c r="O242" s="1">
        <v>3</v>
      </c>
      <c r="P242">
        <v>12</v>
      </c>
      <c r="Q242">
        <v>3</v>
      </c>
      <c r="R242">
        <v>69.02</v>
      </c>
      <c r="S242">
        <v>1.19</v>
      </c>
      <c r="T242">
        <v>7</v>
      </c>
      <c r="U242">
        <v>0.47</v>
      </c>
      <c r="V242">
        <v>1.25</v>
      </c>
      <c r="W242">
        <v>24</v>
      </c>
      <c r="X242">
        <v>0.19</v>
      </c>
      <c r="Y242" s="1">
        <v>7</v>
      </c>
      <c r="Z242">
        <v>3</v>
      </c>
      <c r="AA242">
        <v>4</v>
      </c>
      <c r="AB242">
        <v>5</v>
      </c>
      <c r="AC242">
        <v>0.26600000000000001</v>
      </c>
      <c r="AD242">
        <v>17</v>
      </c>
      <c r="AE242" s="2">
        <v>0.13</v>
      </c>
      <c r="AF242" s="1">
        <v>0.27833333333333332</v>
      </c>
      <c r="AG242">
        <v>18</v>
      </c>
      <c r="AH242">
        <v>0.14000000000000001</v>
      </c>
      <c r="AI242">
        <v>11</v>
      </c>
      <c r="AJ242">
        <v>3</v>
      </c>
      <c r="AK242">
        <v>5</v>
      </c>
      <c r="AL242" s="2">
        <v>6</v>
      </c>
    </row>
    <row r="243" spans="1:38" x14ac:dyDescent="0.3">
      <c r="A243" s="1" t="s">
        <v>13</v>
      </c>
      <c r="B243">
        <f t="shared" si="3"/>
        <v>241</v>
      </c>
      <c r="C243">
        <v>1</v>
      </c>
      <c r="D243" s="2">
        <v>4</v>
      </c>
      <c r="E243" s="1">
        <v>4</v>
      </c>
      <c r="F243">
        <v>13</v>
      </c>
      <c r="G243">
        <v>4</v>
      </c>
      <c r="H243">
        <v>68.930000000000007</v>
      </c>
      <c r="I243">
        <v>1.65</v>
      </c>
      <c r="J243">
        <v>7</v>
      </c>
      <c r="K243">
        <v>2.16</v>
      </c>
      <c r="L243">
        <v>2.62</v>
      </c>
      <c r="M243">
        <v>19</v>
      </c>
      <c r="N243">
        <v>9.5714285714285724E-2</v>
      </c>
      <c r="O243" s="1">
        <v>3</v>
      </c>
      <c r="P243">
        <v>13</v>
      </c>
      <c r="Q243">
        <v>4</v>
      </c>
      <c r="R243">
        <v>68.59</v>
      </c>
      <c r="S243">
        <v>1.9</v>
      </c>
      <c r="T243">
        <v>7</v>
      </c>
      <c r="U243">
        <v>3.09</v>
      </c>
      <c r="V243">
        <v>2.4500000000000002</v>
      </c>
      <c r="W243">
        <v>23</v>
      </c>
      <c r="X243">
        <v>0.14285714285714285</v>
      </c>
      <c r="Y243" s="1">
        <v>10</v>
      </c>
      <c r="Z243">
        <v>4</v>
      </c>
      <c r="AA243">
        <v>6</v>
      </c>
      <c r="AB243">
        <v>5</v>
      </c>
      <c r="AC243">
        <v>0.2</v>
      </c>
      <c r="AD243">
        <v>20</v>
      </c>
      <c r="AE243" s="2">
        <v>0.12</v>
      </c>
      <c r="AF243" s="1">
        <v>0</v>
      </c>
      <c r="AG243">
        <v>14</v>
      </c>
      <c r="AH243">
        <v>0.18</v>
      </c>
      <c r="AI243">
        <v>8</v>
      </c>
      <c r="AJ243">
        <v>4</v>
      </c>
      <c r="AK243">
        <v>3</v>
      </c>
      <c r="AL243" s="2">
        <v>4</v>
      </c>
    </row>
    <row r="244" spans="1:38" x14ac:dyDescent="0.3">
      <c r="A244" s="1" t="s">
        <v>13</v>
      </c>
      <c r="B244">
        <f t="shared" si="3"/>
        <v>242</v>
      </c>
      <c r="C244">
        <v>1</v>
      </c>
      <c r="D244" s="2">
        <v>4</v>
      </c>
      <c r="E244" s="1">
        <v>3</v>
      </c>
      <c r="F244">
        <v>14</v>
      </c>
      <c r="G244">
        <v>3</v>
      </c>
      <c r="H244">
        <v>64.569999999999993</v>
      </c>
      <c r="I244">
        <v>0.84</v>
      </c>
      <c r="J244">
        <v>9</v>
      </c>
      <c r="K244">
        <v>1.63</v>
      </c>
      <c r="L244">
        <v>0.82</v>
      </c>
      <c r="M244">
        <v>22</v>
      </c>
      <c r="N244">
        <v>0.14777777777777779</v>
      </c>
      <c r="O244" s="1">
        <v>4</v>
      </c>
      <c r="P244">
        <v>11</v>
      </c>
      <c r="Q244">
        <v>3</v>
      </c>
      <c r="R244">
        <v>63.41</v>
      </c>
      <c r="S244">
        <v>2.33</v>
      </c>
      <c r="T244">
        <v>7</v>
      </c>
      <c r="U244">
        <v>3.5</v>
      </c>
      <c r="V244">
        <v>2.4900000000000002</v>
      </c>
      <c r="W244">
        <v>20</v>
      </c>
      <c r="X244">
        <v>9.5714285714285724E-2</v>
      </c>
      <c r="Y244" s="1">
        <v>10</v>
      </c>
      <c r="Z244">
        <v>5</v>
      </c>
      <c r="AA244">
        <v>6</v>
      </c>
      <c r="AB244">
        <v>6</v>
      </c>
      <c r="AC244">
        <v>0.44500000000000001</v>
      </c>
      <c r="AD244">
        <v>17</v>
      </c>
      <c r="AE244" s="2">
        <v>0.13</v>
      </c>
      <c r="AF244" s="1">
        <v>0.25</v>
      </c>
      <c r="AG244">
        <v>11</v>
      </c>
      <c r="AH244">
        <v>0.22</v>
      </c>
      <c r="AI244">
        <v>6</v>
      </c>
      <c r="AJ244">
        <v>2</v>
      </c>
      <c r="AK244">
        <v>2</v>
      </c>
      <c r="AL244" s="2">
        <v>4</v>
      </c>
    </row>
    <row r="245" spans="1:38" x14ac:dyDescent="0.3">
      <c r="A245" s="1" t="s">
        <v>93</v>
      </c>
      <c r="B245">
        <f t="shared" si="3"/>
        <v>243</v>
      </c>
      <c r="C245">
        <v>3</v>
      </c>
      <c r="D245" s="2">
        <v>4</v>
      </c>
      <c r="E245" s="1">
        <v>3</v>
      </c>
      <c r="F245">
        <v>10</v>
      </c>
      <c r="G245">
        <v>3</v>
      </c>
      <c r="H245">
        <v>62.45</v>
      </c>
      <c r="I245">
        <v>1.62</v>
      </c>
      <c r="J245">
        <v>6</v>
      </c>
      <c r="K245">
        <v>1.41</v>
      </c>
      <c r="L245">
        <v>2.5</v>
      </c>
      <c r="M245">
        <v>21</v>
      </c>
      <c r="N245">
        <v>5.5E-2</v>
      </c>
      <c r="O245" s="1">
        <v>5</v>
      </c>
      <c r="P245">
        <v>12</v>
      </c>
      <c r="Q245">
        <v>7</v>
      </c>
      <c r="R245">
        <v>67.739999999999995</v>
      </c>
      <c r="S245">
        <v>0.98</v>
      </c>
      <c r="T245">
        <v>6</v>
      </c>
      <c r="U245">
        <v>5.89</v>
      </c>
      <c r="V245">
        <v>1</v>
      </c>
      <c r="W245">
        <v>23</v>
      </c>
      <c r="X245">
        <v>0.11166666666666668</v>
      </c>
      <c r="Y245" s="1">
        <v>10</v>
      </c>
      <c r="Z245">
        <v>6</v>
      </c>
      <c r="AA245">
        <v>6</v>
      </c>
      <c r="AB245">
        <v>5</v>
      </c>
      <c r="AC245">
        <v>6.6000000000000003E-2</v>
      </c>
      <c r="AD245">
        <v>19</v>
      </c>
      <c r="AE245" s="2">
        <v>0.24</v>
      </c>
      <c r="AF245" s="1">
        <v>0</v>
      </c>
      <c r="AG245">
        <v>18</v>
      </c>
      <c r="AH245">
        <v>0.4</v>
      </c>
      <c r="AI245">
        <v>9</v>
      </c>
      <c r="AJ245">
        <v>5</v>
      </c>
      <c r="AK245">
        <v>6</v>
      </c>
      <c r="AL245" s="2">
        <v>4</v>
      </c>
    </row>
    <row r="246" spans="1:38" x14ac:dyDescent="0.3">
      <c r="A246" s="1" t="s">
        <v>93</v>
      </c>
      <c r="B246">
        <f t="shared" si="3"/>
        <v>244</v>
      </c>
      <c r="C246">
        <v>3</v>
      </c>
      <c r="D246" s="2">
        <v>4</v>
      </c>
      <c r="E246" s="1">
        <v>9</v>
      </c>
      <c r="F246">
        <v>14</v>
      </c>
      <c r="G246">
        <v>6</v>
      </c>
      <c r="H246">
        <v>65.92</v>
      </c>
      <c r="I246">
        <v>8.7799999999999994</v>
      </c>
      <c r="J246">
        <v>7</v>
      </c>
      <c r="K246">
        <v>0</v>
      </c>
      <c r="L246">
        <v>2.16</v>
      </c>
      <c r="M246">
        <v>26</v>
      </c>
      <c r="N246">
        <v>0.14285714285714285</v>
      </c>
      <c r="O246" s="1">
        <v>6</v>
      </c>
      <c r="P246">
        <v>12</v>
      </c>
      <c r="Q246">
        <v>5</v>
      </c>
      <c r="R246">
        <v>73.739999999999995</v>
      </c>
      <c r="S246">
        <v>100</v>
      </c>
      <c r="T246">
        <v>6</v>
      </c>
      <c r="U246">
        <v>10.62</v>
      </c>
      <c r="V246">
        <v>6.18</v>
      </c>
      <c r="W246">
        <v>20</v>
      </c>
      <c r="X246">
        <v>0.34666666666666668</v>
      </c>
      <c r="Y246" s="1">
        <v>15</v>
      </c>
      <c r="Z246">
        <v>6</v>
      </c>
      <c r="AA246">
        <v>8</v>
      </c>
      <c r="AB246">
        <v>6</v>
      </c>
      <c r="AC246">
        <v>0.22166666666666668</v>
      </c>
      <c r="AD246">
        <v>20</v>
      </c>
      <c r="AE246" s="2">
        <v>0.26</v>
      </c>
      <c r="AF246" s="1">
        <v>6.6000000000000003E-2</v>
      </c>
      <c r="AG246">
        <v>24</v>
      </c>
      <c r="AH246">
        <v>0.36</v>
      </c>
      <c r="AI246">
        <v>10</v>
      </c>
      <c r="AJ246">
        <v>5</v>
      </c>
      <c r="AK246">
        <v>5</v>
      </c>
      <c r="AL246" s="2">
        <v>5</v>
      </c>
    </row>
    <row r="247" spans="1:38" x14ac:dyDescent="0.3">
      <c r="A247" s="1" t="s">
        <v>44</v>
      </c>
      <c r="B247">
        <f t="shared" si="3"/>
        <v>245</v>
      </c>
      <c r="C247">
        <v>3</v>
      </c>
      <c r="D247" s="2">
        <v>4</v>
      </c>
      <c r="E247" s="1">
        <v>5</v>
      </c>
      <c r="F247">
        <v>17</v>
      </c>
      <c r="G247">
        <v>4</v>
      </c>
      <c r="H247">
        <v>72.52</v>
      </c>
      <c r="I247">
        <v>1.5</v>
      </c>
      <c r="J247">
        <v>12</v>
      </c>
      <c r="K247">
        <v>1.25</v>
      </c>
      <c r="L247">
        <v>1</v>
      </c>
      <c r="M247">
        <v>24</v>
      </c>
      <c r="N247">
        <v>0.27750000000000002</v>
      </c>
      <c r="O247" s="1">
        <v>3</v>
      </c>
      <c r="P247">
        <v>10</v>
      </c>
      <c r="Q247">
        <v>3</v>
      </c>
      <c r="R247">
        <v>69.540000000000006</v>
      </c>
      <c r="S247">
        <v>2.25</v>
      </c>
      <c r="T247">
        <v>7</v>
      </c>
      <c r="U247">
        <v>0.47</v>
      </c>
      <c r="V247">
        <v>0.94</v>
      </c>
      <c r="W247">
        <v>17</v>
      </c>
      <c r="X247">
        <v>0.14285714285714285</v>
      </c>
      <c r="Y247" s="1">
        <v>9</v>
      </c>
      <c r="Z247">
        <v>5</v>
      </c>
      <c r="AA247">
        <v>4</v>
      </c>
      <c r="AB247">
        <v>5</v>
      </c>
      <c r="AC247">
        <v>0.26600000000000001</v>
      </c>
      <c r="AD247">
        <v>18</v>
      </c>
      <c r="AE247" s="2">
        <v>0.1</v>
      </c>
      <c r="AF247" s="1">
        <v>0.25</v>
      </c>
      <c r="AG247">
        <v>22</v>
      </c>
      <c r="AH247">
        <v>0.12</v>
      </c>
      <c r="AI247">
        <v>12</v>
      </c>
      <c r="AJ247">
        <v>3</v>
      </c>
      <c r="AK247">
        <v>3</v>
      </c>
      <c r="AL247" s="2">
        <v>8</v>
      </c>
    </row>
    <row r="248" spans="1:38" x14ac:dyDescent="0.3">
      <c r="A248" s="1" t="s">
        <v>44</v>
      </c>
      <c r="B248">
        <f t="shared" si="3"/>
        <v>246</v>
      </c>
      <c r="C248">
        <v>3</v>
      </c>
      <c r="D248" s="2">
        <v>4</v>
      </c>
      <c r="E248" s="1">
        <v>5</v>
      </c>
      <c r="F248">
        <v>14</v>
      </c>
      <c r="G248">
        <v>5</v>
      </c>
      <c r="H248">
        <v>72.52</v>
      </c>
      <c r="I248">
        <v>2</v>
      </c>
      <c r="J248">
        <v>10</v>
      </c>
      <c r="K248">
        <v>2.87</v>
      </c>
      <c r="L248">
        <v>2.0499999999999998</v>
      </c>
      <c r="M248">
        <v>22</v>
      </c>
      <c r="N248">
        <v>0.32500000000000001</v>
      </c>
      <c r="O248" s="1">
        <v>3</v>
      </c>
      <c r="P248">
        <v>8</v>
      </c>
      <c r="Q248">
        <v>2</v>
      </c>
      <c r="R248">
        <v>72.98</v>
      </c>
      <c r="S248">
        <v>1.62</v>
      </c>
      <c r="T248">
        <v>6</v>
      </c>
      <c r="U248">
        <v>0.47</v>
      </c>
      <c r="V248">
        <v>0.82</v>
      </c>
      <c r="W248">
        <v>17</v>
      </c>
      <c r="X248">
        <v>0.11166666666666668</v>
      </c>
      <c r="Y248" s="1">
        <v>7</v>
      </c>
      <c r="Z248">
        <v>5</v>
      </c>
      <c r="AA248">
        <v>4</v>
      </c>
      <c r="AB248">
        <v>5</v>
      </c>
      <c r="AC248">
        <v>0.4</v>
      </c>
      <c r="AD248">
        <v>12</v>
      </c>
      <c r="AE248" s="2">
        <v>0.12</v>
      </c>
      <c r="AF248" s="1">
        <v>0.2857142857142857</v>
      </c>
      <c r="AG248">
        <v>18</v>
      </c>
      <c r="AH248">
        <v>0.12</v>
      </c>
      <c r="AI248">
        <v>12</v>
      </c>
      <c r="AJ248">
        <v>5</v>
      </c>
      <c r="AK248">
        <v>3</v>
      </c>
      <c r="AL248" s="2">
        <v>7</v>
      </c>
    </row>
    <row r="249" spans="1:38" x14ac:dyDescent="0.3">
      <c r="A249" s="1" t="s">
        <v>44</v>
      </c>
      <c r="B249">
        <f t="shared" si="3"/>
        <v>247</v>
      </c>
      <c r="C249">
        <v>3</v>
      </c>
      <c r="D249" s="2">
        <v>4</v>
      </c>
      <c r="E249" s="1">
        <v>4</v>
      </c>
      <c r="F249">
        <v>14</v>
      </c>
      <c r="G249">
        <v>4</v>
      </c>
      <c r="H249">
        <v>66.87</v>
      </c>
      <c r="I249">
        <v>1.39</v>
      </c>
      <c r="J249">
        <v>9</v>
      </c>
      <c r="K249">
        <v>2.4900000000000002</v>
      </c>
      <c r="L249">
        <v>1.25</v>
      </c>
      <c r="M249">
        <v>26</v>
      </c>
      <c r="N249">
        <v>0.18555555555555556</v>
      </c>
      <c r="O249" s="1">
        <v>3</v>
      </c>
      <c r="P249">
        <v>11</v>
      </c>
      <c r="Q249">
        <v>3</v>
      </c>
      <c r="R249">
        <v>66.11</v>
      </c>
      <c r="S249">
        <v>1.32</v>
      </c>
      <c r="T249">
        <v>8</v>
      </c>
      <c r="U249">
        <v>0.94</v>
      </c>
      <c r="V249">
        <v>2.0499999999999998</v>
      </c>
      <c r="W249">
        <v>24</v>
      </c>
      <c r="X249">
        <v>0.16625000000000001</v>
      </c>
      <c r="Y249" s="1">
        <v>11</v>
      </c>
      <c r="Z249">
        <v>6</v>
      </c>
      <c r="AA249">
        <v>6</v>
      </c>
      <c r="AB249">
        <v>7</v>
      </c>
      <c r="AC249">
        <v>0.38142857142857139</v>
      </c>
      <c r="AD249">
        <v>22</v>
      </c>
      <c r="AE249" s="2">
        <v>0.09</v>
      </c>
      <c r="AF249" s="1">
        <v>0.33374999999999999</v>
      </c>
      <c r="AG249">
        <v>18</v>
      </c>
      <c r="AH249">
        <v>0.13</v>
      </c>
      <c r="AI249">
        <v>11</v>
      </c>
      <c r="AJ249">
        <v>3</v>
      </c>
      <c r="AK249">
        <v>4</v>
      </c>
      <c r="AL249" s="2">
        <v>8</v>
      </c>
    </row>
    <row r="250" spans="1:38" x14ac:dyDescent="0.3">
      <c r="A250" s="1" t="s">
        <v>44</v>
      </c>
      <c r="B250">
        <f t="shared" si="3"/>
        <v>248</v>
      </c>
      <c r="C250">
        <v>3</v>
      </c>
      <c r="D250" s="2">
        <v>4</v>
      </c>
      <c r="E250" s="1">
        <v>4</v>
      </c>
      <c r="F250">
        <v>11</v>
      </c>
      <c r="G250">
        <v>5</v>
      </c>
      <c r="H250">
        <v>63.83</v>
      </c>
      <c r="I250">
        <v>0.86</v>
      </c>
      <c r="J250">
        <v>7</v>
      </c>
      <c r="K250">
        <v>1.25</v>
      </c>
      <c r="L250">
        <v>0.82</v>
      </c>
      <c r="M250">
        <v>24</v>
      </c>
      <c r="N250">
        <v>9.5714285714285724E-2</v>
      </c>
      <c r="O250" s="1">
        <v>3</v>
      </c>
      <c r="P250">
        <v>9</v>
      </c>
      <c r="Q250">
        <v>3</v>
      </c>
      <c r="R250">
        <v>63.96</v>
      </c>
      <c r="S250">
        <v>3.61</v>
      </c>
      <c r="T250">
        <v>6</v>
      </c>
      <c r="U250">
        <v>0.94</v>
      </c>
      <c r="V250">
        <v>0.47</v>
      </c>
      <c r="W250">
        <v>17</v>
      </c>
      <c r="X250">
        <v>0.22166666666666668</v>
      </c>
      <c r="Y250" s="1">
        <v>11</v>
      </c>
      <c r="Z250">
        <v>4</v>
      </c>
      <c r="AA250">
        <v>4</v>
      </c>
      <c r="AB250">
        <v>7</v>
      </c>
      <c r="AC250">
        <v>0.36857142857142861</v>
      </c>
      <c r="AD250">
        <v>18</v>
      </c>
      <c r="AE250" s="2">
        <v>0.11</v>
      </c>
      <c r="AF250" s="1">
        <v>0.20874999999999999</v>
      </c>
      <c r="AG250">
        <v>21</v>
      </c>
      <c r="AH250">
        <v>0.17</v>
      </c>
      <c r="AI250">
        <v>14</v>
      </c>
      <c r="AJ250">
        <v>5</v>
      </c>
      <c r="AK250">
        <v>8</v>
      </c>
      <c r="AL250" s="2">
        <v>8</v>
      </c>
    </row>
    <row r="251" spans="1:38" x14ac:dyDescent="0.3">
      <c r="A251" s="1" t="s">
        <v>44</v>
      </c>
      <c r="B251">
        <f t="shared" si="3"/>
        <v>249</v>
      </c>
      <c r="C251">
        <v>3</v>
      </c>
      <c r="D251" s="2">
        <v>4</v>
      </c>
      <c r="E251" s="1">
        <v>3</v>
      </c>
      <c r="F251">
        <v>11</v>
      </c>
      <c r="G251">
        <v>3</v>
      </c>
      <c r="H251">
        <v>62.97</v>
      </c>
      <c r="I251">
        <v>1.5</v>
      </c>
      <c r="J251">
        <v>7</v>
      </c>
      <c r="K251">
        <v>1.7</v>
      </c>
      <c r="L251">
        <v>0.94</v>
      </c>
      <c r="M251">
        <v>19</v>
      </c>
      <c r="N251">
        <v>9.5714285714285724E-2</v>
      </c>
      <c r="O251" s="1">
        <v>4</v>
      </c>
      <c r="P251">
        <v>8</v>
      </c>
      <c r="Q251">
        <v>4</v>
      </c>
      <c r="R251">
        <v>61.82</v>
      </c>
      <c r="S251">
        <v>7</v>
      </c>
      <c r="T251">
        <v>5</v>
      </c>
      <c r="U251">
        <v>1.63</v>
      </c>
      <c r="V251">
        <v>0.82</v>
      </c>
      <c r="W251">
        <v>14</v>
      </c>
      <c r="X251">
        <v>0.33399999999999996</v>
      </c>
      <c r="Y251" s="1">
        <v>14</v>
      </c>
      <c r="Z251">
        <v>4</v>
      </c>
      <c r="AA251">
        <v>5</v>
      </c>
      <c r="AB251">
        <v>8</v>
      </c>
      <c r="AC251">
        <v>0.45874999999999999</v>
      </c>
      <c r="AD251">
        <v>21</v>
      </c>
      <c r="AE251" s="2">
        <v>0.1</v>
      </c>
      <c r="AF251" s="1">
        <v>0.29125000000000001</v>
      </c>
      <c r="AG251">
        <v>23</v>
      </c>
      <c r="AH251">
        <v>0.18</v>
      </c>
      <c r="AI251">
        <v>12</v>
      </c>
      <c r="AJ251">
        <v>5</v>
      </c>
      <c r="AK251">
        <v>4</v>
      </c>
      <c r="AL251" s="2">
        <v>8</v>
      </c>
    </row>
    <row r="252" spans="1:38" x14ac:dyDescent="0.3">
      <c r="A252" s="1" t="s">
        <v>44</v>
      </c>
      <c r="B252">
        <f t="shared" si="3"/>
        <v>250</v>
      </c>
      <c r="C252">
        <v>3</v>
      </c>
      <c r="D252" s="2">
        <v>4</v>
      </c>
      <c r="E252" s="1">
        <v>4</v>
      </c>
      <c r="F252">
        <v>11</v>
      </c>
      <c r="G252">
        <v>3</v>
      </c>
      <c r="H252">
        <v>62.53</v>
      </c>
      <c r="I252">
        <v>1.62</v>
      </c>
      <c r="J252">
        <v>7</v>
      </c>
      <c r="K252">
        <v>2.16</v>
      </c>
      <c r="L252">
        <v>2.0499999999999998</v>
      </c>
      <c r="M252">
        <v>18</v>
      </c>
      <c r="N252">
        <v>9.5714285714285724E-2</v>
      </c>
      <c r="O252" s="1">
        <v>4</v>
      </c>
      <c r="P252">
        <v>11</v>
      </c>
      <c r="Q252">
        <v>4</v>
      </c>
      <c r="R252">
        <v>61.82</v>
      </c>
      <c r="S252">
        <v>0.56999999999999995</v>
      </c>
      <c r="T252">
        <v>8</v>
      </c>
      <c r="U252">
        <v>2.5</v>
      </c>
      <c r="V252">
        <v>2.36</v>
      </c>
      <c r="W252">
        <v>24</v>
      </c>
      <c r="X252">
        <v>0.25</v>
      </c>
      <c r="Y252" s="1">
        <v>12</v>
      </c>
      <c r="Z252">
        <v>6</v>
      </c>
      <c r="AA252">
        <v>4</v>
      </c>
      <c r="AB252">
        <v>8</v>
      </c>
      <c r="AC252">
        <v>0.375</v>
      </c>
      <c r="AD252">
        <v>17</v>
      </c>
      <c r="AE252" s="2">
        <v>0.12</v>
      </c>
      <c r="AF252" s="1">
        <v>0.29125000000000001</v>
      </c>
      <c r="AG252">
        <v>23</v>
      </c>
      <c r="AH252">
        <v>0.18</v>
      </c>
      <c r="AI252">
        <v>15</v>
      </c>
      <c r="AJ252">
        <v>7</v>
      </c>
      <c r="AK252">
        <v>6</v>
      </c>
      <c r="AL252" s="2">
        <v>8</v>
      </c>
    </row>
    <row r="253" spans="1:38" x14ac:dyDescent="0.3">
      <c r="A253" s="1" t="s">
        <v>44</v>
      </c>
      <c r="B253">
        <f t="shared" si="3"/>
        <v>251</v>
      </c>
      <c r="C253">
        <v>3</v>
      </c>
      <c r="D253" s="2">
        <v>4</v>
      </c>
      <c r="E253" s="1">
        <v>4</v>
      </c>
      <c r="F253">
        <v>12</v>
      </c>
      <c r="G253">
        <v>4</v>
      </c>
      <c r="H253">
        <v>63.4</v>
      </c>
      <c r="I253">
        <v>2.75</v>
      </c>
      <c r="J253">
        <v>9</v>
      </c>
      <c r="K253">
        <v>3.3</v>
      </c>
      <c r="L253">
        <v>2.16</v>
      </c>
      <c r="M253">
        <v>21</v>
      </c>
      <c r="N253">
        <v>0.33333333333333331</v>
      </c>
      <c r="O253" s="1">
        <v>4</v>
      </c>
      <c r="P253">
        <v>9</v>
      </c>
      <c r="Q253">
        <v>4</v>
      </c>
      <c r="R253">
        <v>63.53</v>
      </c>
      <c r="S253">
        <v>3.69</v>
      </c>
      <c r="T253">
        <v>5</v>
      </c>
      <c r="U253">
        <v>2.94</v>
      </c>
      <c r="V253">
        <v>2.62</v>
      </c>
      <c r="W253">
        <v>15</v>
      </c>
      <c r="X253">
        <v>0.2</v>
      </c>
      <c r="Y253" s="1">
        <v>12</v>
      </c>
      <c r="Z253">
        <v>6</v>
      </c>
      <c r="AA253">
        <v>7</v>
      </c>
      <c r="AB253">
        <v>6</v>
      </c>
      <c r="AC253">
        <v>0.38833333333333336</v>
      </c>
      <c r="AD253">
        <v>20</v>
      </c>
      <c r="AE253" s="2">
        <v>0.12</v>
      </c>
      <c r="AF253" s="1">
        <v>0.36699999999999999</v>
      </c>
      <c r="AG253">
        <v>24</v>
      </c>
      <c r="AH253">
        <v>0.25</v>
      </c>
      <c r="AI253">
        <v>18</v>
      </c>
      <c r="AJ253">
        <v>7</v>
      </c>
      <c r="AK253">
        <v>7</v>
      </c>
      <c r="AL253" s="2">
        <v>10</v>
      </c>
    </row>
    <row r="254" spans="1:38" x14ac:dyDescent="0.3">
      <c r="A254" s="1" t="s">
        <v>84</v>
      </c>
      <c r="B254">
        <f t="shared" si="3"/>
        <v>252</v>
      </c>
      <c r="C254">
        <v>0</v>
      </c>
      <c r="D254" s="2">
        <v>3</v>
      </c>
      <c r="E254" s="1">
        <v>3</v>
      </c>
      <c r="F254">
        <v>10</v>
      </c>
      <c r="G254">
        <v>3</v>
      </c>
      <c r="H254">
        <v>52.07</v>
      </c>
      <c r="I254">
        <v>2</v>
      </c>
      <c r="J254">
        <v>7</v>
      </c>
      <c r="K254">
        <v>1.7</v>
      </c>
      <c r="L254">
        <v>2</v>
      </c>
      <c r="M254">
        <v>17</v>
      </c>
      <c r="N254">
        <v>0.19</v>
      </c>
      <c r="O254" s="1">
        <v>3</v>
      </c>
      <c r="P254">
        <v>11</v>
      </c>
      <c r="Q254">
        <v>3</v>
      </c>
      <c r="R254">
        <v>52.72</v>
      </c>
      <c r="S254">
        <v>0.81</v>
      </c>
      <c r="T254">
        <v>7</v>
      </c>
      <c r="U254">
        <v>2.16</v>
      </c>
      <c r="V254">
        <v>1.25</v>
      </c>
      <c r="W254">
        <v>18</v>
      </c>
      <c r="X254">
        <v>4.7142857142857146E-2</v>
      </c>
      <c r="Y254" s="1">
        <v>9</v>
      </c>
      <c r="Z254">
        <v>3</v>
      </c>
      <c r="AA254">
        <v>3</v>
      </c>
      <c r="AB254">
        <v>6</v>
      </c>
      <c r="AC254">
        <v>0.5</v>
      </c>
      <c r="AD254">
        <v>13</v>
      </c>
      <c r="AE254" s="2">
        <v>0.11</v>
      </c>
      <c r="AF254" s="1">
        <v>0.5</v>
      </c>
      <c r="AG254">
        <v>13</v>
      </c>
      <c r="AH254">
        <v>0.12</v>
      </c>
      <c r="AI254">
        <v>8</v>
      </c>
      <c r="AJ254">
        <v>2</v>
      </c>
      <c r="AK254">
        <v>4</v>
      </c>
      <c r="AL254" s="2">
        <v>6</v>
      </c>
    </row>
    <row r="255" spans="1:38" x14ac:dyDescent="0.3">
      <c r="A255" s="1" t="s">
        <v>84</v>
      </c>
      <c r="B255">
        <f t="shared" si="3"/>
        <v>253</v>
      </c>
      <c r="C255">
        <v>0</v>
      </c>
      <c r="D255" s="2">
        <v>3</v>
      </c>
      <c r="E255" s="1">
        <v>3</v>
      </c>
      <c r="F255">
        <v>9</v>
      </c>
      <c r="G255">
        <v>3</v>
      </c>
      <c r="H255">
        <v>52.94</v>
      </c>
      <c r="I255">
        <v>0.67</v>
      </c>
      <c r="J255">
        <v>6</v>
      </c>
      <c r="K255">
        <v>0.47</v>
      </c>
      <c r="L255">
        <v>2.16</v>
      </c>
      <c r="M255">
        <v>17</v>
      </c>
      <c r="N255">
        <v>0.16666666666666666</v>
      </c>
      <c r="O255" s="1">
        <v>2</v>
      </c>
      <c r="P255">
        <v>12</v>
      </c>
      <c r="Q255">
        <v>3</v>
      </c>
      <c r="R255">
        <v>49.72</v>
      </c>
      <c r="S255">
        <v>1.33</v>
      </c>
      <c r="T255">
        <v>8</v>
      </c>
      <c r="U255">
        <v>3.3</v>
      </c>
      <c r="V255">
        <v>1.41</v>
      </c>
      <c r="W255">
        <v>18</v>
      </c>
      <c r="X255">
        <v>8.3750000000000005E-2</v>
      </c>
      <c r="Y255" s="1">
        <v>10</v>
      </c>
      <c r="Z255">
        <v>3</v>
      </c>
      <c r="AA255">
        <v>5</v>
      </c>
      <c r="AB255">
        <v>7</v>
      </c>
      <c r="AC255">
        <v>0.52428571428571424</v>
      </c>
      <c r="AD255">
        <v>17</v>
      </c>
      <c r="AE255" s="2">
        <v>0.12</v>
      </c>
      <c r="AF255" s="1">
        <v>0.44500000000000001</v>
      </c>
      <c r="AG255">
        <v>13</v>
      </c>
      <c r="AH255">
        <v>0.15</v>
      </c>
      <c r="AI255">
        <v>8</v>
      </c>
      <c r="AJ255">
        <v>3</v>
      </c>
      <c r="AK255">
        <v>2</v>
      </c>
      <c r="AL255" s="2">
        <v>6</v>
      </c>
    </row>
    <row r="256" spans="1:38" x14ac:dyDescent="0.3">
      <c r="A256" s="1" t="s">
        <v>84</v>
      </c>
      <c r="B256">
        <f t="shared" si="3"/>
        <v>254</v>
      </c>
      <c r="C256">
        <v>0</v>
      </c>
      <c r="D256" s="2">
        <v>3</v>
      </c>
      <c r="E256" s="1">
        <v>2</v>
      </c>
      <c r="F256">
        <v>8</v>
      </c>
      <c r="G256">
        <v>3</v>
      </c>
      <c r="H256">
        <v>53.38</v>
      </c>
      <c r="I256">
        <v>1.5</v>
      </c>
      <c r="J256">
        <v>6</v>
      </c>
      <c r="K256">
        <v>2.16</v>
      </c>
      <c r="L256">
        <v>0.47</v>
      </c>
      <c r="M256">
        <v>14</v>
      </c>
      <c r="N256">
        <v>0.11166666666666668</v>
      </c>
      <c r="O256" s="1">
        <v>4</v>
      </c>
      <c r="P256">
        <v>11</v>
      </c>
      <c r="Q256">
        <v>3</v>
      </c>
      <c r="R256">
        <v>52.29</v>
      </c>
      <c r="S256">
        <v>1.49</v>
      </c>
      <c r="T256">
        <v>7</v>
      </c>
      <c r="U256">
        <v>2</v>
      </c>
      <c r="V256">
        <v>0.82</v>
      </c>
      <c r="W256">
        <v>24</v>
      </c>
      <c r="X256">
        <v>0</v>
      </c>
      <c r="Y256" s="1">
        <v>8</v>
      </c>
      <c r="Z256">
        <v>4</v>
      </c>
      <c r="AA256">
        <v>4</v>
      </c>
      <c r="AB256">
        <v>5</v>
      </c>
      <c r="AC256">
        <v>0.46600000000000003</v>
      </c>
      <c r="AD256">
        <v>12</v>
      </c>
      <c r="AE256" s="2">
        <v>0.12</v>
      </c>
      <c r="AF256" s="1">
        <v>0.42857142857142855</v>
      </c>
      <c r="AG256">
        <v>16</v>
      </c>
      <c r="AH256">
        <v>0.15</v>
      </c>
      <c r="AI256">
        <v>10</v>
      </c>
      <c r="AJ256">
        <v>3</v>
      </c>
      <c r="AK256">
        <v>3</v>
      </c>
      <c r="AL256" s="2">
        <v>7</v>
      </c>
    </row>
    <row r="257" spans="1:38" x14ac:dyDescent="0.3">
      <c r="A257" s="1" t="s">
        <v>22</v>
      </c>
      <c r="B257">
        <f t="shared" si="3"/>
        <v>255</v>
      </c>
      <c r="C257">
        <v>0</v>
      </c>
      <c r="D257" s="2">
        <v>3</v>
      </c>
      <c r="E257" s="1">
        <v>4</v>
      </c>
      <c r="F257">
        <v>9</v>
      </c>
      <c r="G257">
        <v>3</v>
      </c>
      <c r="H257">
        <v>55.44</v>
      </c>
      <c r="I257">
        <v>0.54</v>
      </c>
      <c r="J257">
        <v>5</v>
      </c>
      <c r="K257">
        <v>0.47</v>
      </c>
      <c r="L257">
        <v>1.5</v>
      </c>
      <c r="M257">
        <v>18</v>
      </c>
      <c r="N257">
        <v>0.13400000000000001</v>
      </c>
      <c r="O257" s="1">
        <v>2</v>
      </c>
      <c r="P257">
        <v>9</v>
      </c>
      <c r="Q257">
        <v>3</v>
      </c>
      <c r="R257">
        <v>52.21</v>
      </c>
      <c r="S257">
        <v>1.94</v>
      </c>
      <c r="T257">
        <v>6</v>
      </c>
      <c r="U257">
        <v>1.5</v>
      </c>
      <c r="V257">
        <v>0.94</v>
      </c>
      <c r="W257">
        <v>17</v>
      </c>
      <c r="X257">
        <v>5.5E-2</v>
      </c>
      <c r="Y257" s="1">
        <v>11</v>
      </c>
      <c r="Z257">
        <v>3</v>
      </c>
      <c r="AA257">
        <v>3</v>
      </c>
      <c r="AB257">
        <v>8</v>
      </c>
      <c r="AC257">
        <v>0.45874999999999999</v>
      </c>
      <c r="AD257">
        <v>17</v>
      </c>
      <c r="AE257" s="2">
        <v>0.1</v>
      </c>
      <c r="AF257" s="1">
        <v>0.48454545454545456</v>
      </c>
      <c r="AG257">
        <v>19</v>
      </c>
      <c r="AH257">
        <v>0.1</v>
      </c>
      <c r="AI257">
        <v>12</v>
      </c>
      <c r="AJ257">
        <v>3</v>
      </c>
      <c r="AK257">
        <v>3</v>
      </c>
      <c r="AL257" s="2">
        <v>11</v>
      </c>
    </row>
    <row r="258" spans="1:38" x14ac:dyDescent="0.3">
      <c r="A258" s="1" t="s">
        <v>22</v>
      </c>
      <c r="B258">
        <f t="shared" si="3"/>
        <v>256</v>
      </c>
      <c r="C258">
        <v>0</v>
      </c>
      <c r="D258" s="2">
        <v>3</v>
      </c>
      <c r="E258" s="1">
        <v>4</v>
      </c>
      <c r="F258">
        <v>13</v>
      </c>
      <c r="G258">
        <v>5</v>
      </c>
      <c r="H258">
        <v>58.05</v>
      </c>
      <c r="I258">
        <v>1</v>
      </c>
      <c r="J258">
        <v>7</v>
      </c>
      <c r="K258">
        <v>2.16</v>
      </c>
      <c r="L258">
        <v>2.4500000000000002</v>
      </c>
      <c r="M258">
        <v>21</v>
      </c>
      <c r="N258">
        <v>0.14285714285714285</v>
      </c>
      <c r="O258" s="1">
        <v>2</v>
      </c>
      <c r="P258">
        <v>10</v>
      </c>
      <c r="Q258">
        <v>2</v>
      </c>
      <c r="R258">
        <v>58.26</v>
      </c>
      <c r="S258">
        <v>100</v>
      </c>
      <c r="T258">
        <v>8</v>
      </c>
      <c r="U258">
        <v>2.87</v>
      </c>
      <c r="V258">
        <v>1.63</v>
      </c>
      <c r="W258">
        <v>16</v>
      </c>
      <c r="X258">
        <v>0.375</v>
      </c>
      <c r="Y258" s="1">
        <v>11</v>
      </c>
      <c r="Z258">
        <v>6</v>
      </c>
      <c r="AA258">
        <v>4</v>
      </c>
      <c r="AB258">
        <v>7</v>
      </c>
      <c r="AC258">
        <v>0.38142857142857139</v>
      </c>
      <c r="AD258">
        <v>18</v>
      </c>
      <c r="AE258" s="2">
        <v>0.09</v>
      </c>
      <c r="AF258" s="1">
        <v>0.45874999999999999</v>
      </c>
      <c r="AG258">
        <v>20</v>
      </c>
      <c r="AH258">
        <v>0.1</v>
      </c>
      <c r="AI258">
        <v>11</v>
      </c>
      <c r="AJ258">
        <v>4</v>
      </c>
      <c r="AK258">
        <v>5</v>
      </c>
      <c r="AL258" s="2">
        <v>8</v>
      </c>
    </row>
    <row r="259" spans="1:38" x14ac:dyDescent="0.3">
      <c r="A259" s="1" t="s">
        <v>20</v>
      </c>
      <c r="B259">
        <f t="shared" ref="B259:B322" si="4">B258+1</f>
        <v>257</v>
      </c>
      <c r="C259">
        <v>0</v>
      </c>
      <c r="D259" s="2">
        <v>0</v>
      </c>
      <c r="E259" s="1">
        <v>2</v>
      </c>
      <c r="F259">
        <v>8</v>
      </c>
      <c r="G259">
        <v>2</v>
      </c>
      <c r="H259">
        <v>52.95</v>
      </c>
      <c r="I259">
        <v>0.88</v>
      </c>
      <c r="J259">
        <v>6</v>
      </c>
      <c r="K259">
        <v>0.5</v>
      </c>
      <c r="L259">
        <v>1.63</v>
      </c>
      <c r="M259">
        <v>15</v>
      </c>
      <c r="N259">
        <v>0.11166666666666668</v>
      </c>
      <c r="O259" s="1">
        <v>2</v>
      </c>
      <c r="P259">
        <v>5</v>
      </c>
      <c r="Q259">
        <v>1</v>
      </c>
      <c r="R259">
        <v>50.59</v>
      </c>
      <c r="S259">
        <v>0.38</v>
      </c>
      <c r="T259">
        <v>3</v>
      </c>
      <c r="U259">
        <v>1.25</v>
      </c>
      <c r="V259">
        <v>1.41</v>
      </c>
      <c r="W259">
        <v>6</v>
      </c>
      <c r="X259">
        <v>0</v>
      </c>
      <c r="Y259" s="1">
        <v>11</v>
      </c>
      <c r="Z259">
        <v>2</v>
      </c>
      <c r="AA259">
        <v>2</v>
      </c>
      <c r="AB259">
        <v>10</v>
      </c>
      <c r="AC259">
        <v>0.53300000000000003</v>
      </c>
      <c r="AD259">
        <v>17</v>
      </c>
      <c r="AE259" s="2">
        <v>0.11</v>
      </c>
      <c r="AF259" s="1">
        <v>0.33333333333333331</v>
      </c>
      <c r="AG259">
        <v>17</v>
      </c>
      <c r="AH259">
        <v>0.17</v>
      </c>
      <c r="AI259">
        <v>10</v>
      </c>
      <c r="AJ259">
        <v>5</v>
      </c>
      <c r="AK259">
        <v>5</v>
      </c>
      <c r="AL259" s="2">
        <v>6</v>
      </c>
    </row>
    <row r="260" spans="1:38" x14ac:dyDescent="0.3">
      <c r="A260" s="1" t="s">
        <v>20</v>
      </c>
      <c r="B260">
        <f t="shared" si="4"/>
        <v>258</v>
      </c>
      <c r="C260">
        <v>0</v>
      </c>
      <c r="D260" s="2">
        <v>0</v>
      </c>
      <c r="E260" s="1">
        <v>3</v>
      </c>
      <c r="F260">
        <v>11</v>
      </c>
      <c r="G260">
        <v>3</v>
      </c>
      <c r="H260">
        <v>49.92</v>
      </c>
      <c r="I260">
        <v>1.5</v>
      </c>
      <c r="J260">
        <v>7</v>
      </c>
      <c r="K260">
        <v>0.82</v>
      </c>
      <c r="L260">
        <v>2.16</v>
      </c>
      <c r="M260">
        <v>20</v>
      </c>
      <c r="N260">
        <v>0.14285714285714285</v>
      </c>
      <c r="O260" s="1">
        <v>2</v>
      </c>
      <c r="P260">
        <v>10</v>
      </c>
      <c r="Q260">
        <v>3</v>
      </c>
      <c r="R260">
        <v>49.73</v>
      </c>
      <c r="S260">
        <v>0.56000000000000005</v>
      </c>
      <c r="T260">
        <v>7</v>
      </c>
      <c r="U260">
        <v>1.63</v>
      </c>
      <c r="V260">
        <v>1.41</v>
      </c>
      <c r="W260">
        <v>15</v>
      </c>
      <c r="X260">
        <v>0.14285714285714285</v>
      </c>
      <c r="Y260" s="1">
        <v>11</v>
      </c>
      <c r="Z260">
        <v>3</v>
      </c>
      <c r="AA260">
        <v>3</v>
      </c>
      <c r="AB260">
        <v>9</v>
      </c>
      <c r="AC260">
        <v>0.33333333333333331</v>
      </c>
      <c r="AD260">
        <v>18</v>
      </c>
      <c r="AE260" s="2">
        <v>0.12</v>
      </c>
      <c r="AF260" s="1">
        <v>0.48454545454545456</v>
      </c>
      <c r="AG260">
        <v>19</v>
      </c>
      <c r="AH260">
        <v>0.2</v>
      </c>
      <c r="AI260">
        <v>12</v>
      </c>
      <c r="AJ260">
        <v>3</v>
      </c>
      <c r="AK260">
        <v>4</v>
      </c>
      <c r="AL260" s="2">
        <v>11</v>
      </c>
    </row>
    <row r="261" spans="1:38" x14ac:dyDescent="0.3">
      <c r="A261" s="1" t="s">
        <v>20</v>
      </c>
      <c r="B261">
        <f t="shared" si="4"/>
        <v>259</v>
      </c>
      <c r="C261">
        <v>0</v>
      </c>
      <c r="D261" s="2">
        <v>0</v>
      </c>
      <c r="E261" s="1">
        <v>4</v>
      </c>
      <c r="F261">
        <v>11</v>
      </c>
      <c r="G261">
        <v>5</v>
      </c>
      <c r="H261">
        <v>50.35</v>
      </c>
      <c r="I261">
        <v>1.65</v>
      </c>
      <c r="J261">
        <v>6</v>
      </c>
      <c r="K261">
        <v>0.94</v>
      </c>
      <c r="L261">
        <v>2.0499999999999998</v>
      </c>
      <c r="M261">
        <v>15</v>
      </c>
      <c r="N261">
        <v>0.16666666666666666</v>
      </c>
      <c r="O261" s="1">
        <v>1</v>
      </c>
      <c r="P261">
        <v>8</v>
      </c>
      <c r="Q261">
        <v>1</v>
      </c>
      <c r="R261">
        <v>47.58</v>
      </c>
      <c r="S261">
        <v>1.25</v>
      </c>
      <c r="T261">
        <v>5</v>
      </c>
      <c r="U261">
        <v>0.94</v>
      </c>
      <c r="V261">
        <v>1.5</v>
      </c>
      <c r="W261">
        <v>14</v>
      </c>
      <c r="X261">
        <v>0</v>
      </c>
      <c r="Y261" s="1">
        <v>10</v>
      </c>
      <c r="Z261">
        <v>2</v>
      </c>
      <c r="AA261">
        <v>2</v>
      </c>
      <c r="AB261">
        <v>8</v>
      </c>
      <c r="AC261">
        <v>0.45874999999999999</v>
      </c>
      <c r="AD261">
        <v>15</v>
      </c>
      <c r="AE261" s="2">
        <v>0.11</v>
      </c>
      <c r="AF261" s="1">
        <v>0.45874999999999999</v>
      </c>
      <c r="AG261">
        <v>16</v>
      </c>
      <c r="AH261">
        <v>0.2</v>
      </c>
      <c r="AI261">
        <v>11</v>
      </c>
      <c r="AJ261">
        <v>4</v>
      </c>
      <c r="AK261">
        <v>3</v>
      </c>
      <c r="AL261" s="2">
        <v>8</v>
      </c>
    </row>
    <row r="262" spans="1:38" x14ac:dyDescent="0.3">
      <c r="A262" s="1" t="s">
        <v>20</v>
      </c>
      <c r="B262">
        <f t="shared" si="4"/>
        <v>260</v>
      </c>
      <c r="C262">
        <v>0</v>
      </c>
      <c r="D262" s="2">
        <v>0</v>
      </c>
      <c r="E262" s="1">
        <v>2</v>
      </c>
      <c r="F262">
        <v>7</v>
      </c>
      <c r="G262">
        <v>2</v>
      </c>
      <c r="H262">
        <v>47.74</v>
      </c>
      <c r="I262">
        <v>0.92</v>
      </c>
      <c r="J262">
        <v>4</v>
      </c>
      <c r="K262">
        <v>0.94</v>
      </c>
      <c r="L262">
        <v>1.7</v>
      </c>
      <c r="M262">
        <v>12</v>
      </c>
      <c r="N262">
        <v>0</v>
      </c>
      <c r="O262" s="1">
        <v>3</v>
      </c>
      <c r="P262">
        <v>9</v>
      </c>
      <c r="Q262">
        <v>3</v>
      </c>
      <c r="R262">
        <v>48.01</v>
      </c>
      <c r="S262">
        <v>2.38</v>
      </c>
      <c r="T262">
        <v>6</v>
      </c>
      <c r="U262">
        <v>1.25</v>
      </c>
      <c r="V262">
        <v>0.94</v>
      </c>
      <c r="W262">
        <v>14</v>
      </c>
      <c r="X262">
        <v>0.22166666666666668</v>
      </c>
      <c r="Y262" s="1">
        <v>9</v>
      </c>
      <c r="Z262">
        <v>3</v>
      </c>
      <c r="AA262">
        <v>3</v>
      </c>
      <c r="AB262">
        <v>7</v>
      </c>
      <c r="AC262">
        <v>0.4757142857142857</v>
      </c>
      <c r="AD262">
        <v>14</v>
      </c>
      <c r="AE262" s="2">
        <v>0.09</v>
      </c>
      <c r="AF262" s="1">
        <v>0.38142857142857139</v>
      </c>
      <c r="AG262">
        <v>15</v>
      </c>
      <c r="AH262">
        <v>0.2</v>
      </c>
      <c r="AI262">
        <v>10</v>
      </c>
      <c r="AJ262">
        <v>3</v>
      </c>
      <c r="AK262">
        <v>3</v>
      </c>
      <c r="AL262" s="2">
        <v>7</v>
      </c>
    </row>
    <row r="263" spans="1:38" x14ac:dyDescent="0.3">
      <c r="A263" s="1" t="s">
        <v>20</v>
      </c>
      <c r="B263">
        <f t="shared" si="4"/>
        <v>261</v>
      </c>
      <c r="C263">
        <v>0</v>
      </c>
      <c r="D263" s="2">
        <v>0</v>
      </c>
      <c r="E263" s="1">
        <v>3</v>
      </c>
      <c r="F263">
        <v>10</v>
      </c>
      <c r="G263">
        <v>3</v>
      </c>
      <c r="H263">
        <v>50.35</v>
      </c>
      <c r="I263">
        <v>0.79</v>
      </c>
      <c r="J263">
        <v>6</v>
      </c>
      <c r="K263">
        <v>0.94</v>
      </c>
      <c r="L263">
        <v>2.16</v>
      </c>
      <c r="M263">
        <v>14</v>
      </c>
      <c r="N263">
        <v>5.5E-2</v>
      </c>
      <c r="O263" s="1">
        <v>3</v>
      </c>
      <c r="P263">
        <v>9</v>
      </c>
      <c r="Q263">
        <v>3</v>
      </c>
      <c r="R263">
        <v>49.3</v>
      </c>
      <c r="S263">
        <v>2.5499999999999998</v>
      </c>
      <c r="T263">
        <v>5</v>
      </c>
      <c r="U263">
        <v>0.5</v>
      </c>
      <c r="V263">
        <v>0.94</v>
      </c>
      <c r="W263">
        <v>12</v>
      </c>
      <c r="X263">
        <v>6.6000000000000003E-2</v>
      </c>
      <c r="Y263" s="1">
        <v>11</v>
      </c>
      <c r="Z263">
        <v>3</v>
      </c>
      <c r="AA263">
        <v>4</v>
      </c>
      <c r="AB263">
        <v>8</v>
      </c>
      <c r="AC263">
        <v>0.5</v>
      </c>
      <c r="AD263">
        <v>18</v>
      </c>
      <c r="AE263" s="2">
        <v>0.12</v>
      </c>
      <c r="AF263" s="1">
        <v>0.4757142857142857</v>
      </c>
      <c r="AG263">
        <v>12</v>
      </c>
      <c r="AH263">
        <v>0.22</v>
      </c>
      <c r="AI263">
        <v>8</v>
      </c>
      <c r="AJ263">
        <v>3</v>
      </c>
      <c r="AK263">
        <v>2</v>
      </c>
      <c r="AL263" s="2">
        <v>7</v>
      </c>
    </row>
    <row r="264" spans="1:38" x14ac:dyDescent="0.3">
      <c r="A264" s="1" t="s">
        <v>40</v>
      </c>
      <c r="B264">
        <f t="shared" si="4"/>
        <v>262</v>
      </c>
      <c r="C264">
        <v>0</v>
      </c>
      <c r="D264" s="2">
        <v>0</v>
      </c>
      <c r="E264" s="1">
        <v>4</v>
      </c>
      <c r="F264">
        <v>10</v>
      </c>
      <c r="G264">
        <v>3</v>
      </c>
      <c r="H264">
        <v>47.01</v>
      </c>
      <c r="I264">
        <v>0.42</v>
      </c>
      <c r="J264">
        <v>7</v>
      </c>
      <c r="K264">
        <v>1.25</v>
      </c>
      <c r="L264">
        <v>1</v>
      </c>
      <c r="M264">
        <v>17</v>
      </c>
      <c r="N264">
        <v>0.14285714285714285</v>
      </c>
      <c r="O264" s="1">
        <v>4</v>
      </c>
      <c r="P264">
        <v>9</v>
      </c>
      <c r="Q264">
        <v>4</v>
      </c>
      <c r="R264">
        <v>44.76</v>
      </c>
      <c r="S264">
        <v>1.2</v>
      </c>
      <c r="T264">
        <v>4</v>
      </c>
      <c r="U264">
        <v>1.7</v>
      </c>
      <c r="V264">
        <v>0.5</v>
      </c>
      <c r="W264">
        <v>14</v>
      </c>
      <c r="X264">
        <v>0</v>
      </c>
      <c r="Y264" s="1">
        <v>10</v>
      </c>
      <c r="Z264">
        <v>3</v>
      </c>
      <c r="AA264">
        <v>4</v>
      </c>
      <c r="AB264">
        <v>6</v>
      </c>
      <c r="AC264">
        <v>0.44500000000000001</v>
      </c>
      <c r="AD264">
        <v>15</v>
      </c>
      <c r="AE264" s="2">
        <v>0.13</v>
      </c>
      <c r="AF264" s="1">
        <v>0.53300000000000003</v>
      </c>
      <c r="AG264">
        <v>19</v>
      </c>
      <c r="AH264">
        <v>0.16</v>
      </c>
      <c r="AI264">
        <v>13</v>
      </c>
      <c r="AJ264">
        <v>3</v>
      </c>
      <c r="AK264">
        <v>3</v>
      </c>
      <c r="AL264" s="2">
        <v>10</v>
      </c>
    </row>
    <row r="265" spans="1:38" x14ac:dyDescent="0.3">
      <c r="A265" s="1" t="s">
        <v>40</v>
      </c>
      <c r="B265">
        <f t="shared" si="4"/>
        <v>263</v>
      </c>
      <c r="C265">
        <v>0</v>
      </c>
      <c r="D265" s="2">
        <v>0</v>
      </c>
      <c r="E265" s="1">
        <v>2</v>
      </c>
      <c r="F265">
        <v>8</v>
      </c>
      <c r="G265">
        <v>2</v>
      </c>
      <c r="H265">
        <v>46.14</v>
      </c>
      <c r="I265">
        <v>0.92</v>
      </c>
      <c r="J265">
        <v>5</v>
      </c>
      <c r="K265">
        <v>1.25</v>
      </c>
      <c r="L265">
        <v>0.94</v>
      </c>
      <c r="M265">
        <v>13</v>
      </c>
      <c r="N265">
        <v>6.6000000000000003E-2</v>
      </c>
      <c r="O265" s="1">
        <v>3</v>
      </c>
      <c r="P265">
        <v>8</v>
      </c>
      <c r="Q265">
        <v>3</v>
      </c>
      <c r="R265">
        <v>46.91</v>
      </c>
      <c r="S265">
        <v>3.15</v>
      </c>
      <c r="T265">
        <v>6</v>
      </c>
      <c r="U265">
        <v>0</v>
      </c>
      <c r="V265">
        <v>0.47</v>
      </c>
      <c r="W265">
        <v>14</v>
      </c>
      <c r="X265">
        <v>0.27833333333333332</v>
      </c>
      <c r="Y265" s="1">
        <v>9</v>
      </c>
      <c r="Z265">
        <v>4</v>
      </c>
      <c r="AA265">
        <v>4</v>
      </c>
      <c r="AB265">
        <v>6</v>
      </c>
      <c r="AC265">
        <v>0.44500000000000001</v>
      </c>
      <c r="AD265">
        <v>13</v>
      </c>
      <c r="AE265" s="2">
        <v>0.15</v>
      </c>
      <c r="AF265" s="1">
        <v>0.33285714285714285</v>
      </c>
      <c r="AG265">
        <v>16</v>
      </c>
      <c r="AH265">
        <v>0.16</v>
      </c>
      <c r="AI265">
        <v>10</v>
      </c>
      <c r="AJ265">
        <v>4</v>
      </c>
      <c r="AK265">
        <v>4</v>
      </c>
      <c r="AL265" s="2">
        <v>7</v>
      </c>
    </row>
    <row r="266" spans="1:38" x14ac:dyDescent="0.3">
      <c r="A266" s="1" t="s">
        <v>40</v>
      </c>
      <c r="B266">
        <f t="shared" si="4"/>
        <v>264</v>
      </c>
      <c r="C266">
        <v>0</v>
      </c>
      <c r="D266" s="2">
        <v>0</v>
      </c>
      <c r="E266" s="1">
        <v>3</v>
      </c>
      <c r="F266">
        <v>10</v>
      </c>
      <c r="G266">
        <v>3</v>
      </c>
      <c r="H266">
        <v>42.66</v>
      </c>
      <c r="I266">
        <v>0.38</v>
      </c>
      <c r="J266">
        <v>7</v>
      </c>
      <c r="K266">
        <v>1.5</v>
      </c>
      <c r="L266">
        <v>1.63</v>
      </c>
      <c r="M266">
        <v>14</v>
      </c>
      <c r="N266">
        <v>0.23857142857142857</v>
      </c>
      <c r="O266" s="1">
        <v>3</v>
      </c>
      <c r="P266">
        <v>7</v>
      </c>
      <c r="Q266">
        <v>3</v>
      </c>
      <c r="R266">
        <v>44.33</v>
      </c>
      <c r="S266">
        <v>1</v>
      </c>
      <c r="T266">
        <v>5</v>
      </c>
      <c r="U266">
        <v>0.47</v>
      </c>
      <c r="V266">
        <v>0.47</v>
      </c>
      <c r="W266">
        <v>13</v>
      </c>
      <c r="X266">
        <v>0.2</v>
      </c>
      <c r="Y266" s="1">
        <v>8</v>
      </c>
      <c r="Z266">
        <v>3</v>
      </c>
      <c r="AA266">
        <v>4</v>
      </c>
      <c r="AB266">
        <v>6</v>
      </c>
      <c r="AC266">
        <v>0.44500000000000001</v>
      </c>
      <c r="AD266">
        <v>14</v>
      </c>
      <c r="AE266" s="2">
        <v>0.14000000000000001</v>
      </c>
      <c r="AF266" s="1">
        <v>0.26600000000000001</v>
      </c>
      <c r="AG266">
        <v>15</v>
      </c>
      <c r="AH266">
        <v>0.17</v>
      </c>
      <c r="AI266">
        <v>9</v>
      </c>
      <c r="AJ266">
        <v>4</v>
      </c>
      <c r="AK266">
        <v>4</v>
      </c>
      <c r="AL266" s="2">
        <v>5</v>
      </c>
    </row>
    <row r="267" spans="1:38" x14ac:dyDescent="0.3">
      <c r="A267" s="1" t="s">
        <v>10</v>
      </c>
      <c r="B267">
        <f t="shared" si="4"/>
        <v>265</v>
      </c>
      <c r="C267">
        <v>1</v>
      </c>
      <c r="D267" s="2">
        <v>2</v>
      </c>
      <c r="E267" s="1">
        <v>4</v>
      </c>
      <c r="F267">
        <v>11</v>
      </c>
      <c r="G267">
        <v>3</v>
      </c>
      <c r="H267">
        <v>62.65</v>
      </c>
      <c r="I267">
        <v>4.38</v>
      </c>
      <c r="J267">
        <v>8</v>
      </c>
      <c r="K267">
        <v>1.25</v>
      </c>
      <c r="L267">
        <v>2</v>
      </c>
      <c r="M267">
        <v>20</v>
      </c>
      <c r="N267">
        <v>0.29125000000000001</v>
      </c>
      <c r="O267" s="1">
        <v>4</v>
      </c>
      <c r="P267">
        <v>12</v>
      </c>
      <c r="Q267">
        <v>4</v>
      </c>
      <c r="R267">
        <v>67.02</v>
      </c>
      <c r="S267">
        <v>4.7</v>
      </c>
      <c r="T267">
        <v>8</v>
      </c>
      <c r="U267">
        <v>2.87</v>
      </c>
      <c r="V267">
        <v>5.5</v>
      </c>
      <c r="W267">
        <v>21</v>
      </c>
      <c r="X267">
        <v>0.20874999999999999</v>
      </c>
      <c r="Y267" s="1">
        <v>12</v>
      </c>
      <c r="Z267">
        <v>3</v>
      </c>
      <c r="AA267">
        <v>4</v>
      </c>
      <c r="AB267">
        <v>10</v>
      </c>
      <c r="AC267">
        <v>0.5</v>
      </c>
      <c r="AD267">
        <v>19</v>
      </c>
      <c r="AE267" s="2">
        <v>0.15</v>
      </c>
      <c r="AF267" s="1">
        <v>0.44444444444444442</v>
      </c>
      <c r="AG267">
        <v>19</v>
      </c>
      <c r="AH267">
        <v>0.19</v>
      </c>
      <c r="AI267">
        <v>11</v>
      </c>
      <c r="AJ267">
        <v>4</v>
      </c>
      <c r="AK267">
        <v>4</v>
      </c>
      <c r="AL267" s="2">
        <v>9</v>
      </c>
    </row>
    <row r="268" spans="1:38" x14ac:dyDescent="0.3">
      <c r="A268" s="1" t="s">
        <v>10</v>
      </c>
      <c r="B268">
        <f t="shared" si="4"/>
        <v>266</v>
      </c>
      <c r="C268">
        <v>1</v>
      </c>
      <c r="D268" s="2">
        <v>2</v>
      </c>
      <c r="E268" s="1">
        <v>2</v>
      </c>
      <c r="F268">
        <v>11</v>
      </c>
      <c r="G268">
        <v>3</v>
      </c>
      <c r="H268">
        <v>68.739999999999995</v>
      </c>
      <c r="I268">
        <v>1.62</v>
      </c>
      <c r="J268">
        <v>8</v>
      </c>
      <c r="K268">
        <v>1.25</v>
      </c>
      <c r="L268">
        <v>1.63</v>
      </c>
      <c r="M268">
        <v>21</v>
      </c>
      <c r="N268">
        <v>0.16625000000000001</v>
      </c>
      <c r="O268" s="1">
        <v>2</v>
      </c>
      <c r="P268">
        <v>11</v>
      </c>
      <c r="Q268">
        <v>2</v>
      </c>
      <c r="R268">
        <v>67.02</v>
      </c>
      <c r="S268">
        <v>4.4400000000000004</v>
      </c>
      <c r="T268">
        <v>9</v>
      </c>
      <c r="U268">
        <v>1.5</v>
      </c>
      <c r="V268">
        <v>4.1900000000000004</v>
      </c>
      <c r="W268">
        <v>21</v>
      </c>
      <c r="X268">
        <v>0.25888888888888889</v>
      </c>
      <c r="Y268" s="1">
        <v>14</v>
      </c>
      <c r="Z268">
        <v>3</v>
      </c>
      <c r="AA268">
        <v>3</v>
      </c>
      <c r="AB268">
        <v>11</v>
      </c>
      <c r="AC268">
        <v>0.54545454545454541</v>
      </c>
      <c r="AD268">
        <v>19</v>
      </c>
      <c r="AE268" s="2">
        <v>0.17</v>
      </c>
      <c r="AF268" s="1">
        <v>0.375</v>
      </c>
      <c r="AG268">
        <v>18</v>
      </c>
      <c r="AH268">
        <v>0.22</v>
      </c>
      <c r="AI268">
        <v>11</v>
      </c>
      <c r="AJ268">
        <v>4</v>
      </c>
      <c r="AK268">
        <v>4</v>
      </c>
      <c r="AL268" s="2">
        <v>8</v>
      </c>
    </row>
    <row r="269" spans="1:38" x14ac:dyDescent="0.3">
      <c r="A269" s="1" t="s">
        <v>10</v>
      </c>
      <c r="B269">
        <f t="shared" si="4"/>
        <v>267</v>
      </c>
      <c r="C269">
        <v>1</v>
      </c>
      <c r="D269" s="2">
        <v>2</v>
      </c>
      <c r="E269" s="1">
        <v>3</v>
      </c>
      <c r="F269">
        <v>12</v>
      </c>
      <c r="G269">
        <v>3</v>
      </c>
      <c r="H269">
        <v>67.430000000000007</v>
      </c>
      <c r="I269">
        <v>3.75</v>
      </c>
      <c r="J269">
        <v>7</v>
      </c>
      <c r="K269">
        <v>1</v>
      </c>
      <c r="L269">
        <v>4.32</v>
      </c>
      <c r="M269">
        <v>21</v>
      </c>
      <c r="N269">
        <v>0.14285714285714285</v>
      </c>
      <c r="O269" s="1">
        <v>3</v>
      </c>
      <c r="P269">
        <v>13</v>
      </c>
      <c r="Q269">
        <v>3</v>
      </c>
      <c r="R269">
        <v>64.45</v>
      </c>
      <c r="S269">
        <v>2</v>
      </c>
      <c r="T269">
        <v>10</v>
      </c>
      <c r="U269">
        <v>1.7</v>
      </c>
      <c r="V269">
        <v>4.55</v>
      </c>
      <c r="W269">
        <v>21</v>
      </c>
      <c r="X269">
        <v>0.433</v>
      </c>
      <c r="Y269" s="1">
        <v>12</v>
      </c>
      <c r="Z269">
        <v>4</v>
      </c>
      <c r="AA269">
        <v>6</v>
      </c>
      <c r="AB269">
        <v>9</v>
      </c>
      <c r="AC269">
        <v>0.44444444444444442</v>
      </c>
      <c r="AD269">
        <v>22</v>
      </c>
      <c r="AE269" s="2">
        <v>0.13</v>
      </c>
      <c r="AF269" s="1">
        <v>0.375</v>
      </c>
      <c r="AG269">
        <v>16</v>
      </c>
      <c r="AH269">
        <v>0.23</v>
      </c>
      <c r="AI269">
        <v>9</v>
      </c>
      <c r="AJ269">
        <v>4</v>
      </c>
      <c r="AK269">
        <v>3</v>
      </c>
      <c r="AL269" s="2">
        <v>8</v>
      </c>
    </row>
    <row r="270" spans="1:38" x14ac:dyDescent="0.3">
      <c r="A270" s="1" t="s">
        <v>0</v>
      </c>
      <c r="B270">
        <f t="shared" si="4"/>
        <v>268</v>
      </c>
      <c r="C270">
        <v>1</v>
      </c>
      <c r="D270" s="2">
        <v>2</v>
      </c>
      <c r="E270" s="1">
        <v>4</v>
      </c>
      <c r="F270">
        <v>9</v>
      </c>
      <c r="G270">
        <v>4</v>
      </c>
      <c r="H270">
        <v>74.52</v>
      </c>
      <c r="I270">
        <v>4.0599999999999996</v>
      </c>
      <c r="J270">
        <v>6</v>
      </c>
      <c r="K270">
        <v>3.4</v>
      </c>
      <c r="L270">
        <v>0.5</v>
      </c>
      <c r="M270">
        <v>18</v>
      </c>
      <c r="N270">
        <v>0.22166666666666668</v>
      </c>
      <c r="O270" s="1">
        <v>5</v>
      </c>
      <c r="P270">
        <v>13</v>
      </c>
      <c r="Q270">
        <v>4</v>
      </c>
      <c r="R270">
        <v>68.430000000000007</v>
      </c>
      <c r="S270">
        <v>0.5</v>
      </c>
      <c r="T270">
        <v>10</v>
      </c>
      <c r="U270">
        <v>5.25</v>
      </c>
      <c r="V270">
        <v>0.5</v>
      </c>
      <c r="W270">
        <v>19</v>
      </c>
      <c r="X270">
        <v>0.4</v>
      </c>
      <c r="Y270" s="1">
        <v>13</v>
      </c>
      <c r="Z270">
        <v>4</v>
      </c>
      <c r="AA270">
        <v>4</v>
      </c>
      <c r="AB270">
        <v>10</v>
      </c>
      <c r="AC270">
        <v>0.5</v>
      </c>
      <c r="AD270">
        <v>23</v>
      </c>
      <c r="AE270" s="2">
        <v>0.11</v>
      </c>
      <c r="AF270" s="1">
        <v>0.33333333333333331</v>
      </c>
      <c r="AG270">
        <v>20</v>
      </c>
      <c r="AH270">
        <v>0.15</v>
      </c>
      <c r="AI270">
        <v>11</v>
      </c>
      <c r="AJ270">
        <v>4</v>
      </c>
      <c r="AK270">
        <v>3</v>
      </c>
      <c r="AL270" s="2">
        <v>9</v>
      </c>
    </row>
    <row r="271" spans="1:38" x14ac:dyDescent="0.3">
      <c r="A271" s="1" t="s">
        <v>0</v>
      </c>
      <c r="B271">
        <f t="shared" si="4"/>
        <v>269</v>
      </c>
      <c r="C271">
        <v>1</v>
      </c>
      <c r="D271" s="2">
        <v>2</v>
      </c>
      <c r="E271" s="1">
        <v>5</v>
      </c>
      <c r="F271">
        <v>14</v>
      </c>
      <c r="G271">
        <v>5</v>
      </c>
      <c r="H271">
        <v>79.319999999999993</v>
      </c>
      <c r="I271">
        <v>1.33</v>
      </c>
      <c r="J271">
        <v>11</v>
      </c>
      <c r="K271">
        <v>3</v>
      </c>
      <c r="L271">
        <v>0.82</v>
      </c>
      <c r="M271">
        <v>26</v>
      </c>
      <c r="N271">
        <v>0.33363636363636362</v>
      </c>
      <c r="O271" s="1">
        <v>3</v>
      </c>
      <c r="P271">
        <v>13</v>
      </c>
      <c r="Q271">
        <v>3</v>
      </c>
      <c r="R271">
        <v>76.61</v>
      </c>
      <c r="S271">
        <v>5.25</v>
      </c>
      <c r="T271">
        <v>10</v>
      </c>
      <c r="U271">
        <v>1</v>
      </c>
      <c r="V271">
        <v>3.3</v>
      </c>
      <c r="W271">
        <v>22</v>
      </c>
      <c r="X271">
        <v>0.433</v>
      </c>
      <c r="Y271" s="1">
        <v>13</v>
      </c>
      <c r="Z271">
        <v>5</v>
      </c>
      <c r="AA271">
        <v>6</v>
      </c>
      <c r="AB271">
        <v>8</v>
      </c>
      <c r="AC271">
        <v>0.45874999999999999</v>
      </c>
      <c r="AD271">
        <v>19</v>
      </c>
      <c r="AE271" s="2">
        <v>0.12</v>
      </c>
      <c r="AF271" s="1">
        <v>0.36699999999999999</v>
      </c>
      <c r="AG271">
        <v>23</v>
      </c>
      <c r="AH271">
        <v>0.16</v>
      </c>
      <c r="AI271">
        <v>14</v>
      </c>
      <c r="AJ271">
        <v>4</v>
      </c>
      <c r="AK271">
        <v>5</v>
      </c>
      <c r="AL271" s="2">
        <v>10</v>
      </c>
    </row>
    <row r="272" spans="1:38" x14ac:dyDescent="0.3">
      <c r="A272" s="1" t="s">
        <v>69</v>
      </c>
      <c r="B272">
        <f t="shared" si="4"/>
        <v>270</v>
      </c>
      <c r="C272">
        <v>1</v>
      </c>
      <c r="D272" s="2">
        <v>2</v>
      </c>
      <c r="E272" s="1">
        <v>2</v>
      </c>
      <c r="F272">
        <v>9</v>
      </c>
      <c r="G272">
        <v>2</v>
      </c>
      <c r="H272">
        <v>55.72</v>
      </c>
      <c r="I272">
        <v>1.1200000000000001</v>
      </c>
      <c r="J272">
        <v>7</v>
      </c>
      <c r="K272">
        <v>1</v>
      </c>
      <c r="L272">
        <v>0</v>
      </c>
      <c r="M272">
        <v>16</v>
      </c>
      <c r="N272">
        <v>0.19</v>
      </c>
      <c r="O272" s="1">
        <v>5</v>
      </c>
      <c r="P272">
        <v>11</v>
      </c>
      <c r="Q272">
        <v>3</v>
      </c>
      <c r="R272">
        <v>52.45</v>
      </c>
      <c r="S272">
        <v>1.75</v>
      </c>
      <c r="T272">
        <v>7</v>
      </c>
      <c r="U272">
        <v>0.94</v>
      </c>
      <c r="V272">
        <v>0</v>
      </c>
      <c r="W272">
        <v>16</v>
      </c>
      <c r="X272">
        <v>0.2857142857142857</v>
      </c>
      <c r="Y272" s="1">
        <v>12</v>
      </c>
      <c r="Z272">
        <v>6</v>
      </c>
      <c r="AA272">
        <v>7</v>
      </c>
      <c r="AB272">
        <v>6</v>
      </c>
      <c r="AC272">
        <v>0.33333333333333331</v>
      </c>
      <c r="AD272">
        <v>20</v>
      </c>
      <c r="AE272" s="2">
        <v>0.06</v>
      </c>
      <c r="AF272" s="1">
        <v>0.44500000000000001</v>
      </c>
      <c r="AG272">
        <v>18</v>
      </c>
      <c r="AH272">
        <v>0.15</v>
      </c>
      <c r="AI272">
        <v>12</v>
      </c>
      <c r="AJ272">
        <v>3</v>
      </c>
      <c r="AK272">
        <v>5</v>
      </c>
      <c r="AL272" s="2">
        <v>6</v>
      </c>
    </row>
    <row r="273" spans="1:38" x14ac:dyDescent="0.3">
      <c r="A273" s="1" t="s">
        <v>69</v>
      </c>
      <c r="B273">
        <f t="shared" si="4"/>
        <v>271</v>
      </c>
      <c r="C273">
        <v>1</v>
      </c>
      <c r="D273" s="2">
        <v>2</v>
      </c>
      <c r="E273" s="1">
        <v>4</v>
      </c>
      <c r="F273">
        <v>10</v>
      </c>
      <c r="G273">
        <v>3</v>
      </c>
      <c r="H273">
        <v>58.33</v>
      </c>
      <c r="I273">
        <v>1.17</v>
      </c>
      <c r="J273">
        <v>6</v>
      </c>
      <c r="K273">
        <v>0.82</v>
      </c>
      <c r="L273">
        <v>0</v>
      </c>
      <c r="M273">
        <v>18</v>
      </c>
      <c r="N273">
        <v>0.11166666666666668</v>
      </c>
      <c r="O273" s="1">
        <v>3</v>
      </c>
      <c r="P273">
        <v>10</v>
      </c>
      <c r="Q273">
        <v>4</v>
      </c>
      <c r="R273">
        <v>56.75</v>
      </c>
      <c r="S273">
        <v>1</v>
      </c>
      <c r="T273">
        <v>6</v>
      </c>
      <c r="U273">
        <v>0</v>
      </c>
      <c r="V273">
        <v>0.94</v>
      </c>
      <c r="W273">
        <v>18</v>
      </c>
      <c r="X273">
        <v>0.16666666666666666</v>
      </c>
      <c r="Y273" s="1">
        <v>11</v>
      </c>
      <c r="Z273">
        <v>5</v>
      </c>
      <c r="AA273">
        <v>6</v>
      </c>
      <c r="AB273">
        <v>7</v>
      </c>
      <c r="AC273">
        <v>0.4042857142857143</v>
      </c>
      <c r="AD273">
        <v>22</v>
      </c>
      <c r="AE273" s="2">
        <v>0.08</v>
      </c>
      <c r="AF273" s="1">
        <v>0.25</v>
      </c>
      <c r="AG273">
        <v>17</v>
      </c>
      <c r="AH273">
        <v>0.17</v>
      </c>
      <c r="AI273">
        <v>9</v>
      </c>
      <c r="AJ273">
        <v>5</v>
      </c>
      <c r="AK273">
        <v>5</v>
      </c>
      <c r="AL273" s="2">
        <v>4</v>
      </c>
    </row>
    <row r="274" spans="1:38" x14ac:dyDescent="0.3">
      <c r="A274" s="1" t="s">
        <v>76</v>
      </c>
      <c r="B274">
        <f t="shared" si="4"/>
        <v>272</v>
      </c>
      <c r="C274">
        <v>1</v>
      </c>
      <c r="D274" s="2">
        <v>2</v>
      </c>
      <c r="E274" s="1">
        <v>3</v>
      </c>
      <c r="F274">
        <v>9</v>
      </c>
      <c r="G274">
        <v>3</v>
      </c>
      <c r="H274">
        <v>64.17</v>
      </c>
      <c r="I274">
        <v>1.42</v>
      </c>
      <c r="J274">
        <v>6</v>
      </c>
      <c r="K274">
        <v>1.89</v>
      </c>
      <c r="L274">
        <v>2</v>
      </c>
      <c r="M274">
        <v>17</v>
      </c>
      <c r="N274">
        <v>0.11166666666666668</v>
      </c>
      <c r="O274" s="1">
        <v>3</v>
      </c>
      <c r="P274">
        <v>7</v>
      </c>
      <c r="Q274">
        <v>2</v>
      </c>
      <c r="R274">
        <v>61.27</v>
      </c>
      <c r="S274">
        <v>2.5</v>
      </c>
      <c r="T274">
        <v>4</v>
      </c>
      <c r="U274">
        <v>1.5</v>
      </c>
      <c r="V274">
        <v>3.4</v>
      </c>
      <c r="W274">
        <v>13</v>
      </c>
      <c r="X274">
        <v>8.2500000000000004E-2</v>
      </c>
      <c r="Y274" s="1">
        <v>8</v>
      </c>
      <c r="Z274">
        <v>4</v>
      </c>
      <c r="AA274">
        <v>4</v>
      </c>
      <c r="AB274">
        <v>5</v>
      </c>
      <c r="AC274">
        <v>0.4</v>
      </c>
      <c r="AD274">
        <v>13</v>
      </c>
      <c r="AE274" s="2">
        <v>7.0000000000000007E-2</v>
      </c>
      <c r="AF274" s="1">
        <v>0.22166666666666668</v>
      </c>
      <c r="AG274">
        <v>22</v>
      </c>
      <c r="AH274">
        <v>0.08</v>
      </c>
      <c r="AI274">
        <v>13</v>
      </c>
      <c r="AJ274">
        <v>6</v>
      </c>
      <c r="AK274">
        <v>7</v>
      </c>
      <c r="AL274" s="2">
        <v>6</v>
      </c>
    </row>
    <row r="275" spans="1:38" x14ac:dyDescent="0.3">
      <c r="A275" s="1" t="s">
        <v>76</v>
      </c>
      <c r="B275">
        <f t="shared" si="4"/>
        <v>273</v>
      </c>
      <c r="C275">
        <v>1</v>
      </c>
      <c r="D275" s="2">
        <v>2</v>
      </c>
      <c r="E275" s="1">
        <v>4</v>
      </c>
      <c r="F275">
        <v>11</v>
      </c>
      <c r="G275">
        <v>3</v>
      </c>
      <c r="H275">
        <v>64.61</v>
      </c>
      <c r="I275">
        <v>1.4</v>
      </c>
      <c r="J275">
        <v>8</v>
      </c>
      <c r="K275">
        <v>1.89</v>
      </c>
      <c r="L275">
        <v>1.7</v>
      </c>
      <c r="M275">
        <v>20</v>
      </c>
      <c r="N275">
        <v>8.3750000000000005E-2</v>
      </c>
      <c r="O275" s="1">
        <v>3</v>
      </c>
      <c r="P275">
        <v>7</v>
      </c>
      <c r="Q275">
        <v>3</v>
      </c>
      <c r="R275">
        <v>63.43</v>
      </c>
      <c r="S275">
        <v>2.23</v>
      </c>
      <c r="T275">
        <v>6</v>
      </c>
      <c r="U275">
        <v>2.0499999999999998</v>
      </c>
      <c r="V275">
        <v>1.63</v>
      </c>
      <c r="W275">
        <v>18</v>
      </c>
      <c r="X275">
        <v>0.16666666666666666</v>
      </c>
      <c r="Y275" s="1">
        <v>9</v>
      </c>
      <c r="Z275">
        <v>5</v>
      </c>
      <c r="AA275">
        <v>5</v>
      </c>
      <c r="AB275">
        <v>6</v>
      </c>
      <c r="AC275">
        <v>0.38833333333333336</v>
      </c>
      <c r="AD275">
        <v>18</v>
      </c>
      <c r="AE275" s="2">
        <v>0.06</v>
      </c>
      <c r="AF275" s="1">
        <v>0.23857142857142857</v>
      </c>
      <c r="AG275">
        <v>24</v>
      </c>
      <c r="AH275">
        <v>0.12</v>
      </c>
      <c r="AI275">
        <v>15</v>
      </c>
      <c r="AJ275">
        <v>6</v>
      </c>
      <c r="AK275">
        <v>9</v>
      </c>
      <c r="AL275" s="2">
        <v>7</v>
      </c>
    </row>
    <row r="276" spans="1:38" x14ac:dyDescent="0.3">
      <c r="A276" s="1" t="s">
        <v>76</v>
      </c>
      <c r="B276">
        <f t="shared" si="4"/>
        <v>274</v>
      </c>
      <c r="C276">
        <v>1</v>
      </c>
      <c r="D276" s="2">
        <v>2</v>
      </c>
      <c r="E276" s="1">
        <v>5</v>
      </c>
      <c r="F276">
        <v>15</v>
      </c>
      <c r="G276">
        <v>5</v>
      </c>
      <c r="H276">
        <v>58.5</v>
      </c>
      <c r="I276">
        <v>3.68</v>
      </c>
      <c r="J276">
        <v>8</v>
      </c>
      <c r="K276">
        <v>5.44</v>
      </c>
      <c r="L276">
        <v>0.82</v>
      </c>
      <c r="M276">
        <v>21</v>
      </c>
      <c r="N276">
        <v>0.20874999999999999</v>
      </c>
      <c r="O276" s="1">
        <v>4</v>
      </c>
      <c r="P276">
        <v>12</v>
      </c>
      <c r="Q276">
        <v>4</v>
      </c>
      <c r="R276">
        <v>59.12</v>
      </c>
      <c r="S276">
        <v>3.58</v>
      </c>
      <c r="T276">
        <v>6</v>
      </c>
      <c r="U276">
        <v>2.0499999999999998</v>
      </c>
      <c r="V276">
        <v>3.4</v>
      </c>
      <c r="W276">
        <v>19</v>
      </c>
      <c r="X276">
        <v>5.5E-2</v>
      </c>
      <c r="Y276" s="1">
        <v>11</v>
      </c>
      <c r="Z276">
        <v>3</v>
      </c>
      <c r="AA276">
        <v>4</v>
      </c>
      <c r="AB276">
        <v>8</v>
      </c>
      <c r="AC276">
        <v>0.41625000000000001</v>
      </c>
      <c r="AD276">
        <v>16</v>
      </c>
      <c r="AE276" s="2">
        <v>0.1</v>
      </c>
      <c r="AF276" s="1">
        <v>0.27833333333333332</v>
      </c>
      <c r="AG276">
        <v>21</v>
      </c>
      <c r="AH276">
        <v>0.15</v>
      </c>
      <c r="AI276">
        <v>10</v>
      </c>
      <c r="AJ276">
        <v>6</v>
      </c>
      <c r="AK276">
        <v>4</v>
      </c>
      <c r="AL276" s="2">
        <v>6</v>
      </c>
    </row>
    <row r="277" spans="1:38" x14ac:dyDescent="0.3">
      <c r="A277" s="1" t="s">
        <v>76</v>
      </c>
      <c r="B277">
        <f t="shared" si="4"/>
        <v>275</v>
      </c>
      <c r="C277">
        <v>1</v>
      </c>
      <c r="D277" s="2">
        <v>2</v>
      </c>
      <c r="E277" s="1">
        <v>4</v>
      </c>
      <c r="F277">
        <v>8</v>
      </c>
      <c r="G277">
        <v>3</v>
      </c>
      <c r="H277">
        <v>51.95</v>
      </c>
      <c r="I277">
        <v>5.62</v>
      </c>
      <c r="J277">
        <v>4</v>
      </c>
      <c r="K277">
        <v>3.68</v>
      </c>
      <c r="L277">
        <v>2.94</v>
      </c>
      <c r="M277">
        <v>12</v>
      </c>
      <c r="N277">
        <v>8.2500000000000004E-2</v>
      </c>
      <c r="O277" s="1">
        <v>3</v>
      </c>
      <c r="P277">
        <v>8</v>
      </c>
      <c r="Q277">
        <v>3</v>
      </c>
      <c r="R277">
        <v>52.64</v>
      </c>
      <c r="S277">
        <v>6.24</v>
      </c>
      <c r="T277">
        <v>6</v>
      </c>
      <c r="U277">
        <v>5.35</v>
      </c>
      <c r="V277">
        <v>2.4900000000000002</v>
      </c>
      <c r="W277">
        <v>16</v>
      </c>
      <c r="X277">
        <v>0.22166666666666668</v>
      </c>
      <c r="Y277" s="1">
        <v>11</v>
      </c>
      <c r="Z277">
        <v>4</v>
      </c>
      <c r="AA277">
        <v>4</v>
      </c>
      <c r="AB277">
        <v>7</v>
      </c>
      <c r="AC277">
        <v>0.42857142857142855</v>
      </c>
      <c r="AD277">
        <v>14</v>
      </c>
      <c r="AE277" s="2">
        <v>0.1</v>
      </c>
      <c r="AF277" s="1">
        <v>0.54125000000000001</v>
      </c>
      <c r="AG277">
        <v>17</v>
      </c>
      <c r="AH277">
        <v>0.12</v>
      </c>
      <c r="AI277">
        <v>10</v>
      </c>
      <c r="AJ277">
        <v>4</v>
      </c>
      <c r="AK277">
        <v>5</v>
      </c>
      <c r="AL277" s="2">
        <v>8</v>
      </c>
    </row>
    <row r="278" spans="1:38" x14ac:dyDescent="0.3">
      <c r="A278" s="1" t="s">
        <v>76</v>
      </c>
      <c r="B278">
        <f t="shared" si="4"/>
        <v>276</v>
      </c>
      <c r="C278">
        <v>1</v>
      </c>
      <c r="D278" s="2">
        <v>2</v>
      </c>
      <c r="E278" s="1">
        <v>4</v>
      </c>
      <c r="F278">
        <v>9</v>
      </c>
      <c r="G278">
        <v>4</v>
      </c>
      <c r="H278">
        <v>57.62</v>
      </c>
      <c r="I278">
        <v>5.67</v>
      </c>
      <c r="J278">
        <v>6</v>
      </c>
      <c r="K278">
        <v>10.96</v>
      </c>
      <c r="L278">
        <v>2.16</v>
      </c>
      <c r="M278">
        <v>17</v>
      </c>
      <c r="N278">
        <v>0.33333333333333331</v>
      </c>
      <c r="O278" s="1">
        <v>3</v>
      </c>
      <c r="P278">
        <v>9</v>
      </c>
      <c r="Q278">
        <v>3</v>
      </c>
      <c r="R278">
        <v>56.96</v>
      </c>
      <c r="S278">
        <v>8.09</v>
      </c>
      <c r="T278">
        <v>6</v>
      </c>
      <c r="U278">
        <v>3.4</v>
      </c>
      <c r="V278">
        <v>10.029999999999999</v>
      </c>
      <c r="W278">
        <v>16</v>
      </c>
      <c r="X278">
        <v>0.22166666666666668</v>
      </c>
      <c r="Y278" s="1">
        <v>13</v>
      </c>
      <c r="Z278">
        <v>4</v>
      </c>
      <c r="AA278">
        <v>4</v>
      </c>
      <c r="AB278">
        <v>9</v>
      </c>
      <c r="AC278">
        <v>0.40777777777777779</v>
      </c>
      <c r="AD278">
        <v>20</v>
      </c>
      <c r="AE278" s="2">
        <v>0.06</v>
      </c>
      <c r="AF278" s="1">
        <v>0.5</v>
      </c>
      <c r="AG278">
        <v>15</v>
      </c>
      <c r="AH278">
        <v>0.13</v>
      </c>
      <c r="AI278">
        <v>9</v>
      </c>
      <c r="AJ278">
        <v>5</v>
      </c>
      <c r="AK278">
        <v>6</v>
      </c>
      <c r="AL278" s="2">
        <v>6</v>
      </c>
    </row>
    <row r="279" spans="1:38" x14ac:dyDescent="0.3">
      <c r="A279" s="1" t="s">
        <v>76</v>
      </c>
      <c r="B279">
        <f t="shared" si="4"/>
        <v>277</v>
      </c>
      <c r="C279">
        <v>1</v>
      </c>
      <c r="D279" s="2">
        <v>2</v>
      </c>
      <c r="E279" s="1">
        <v>6</v>
      </c>
      <c r="F279">
        <v>14</v>
      </c>
      <c r="G279">
        <v>5</v>
      </c>
      <c r="H279">
        <v>61.55</v>
      </c>
      <c r="I279">
        <v>8.4700000000000006</v>
      </c>
      <c r="J279">
        <v>8</v>
      </c>
      <c r="K279">
        <v>8.83</v>
      </c>
      <c r="L279">
        <v>1.89</v>
      </c>
      <c r="M279">
        <v>25</v>
      </c>
      <c r="N279">
        <v>0.20874999999999999</v>
      </c>
      <c r="O279" s="1">
        <v>3</v>
      </c>
      <c r="P279">
        <v>9</v>
      </c>
      <c r="Q279">
        <v>3</v>
      </c>
      <c r="R279">
        <v>60.41</v>
      </c>
      <c r="S279">
        <v>12.62</v>
      </c>
      <c r="T279">
        <v>5</v>
      </c>
      <c r="U279">
        <v>3.09</v>
      </c>
      <c r="V279">
        <v>8.0399999999999991</v>
      </c>
      <c r="W279">
        <v>17</v>
      </c>
      <c r="X279">
        <v>0.13400000000000001</v>
      </c>
      <c r="Y279" s="1">
        <v>14</v>
      </c>
      <c r="Z279">
        <v>6</v>
      </c>
      <c r="AA279">
        <v>5</v>
      </c>
      <c r="AB279">
        <v>9</v>
      </c>
      <c r="AC279">
        <v>0.4811111111111111</v>
      </c>
      <c r="AD279">
        <v>20</v>
      </c>
      <c r="AE279" s="2">
        <v>0.04</v>
      </c>
      <c r="AF279" s="1">
        <v>0.54125000000000001</v>
      </c>
      <c r="AG279">
        <v>17</v>
      </c>
      <c r="AH279">
        <v>0.14000000000000001</v>
      </c>
      <c r="AI279">
        <v>11</v>
      </c>
      <c r="AJ279">
        <v>4</v>
      </c>
      <c r="AK279">
        <v>5</v>
      </c>
      <c r="AL279" s="2">
        <v>8</v>
      </c>
    </row>
    <row r="280" spans="1:38" x14ac:dyDescent="0.3">
      <c r="A280" s="1" t="s">
        <v>76</v>
      </c>
      <c r="B280">
        <f t="shared" si="4"/>
        <v>278</v>
      </c>
      <c r="C280">
        <v>1</v>
      </c>
      <c r="D280" s="2">
        <v>2</v>
      </c>
      <c r="E280" s="1">
        <v>3</v>
      </c>
      <c r="F280">
        <v>10</v>
      </c>
      <c r="G280">
        <v>4</v>
      </c>
      <c r="H280">
        <v>60.68</v>
      </c>
      <c r="I280">
        <v>100</v>
      </c>
      <c r="J280">
        <v>6</v>
      </c>
      <c r="K280">
        <v>7.5</v>
      </c>
      <c r="L280">
        <v>0.94</v>
      </c>
      <c r="M280">
        <v>19</v>
      </c>
      <c r="N280">
        <v>0.22166666666666668</v>
      </c>
      <c r="O280" s="1">
        <v>3</v>
      </c>
      <c r="P280">
        <v>10</v>
      </c>
      <c r="Q280">
        <v>3</v>
      </c>
      <c r="R280">
        <v>61.27</v>
      </c>
      <c r="S280">
        <v>5.5</v>
      </c>
      <c r="T280">
        <v>7</v>
      </c>
      <c r="U280">
        <v>0.47</v>
      </c>
      <c r="V280">
        <v>7</v>
      </c>
      <c r="W280">
        <v>17</v>
      </c>
      <c r="X280">
        <v>0.33285714285714285</v>
      </c>
      <c r="Y280" s="1">
        <v>15</v>
      </c>
      <c r="Z280">
        <v>6</v>
      </c>
      <c r="AA280">
        <v>6</v>
      </c>
      <c r="AB280">
        <v>9</v>
      </c>
      <c r="AC280">
        <v>0.55555555555555558</v>
      </c>
      <c r="AD280">
        <v>20</v>
      </c>
      <c r="AE280" s="2">
        <v>0.05</v>
      </c>
      <c r="AF280" s="1">
        <v>0.56699999999999995</v>
      </c>
      <c r="AG280">
        <v>17</v>
      </c>
      <c r="AH280">
        <v>0.14000000000000001</v>
      </c>
      <c r="AI280">
        <v>12</v>
      </c>
      <c r="AJ280">
        <v>3</v>
      </c>
      <c r="AK280">
        <v>3</v>
      </c>
      <c r="AL280" s="2">
        <v>10</v>
      </c>
    </row>
    <row r="281" spans="1:38" x14ac:dyDescent="0.3">
      <c r="A281" s="1" t="s">
        <v>35</v>
      </c>
      <c r="B281">
        <f t="shared" si="4"/>
        <v>279</v>
      </c>
      <c r="C281">
        <v>1</v>
      </c>
      <c r="D281" s="2">
        <v>3</v>
      </c>
      <c r="E281" s="1">
        <v>5</v>
      </c>
      <c r="F281">
        <v>16</v>
      </c>
      <c r="G281">
        <v>4</v>
      </c>
      <c r="H281">
        <v>62.2</v>
      </c>
      <c r="I281">
        <v>2.12</v>
      </c>
      <c r="J281">
        <v>9</v>
      </c>
      <c r="K281">
        <v>2.87</v>
      </c>
      <c r="L281">
        <v>2</v>
      </c>
      <c r="M281">
        <v>18</v>
      </c>
      <c r="N281">
        <v>0.14777777777777779</v>
      </c>
      <c r="O281" s="1">
        <v>4</v>
      </c>
      <c r="P281">
        <v>10</v>
      </c>
      <c r="Q281">
        <v>3</v>
      </c>
      <c r="R281">
        <v>58.91</v>
      </c>
      <c r="S281">
        <v>2.5</v>
      </c>
      <c r="T281">
        <v>6</v>
      </c>
      <c r="U281">
        <v>2.5</v>
      </c>
      <c r="V281">
        <v>3.09</v>
      </c>
      <c r="W281">
        <v>17</v>
      </c>
      <c r="X281">
        <v>0.16666666666666666</v>
      </c>
      <c r="Y281" s="1">
        <v>10</v>
      </c>
      <c r="Z281">
        <v>5</v>
      </c>
      <c r="AA281">
        <v>5</v>
      </c>
      <c r="AB281">
        <v>6</v>
      </c>
      <c r="AC281">
        <v>0.38833333333333336</v>
      </c>
      <c r="AD281">
        <v>17</v>
      </c>
      <c r="AE281" s="2">
        <v>0.12</v>
      </c>
      <c r="AF281" s="1">
        <v>0.5</v>
      </c>
      <c r="AG281">
        <v>19</v>
      </c>
      <c r="AH281">
        <v>0.15</v>
      </c>
      <c r="AI281">
        <v>13</v>
      </c>
      <c r="AJ281">
        <v>6</v>
      </c>
      <c r="AK281">
        <v>6</v>
      </c>
      <c r="AL281" s="2">
        <v>8</v>
      </c>
    </row>
    <row r="282" spans="1:38" x14ac:dyDescent="0.3">
      <c r="A282" s="1" t="s">
        <v>35</v>
      </c>
      <c r="B282">
        <f t="shared" si="4"/>
        <v>280</v>
      </c>
      <c r="C282">
        <v>1</v>
      </c>
      <c r="D282" s="2">
        <v>3</v>
      </c>
      <c r="E282" s="1">
        <v>3</v>
      </c>
      <c r="F282">
        <v>12</v>
      </c>
      <c r="G282">
        <v>4</v>
      </c>
      <c r="H282">
        <v>55.68</v>
      </c>
      <c r="I282">
        <v>0.8</v>
      </c>
      <c r="J282">
        <v>7</v>
      </c>
      <c r="K282">
        <v>4.1100000000000003</v>
      </c>
      <c r="L282">
        <v>8.64</v>
      </c>
      <c r="M282">
        <v>15</v>
      </c>
      <c r="N282">
        <v>0.23857142857142857</v>
      </c>
      <c r="O282" s="1">
        <v>4</v>
      </c>
      <c r="P282">
        <v>10</v>
      </c>
      <c r="Q282">
        <v>4</v>
      </c>
      <c r="R282">
        <v>62.78</v>
      </c>
      <c r="S282">
        <v>0.88</v>
      </c>
      <c r="T282">
        <v>7</v>
      </c>
      <c r="U282">
        <v>2.16</v>
      </c>
      <c r="V282">
        <v>3.09</v>
      </c>
      <c r="W282">
        <v>16</v>
      </c>
      <c r="X282">
        <v>0.33285714285714285</v>
      </c>
      <c r="Y282" s="1">
        <v>14</v>
      </c>
      <c r="Z282">
        <v>7</v>
      </c>
      <c r="AA282">
        <v>8</v>
      </c>
      <c r="AB282">
        <v>10</v>
      </c>
      <c r="AC282">
        <v>0.5</v>
      </c>
      <c r="AD282">
        <v>24</v>
      </c>
      <c r="AE282" s="2">
        <v>0.11</v>
      </c>
      <c r="AF282" s="1">
        <v>0.33333333333333331</v>
      </c>
      <c r="AG282">
        <v>16</v>
      </c>
      <c r="AH282">
        <v>0.21</v>
      </c>
      <c r="AI282">
        <v>10</v>
      </c>
      <c r="AJ282">
        <v>6</v>
      </c>
      <c r="AK282">
        <v>5</v>
      </c>
      <c r="AL282" s="2">
        <v>6</v>
      </c>
    </row>
    <row r="283" spans="1:38" x14ac:dyDescent="0.3">
      <c r="A283" s="1" t="s">
        <v>46</v>
      </c>
      <c r="B283">
        <f t="shared" si="4"/>
        <v>281</v>
      </c>
      <c r="C283">
        <v>2</v>
      </c>
      <c r="D283" s="2">
        <v>3</v>
      </c>
      <c r="E283" s="1">
        <v>3</v>
      </c>
      <c r="F283">
        <v>10</v>
      </c>
      <c r="G283">
        <v>2</v>
      </c>
      <c r="H283">
        <v>76.36</v>
      </c>
      <c r="I283">
        <v>2.67</v>
      </c>
      <c r="J283">
        <v>8</v>
      </c>
      <c r="K283">
        <v>4</v>
      </c>
      <c r="L283">
        <v>2.16</v>
      </c>
      <c r="M283">
        <v>18</v>
      </c>
      <c r="N283">
        <v>0.25</v>
      </c>
      <c r="O283" s="1">
        <v>3</v>
      </c>
      <c r="P283">
        <v>14</v>
      </c>
      <c r="Q283">
        <v>3</v>
      </c>
      <c r="R283">
        <v>80.14</v>
      </c>
      <c r="S283">
        <v>2.84</v>
      </c>
      <c r="T283">
        <v>9</v>
      </c>
      <c r="U283">
        <v>5.66</v>
      </c>
      <c r="V283">
        <v>1</v>
      </c>
      <c r="W283">
        <v>21</v>
      </c>
      <c r="X283">
        <v>0.33333333333333331</v>
      </c>
      <c r="Y283" s="1">
        <v>15</v>
      </c>
      <c r="Z283">
        <v>5</v>
      </c>
      <c r="AA283">
        <v>5</v>
      </c>
      <c r="AB283">
        <v>13</v>
      </c>
      <c r="AC283">
        <v>0.53846153846153844</v>
      </c>
      <c r="AD283">
        <v>21</v>
      </c>
      <c r="AE283" s="2">
        <v>0.12</v>
      </c>
      <c r="AF283" s="1">
        <v>0.41625000000000001</v>
      </c>
      <c r="AG283">
        <v>19</v>
      </c>
      <c r="AH283">
        <v>0.08</v>
      </c>
      <c r="AI283">
        <v>11</v>
      </c>
      <c r="AJ283">
        <v>4</v>
      </c>
      <c r="AK283">
        <v>5</v>
      </c>
      <c r="AL283" s="2">
        <v>8</v>
      </c>
    </row>
    <row r="284" spans="1:38" x14ac:dyDescent="0.3">
      <c r="A284" s="1" t="s">
        <v>46</v>
      </c>
      <c r="B284">
        <f t="shared" si="4"/>
        <v>282</v>
      </c>
      <c r="C284">
        <v>2</v>
      </c>
      <c r="D284" s="2">
        <v>3</v>
      </c>
      <c r="E284" s="1">
        <v>4</v>
      </c>
      <c r="F284">
        <v>13</v>
      </c>
      <c r="G284">
        <v>3</v>
      </c>
      <c r="H284">
        <v>88.14</v>
      </c>
      <c r="I284">
        <v>13.06</v>
      </c>
      <c r="J284">
        <v>10</v>
      </c>
      <c r="K284">
        <v>3.4</v>
      </c>
      <c r="L284">
        <v>2.62</v>
      </c>
      <c r="M284">
        <v>23</v>
      </c>
      <c r="N284">
        <v>0.3</v>
      </c>
      <c r="O284" s="1">
        <v>3</v>
      </c>
      <c r="P284">
        <v>12</v>
      </c>
      <c r="Q284">
        <v>3</v>
      </c>
      <c r="R284">
        <v>90.48</v>
      </c>
      <c r="S284">
        <v>1.25</v>
      </c>
      <c r="T284">
        <v>10</v>
      </c>
      <c r="U284">
        <v>0.5</v>
      </c>
      <c r="V284">
        <v>3.09</v>
      </c>
      <c r="W284">
        <v>19</v>
      </c>
      <c r="X284">
        <v>0.36699999999999999</v>
      </c>
      <c r="Y284" s="1">
        <v>13</v>
      </c>
      <c r="Z284">
        <v>5</v>
      </c>
      <c r="AA284">
        <v>4</v>
      </c>
      <c r="AB284">
        <v>9</v>
      </c>
      <c r="AC284">
        <v>0.44444444444444442</v>
      </c>
      <c r="AD284">
        <v>19</v>
      </c>
      <c r="AE284" s="2">
        <v>0.14000000000000001</v>
      </c>
      <c r="AF284" s="1">
        <v>0.5154545454545455</v>
      </c>
      <c r="AG284">
        <v>21</v>
      </c>
      <c r="AH284">
        <v>0.08</v>
      </c>
      <c r="AI284">
        <v>14</v>
      </c>
      <c r="AJ284">
        <v>3</v>
      </c>
      <c r="AK284">
        <v>4</v>
      </c>
      <c r="AL284" s="2">
        <v>11</v>
      </c>
    </row>
    <row r="285" spans="1:38" x14ac:dyDescent="0.3">
      <c r="A285" s="1" t="s">
        <v>46</v>
      </c>
      <c r="B285">
        <f t="shared" si="4"/>
        <v>283</v>
      </c>
      <c r="C285">
        <v>2</v>
      </c>
      <c r="D285" s="2">
        <v>3</v>
      </c>
      <c r="E285" s="1">
        <v>2</v>
      </c>
      <c r="F285">
        <v>11</v>
      </c>
      <c r="G285">
        <v>3</v>
      </c>
      <c r="H285">
        <v>96.43</v>
      </c>
      <c r="I285">
        <v>1.67</v>
      </c>
      <c r="J285">
        <v>9</v>
      </c>
      <c r="K285">
        <v>1.25</v>
      </c>
      <c r="L285">
        <v>3.68</v>
      </c>
      <c r="M285">
        <v>23</v>
      </c>
      <c r="N285">
        <v>0.25888888888888889</v>
      </c>
      <c r="O285" s="1">
        <v>5</v>
      </c>
      <c r="P285">
        <v>16</v>
      </c>
      <c r="Q285">
        <v>4</v>
      </c>
      <c r="R285">
        <v>96.08</v>
      </c>
      <c r="S285">
        <v>2.85</v>
      </c>
      <c r="T285">
        <v>12</v>
      </c>
      <c r="U285">
        <v>4.99</v>
      </c>
      <c r="V285">
        <v>2.94</v>
      </c>
      <c r="W285">
        <v>23</v>
      </c>
      <c r="X285">
        <v>0.44416666666666665</v>
      </c>
      <c r="Y285" s="1">
        <v>14</v>
      </c>
      <c r="Z285">
        <v>6</v>
      </c>
      <c r="AA285">
        <v>7</v>
      </c>
      <c r="AB285">
        <v>9</v>
      </c>
      <c r="AC285">
        <v>0.44444444444444442</v>
      </c>
      <c r="AD285">
        <v>24</v>
      </c>
      <c r="AE285" s="2">
        <v>0.08</v>
      </c>
      <c r="AF285" s="1">
        <v>0.59</v>
      </c>
      <c r="AG285">
        <v>21</v>
      </c>
      <c r="AH285">
        <v>0.1</v>
      </c>
      <c r="AI285">
        <v>16</v>
      </c>
      <c r="AJ285">
        <v>5</v>
      </c>
      <c r="AK285">
        <v>3</v>
      </c>
      <c r="AL285" s="2">
        <v>13</v>
      </c>
    </row>
    <row r="286" spans="1:38" x14ac:dyDescent="0.3">
      <c r="A286" s="1" t="s">
        <v>87</v>
      </c>
      <c r="B286">
        <f t="shared" si="4"/>
        <v>284</v>
      </c>
      <c r="C286">
        <v>0</v>
      </c>
      <c r="D286" s="2">
        <v>2</v>
      </c>
      <c r="E286" s="1">
        <v>3</v>
      </c>
      <c r="F286">
        <v>10</v>
      </c>
      <c r="G286">
        <v>3</v>
      </c>
      <c r="H286">
        <v>54.87</v>
      </c>
      <c r="I286">
        <v>2.25</v>
      </c>
      <c r="J286">
        <v>6</v>
      </c>
      <c r="K286">
        <v>0.94</v>
      </c>
      <c r="L286">
        <v>1</v>
      </c>
      <c r="M286">
        <v>16</v>
      </c>
      <c r="N286">
        <v>0.11166666666666668</v>
      </c>
      <c r="O286" s="1">
        <v>3</v>
      </c>
      <c r="P286">
        <v>10</v>
      </c>
      <c r="Q286">
        <v>3</v>
      </c>
      <c r="R286">
        <v>55.48</v>
      </c>
      <c r="S286">
        <v>1.7</v>
      </c>
      <c r="T286">
        <v>7</v>
      </c>
      <c r="U286">
        <v>0.47</v>
      </c>
      <c r="V286">
        <v>0</v>
      </c>
      <c r="W286">
        <v>19</v>
      </c>
      <c r="X286">
        <v>9.5714285714285724E-2</v>
      </c>
      <c r="Y286" s="1">
        <v>10</v>
      </c>
      <c r="Z286">
        <v>4</v>
      </c>
      <c r="AA286">
        <v>5</v>
      </c>
      <c r="AB286">
        <v>5</v>
      </c>
      <c r="AC286">
        <v>0.13400000000000001</v>
      </c>
      <c r="AD286">
        <v>16</v>
      </c>
      <c r="AE286" s="2">
        <v>0.1</v>
      </c>
      <c r="AF286" s="1">
        <v>0.5</v>
      </c>
      <c r="AG286">
        <v>15</v>
      </c>
      <c r="AH286">
        <v>0.11</v>
      </c>
      <c r="AI286">
        <v>10</v>
      </c>
      <c r="AJ286">
        <v>4</v>
      </c>
      <c r="AK286">
        <v>4</v>
      </c>
      <c r="AL286" s="2">
        <v>6</v>
      </c>
    </row>
    <row r="287" spans="1:38" x14ac:dyDescent="0.3">
      <c r="A287" s="1" t="s">
        <v>87</v>
      </c>
      <c r="B287">
        <f t="shared" si="4"/>
        <v>285</v>
      </c>
      <c r="C287">
        <v>0</v>
      </c>
      <c r="D287" s="2">
        <v>2</v>
      </c>
      <c r="E287" s="1">
        <v>3</v>
      </c>
      <c r="F287">
        <v>11</v>
      </c>
      <c r="G287">
        <v>3</v>
      </c>
      <c r="H287">
        <v>51.82</v>
      </c>
      <c r="I287">
        <v>1.5</v>
      </c>
      <c r="J287">
        <v>7</v>
      </c>
      <c r="K287">
        <v>0</v>
      </c>
      <c r="L287">
        <v>0.94</v>
      </c>
      <c r="M287">
        <v>19</v>
      </c>
      <c r="N287">
        <v>0.23857142857142857</v>
      </c>
      <c r="O287" s="1">
        <v>4</v>
      </c>
      <c r="P287">
        <v>14</v>
      </c>
      <c r="Q287">
        <v>4</v>
      </c>
      <c r="R287">
        <v>52.47</v>
      </c>
      <c r="S287">
        <v>1.31</v>
      </c>
      <c r="T287">
        <v>8</v>
      </c>
      <c r="U287">
        <v>0.5</v>
      </c>
      <c r="V287">
        <v>0.47</v>
      </c>
      <c r="W287">
        <v>20</v>
      </c>
      <c r="X287">
        <v>8.3750000000000005E-2</v>
      </c>
      <c r="Y287" s="1">
        <v>15</v>
      </c>
      <c r="Z287">
        <v>5</v>
      </c>
      <c r="AA287">
        <v>5</v>
      </c>
      <c r="AB287">
        <v>10</v>
      </c>
      <c r="AC287">
        <v>0.46699999999999997</v>
      </c>
      <c r="AD287">
        <v>19</v>
      </c>
      <c r="AE287" s="2">
        <v>0.08</v>
      </c>
      <c r="AF287" s="1">
        <v>0.13400000000000001</v>
      </c>
      <c r="AG287">
        <v>16</v>
      </c>
      <c r="AH287">
        <v>0.14000000000000001</v>
      </c>
      <c r="AI287">
        <v>7</v>
      </c>
      <c r="AJ287">
        <v>3</v>
      </c>
      <c r="AK287">
        <v>4</v>
      </c>
      <c r="AL287" s="2">
        <v>5</v>
      </c>
    </row>
    <row r="288" spans="1:38" x14ac:dyDescent="0.3">
      <c r="A288" s="1" t="s">
        <v>52</v>
      </c>
      <c r="B288">
        <f t="shared" si="4"/>
        <v>286</v>
      </c>
      <c r="C288">
        <v>0</v>
      </c>
      <c r="D288" s="2">
        <v>1</v>
      </c>
      <c r="E288" s="1">
        <v>2</v>
      </c>
      <c r="F288">
        <v>10</v>
      </c>
      <c r="G288">
        <v>2</v>
      </c>
      <c r="H288">
        <v>55.75</v>
      </c>
      <c r="I288">
        <v>1.42</v>
      </c>
      <c r="J288">
        <v>6</v>
      </c>
      <c r="K288">
        <v>0.5</v>
      </c>
      <c r="L288">
        <v>0.82</v>
      </c>
      <c r="M288">
        <v>18</v>
      </c>
      <c r="N288">
        <v>0.16666666666666666</v>
      </c>
      <c r="O288" s="1">
        <v>4</v>
      </c>
      <c r="P288">
        <v>8</v>
      </c>
      <c r="Q288">
        <v>6</v>
      </c>
      <c r="R288">
        <v>55.11</v>
      </c>
      <c r="S288">
        <v>0.42</v>
      </c>
      <c r="T288">
        <v>5</v>
      </c>
      <c r="U288">
        <v>2.16</v>
      </c>
      <c r="V288">
        <v>0.5</v>
      </c>
      <c r="W288">
        <v>17</v>
      </c>
      <c r="X288">
        <v>0.13400000000000001</v>
      </c>
      <c r="Y288" s="1">
        <v>16</v>
      </c>
      <c r="Z288">
        <v>7</v>
      </c>
      <c r="AA288">
        <v>7</v>
      </c>
      <c r="AB288">
        <v>9</v>
      </c>
      <c r="AC288">
        <v>0.51888888888888884</v>
      </c>
      <c r="AD288">
        <v>23</v>
      </c>
      <c r="AE288" s="2">
        <v>0.13</v>
      </c>
      <c r="AF288" s="1">
        <v>0.4757142857142857</v>
      </c>
      <c r="AG288">
        <v>16</v>
      </c>
      <c r="AH288">
        <v>0.12</v>
      </c>
      <c r="AI288">
        <v>9</v>
      </c>
      <c r="AJ288">
        <v>3</v>
      </c>
      <c r="AK288">
        <v>3</v>
      </c>
      <c r="AL288" s="2">
        <v>7</v>
      </c>
    </row>
    <row r="289" spans="1:38" x14ac:dyDescent="0.3">
      <c r="A289" s="1" t="s">
        <v>90</v>
      </c>
      <c r="B289">
        <f t="shared" si="4"/>
        <v>287</v>
      </c>
      <c r="C289">
        <v>1</v>
      </c>
      <c r="D289" s="2">
        <v>4</v>
      </c>
      <c r="E289" s="1">
        <v>5</v>
      </c>
      <c r="F289">
        <v>12</v>
      </c>
      <c r="G289">
        <v>4</v>
      </c>
      <c r="H289">
        <v>49.09</v>
      </c>
      <c r="I289">
        <v>3.44</v>
      </c>
      <c r="J289">
        <v>8</v>
      </c>
      <c r="K289">
        <v>2.94</v>
      </c>
      <c r="L289">
        <v>4</v>
      </c>
      <c r="M289">
        <v>21</v>
      </c>
      <c r="N289">
        <v>0.20874999999999999</v>
      </c>
      <c r="O289" s="1">
        <v>3</v>
      </c>
      <c r="P289">
        <v>10</v>
      </c>
      <c r="Q289">
        <v>3</v>
      </c>
      <c r="R289">
        <v>52.79</v>
      </c>
      <c r="S289">
        <v>4.5</v>
      </c>
      <c r="T289">
        <v>7</v>
      </c>
      <c r="U289">
        <v>6.02</v>
      </c>
      <c r="V289">
        <v>2.16</v>
      </c>
      <c r="W289">
        <v>16</v>
      </c>
      <c r="X289">
        <v>0.2857142857142857</v>
      </c>
      <c r="Y289" s="1">
        <v>10</v>
      </c>
      <c r="Z289">
        <v>4</v>
      </c>
      <c r="AA289">
        <v>6</v>
      </c>
      <c r="AB289">
        <v>5</v>
      </c>
      <c r="AC289">
        <v>0.2</v>
      </c>
      <c r="AD289">
        <v>18</v>
      </c>
      <c r="AE289" s="2">
        <v>0.1</v>
      </c>
      <c r="AF289" s="1">
        <v>0.26600000000000001</v>
      </c>
      <c r="AG289">
        <v>15</v>
      </c>
      <c r="AH289">
        <v>0.2</v>
      </c>
      <c r="AI289">
        <v>9</v>
      </c>
      <c r="AJ289">
        <v>4</v>
      </c>
      <c r="AK289">
        <v>4</v>
      </c>
      <c r="AL289" s="2">
        <v>5</v>
      </c>
    </row>
    <row r="290" spans="1:38" x14ac:dyDescent="0.3">
      <c r="A290" s="1" t="s">
        <v>90</v>
      </c>
      <c r="B290">
        <f t="shared" si="4"/>
        <v>288</v>
      </c>
      <c r="C290">
        <v>1</v>
      </c>
      <c r="D290" s="2">
        <v>4</v>
      </c>
      <c r="E290" s="1">
        <v>4</v>
      </c>
      <c r="F290">
        <v>13</v>
      </c>
      <c r="G290">
        <v>5</v>
      </c>
      <c r="H290">
        <v>51.69</v>
      </c>
      <c r="I290">
        <v>4.68</v>
      </c>
      <c r="J290">
        <v>8</v>
      </c>
      <c r="K290">
        <v>2.0499999999999998</v>
      </c>
      <c r="L290">
        <v>4.03</v>
      </c>
      <c r="M290">
        <v>19</v>
      </c>
      <c r="N290">
        <v>0.20874999999999999</v>
      </c>
      <c r="O290" s="1">
        <v>4</v>
      </c>
      <c r="P290">
        <v>8</v>
      </c>
      <c r="Q290">
        <v>3</v>
      </c>
      <c r="R290">
        <v>45.92</v>
      </c>
      <c r="S290">
        <v>4</v>
      </c>
      <c r="T290">
        <v>4</v>
      </c>
      <c r="U290">
        <v>6.6</v>
      </c>
      <c r="V290">
        <v>0.47</v>
      </c>
      <c r="W290">
        <v>11</v>
      </c>
      <c r="X290">
        <v>0.16750000000000001</v>
      </c>
      <c r="Y290" s="1">
        <v>11</v>
      </c>
      <c r="Z290">
        <v>6</v>
      </c>
      <c r="AA290">
        <v>7</v>
      </c>
      <c r="AB290">
        <v>5</v>
      </c>
      <c r="AC290">
        <v>6.6000000000000003E-2</v>
      </c>
      <c r="AD290">
        <v>18</v>
      </c>
      <c r="AE290" s="2">
        <v>0.13</v>
      </c>
      <c r="AF290" s="1">
        <v>0.26600000000000001</v>
      </c>
      <c r="AG290">
        <v>15</v>
      </c>
      <c r="AH290">
        <v>0.22</v>
      </c>
      <c r="AI290">
        <v>11</v>
      </c>
      <c r="AJ290">
        <v>5</v>
      </c>
      <c r="AK290">
        <v>5</v>
      </c>
      <c r="AL290" s="2">
        <v>5</v>
      </c>
    </row>
    <row r="291" spans="1:38" x14ac:dyDescent="0.3">
      <c r="A291" s="1" t="s">
        <v>90</v>
      </c>
      <c r="B291">
        <f t="shared" si="4"/>
        <v>289</v>
      </c>
      <c r="C291">
        <v>1</v>
      </c>
      <c r="D291" s="2">
        <v>4</v>
      </c>
      <c r="E291" s="1">
        <v>3</v>
      </c>
      <c r="F291">
        <v>13</v>
      </c>
      <c r="G291">
        <v>5</v>
      </c>
      <c r="H291">
        <v>50.39</v>
      </c>
      <c r="I291">
        <v>3.17</v>
      </c>
      <c r="J291">
        <v>8</v>
      </c>
      <c r="K291">
        <v>2.4500000000000002</v>
      </c>
      <c r="L291">
        <v>5.91</v>
      </c>
      <c r="M291">
        <v>19</v>
      </c>
      <c r="N291">
        <v>0.36499999999999999</v>
      </c>
      <c r="O291" s="1">
        <v>3</v>
      </c>
      <c r="P291">
        <v>10</v>
      </c>
      <c r="Q291">
        <v>2</v>
      </c>
      <c r="R291">
        <v>49.36</v>
      </c>
      <c r="S291">
        <v>100</v>
      </c>
      <c r="T291">
        <v>7</v>
      </c>
      <c r="U291">
        <v>1.25</v>
      </c>
      <c r="V291">
        <v>2.5</v>
      </c>
      <c r="W291">
        <v>16</v>
      </c>
      <c r="X291">
        <v>0.2857142857142857</v>
      </c>
      <c r="Y291" s="1">
        <v>10</v>
      </c>
      <c r="Z291">
        <v>4</v>
      </c>
      <c r="AA291">
        <v>5</v>
      </c>
      <c r="AB291">
        <v>4</v>
      </c>
      <c r="AC291">
        <v>0</v>
      </c>
      <c r="AD291">
        <v>14</v>
      </c>
      <c r="AE291" s="2">
        <v>0.16</v>
      </c>
      <c r="AF291" s="1">
        <v>0.13400000000000001</v>
      </c>
      <c r="AG291">
        <v>13</v>
      </c>
      <c r="AH291">
        <v>0.26</v>
      </c>
      <c r="AI291">
        <v>8</v>
      </c>
      <c r="AJ291">
        <v>2</v>
      </c>
      <c r="AK291">
        <v>2</v>
      </c>
      <c r="AL291" s="2">
        <v>5</v>
      </c>
    </row>
    <row r="292" spans="1:38" x14ac:dyDescent="0.3">
      <c r="A292" s="1" t="s">
        <v>63</v>
      </c>
      <c r="B292">
        <f t="shared" si="4"/>
        <v>290</v>
      </c>
      <c r="C292">
        <v>1</v>
      </c>
      <c r="D292" s="2">
        <v>4</v>
      </c>
      <c r="E292" s="1">
        <v>3</v>
      </c>
      <c r="F292">
        <v>9</v>
      </c>
      <c r="G292">
        <v>3</v>
      </c>
      <c r="H292">
        <v>66.75</v>
      </c>
      <c r="I292">
        <v>3.75</v>
      </c>
      <c r="J292">
        <v>5</v>
      </c>
      <c r="K292">
        <v>0.5</v>
      </c>
      <c r="L292">
        <v>2.62</v>
      </c>
      <c r="M292">
        <v>12</v>
      </c>
      <c r="N292">
        <v>0.2</v>
      </c>
      <c r="O292" s="1">
        <v>2</v>
      </c>
      <c r="P292">
        <v>10</v>
      </c>
      <c r="Q292">
        <v>3</v>
      </c>
      <c r="R292">
        <v>65.569999999999993</v>
      </c>
      <c r="S292">
        <v>0.75</v>
      </c>
      <c r="T292">
        <v>7</v>
      </c>
      <c r="U292">
        <v>1.5</v>
      </c>
      <c r="V292">
        <v>4.5</v>
      </c>
      <c r="W292">
        <v>17</v>
      </c>
      <c r="X292">
        <v>0.33285714285714285</v>
      </c>
      <c r="Y292" s="1">
        <v>8</v>
      </c>
      <c r="Z292">
        <v>4</v>
      </c>
      <c r="AA292">
        <v>5</v>
      </c>
      <c r="AB292">
        <v>5</v>
      </c>
      <c r="AC292">
        <v>0.26600000000000001</v>
      </c>
      <c r="AD292">
        <v>18</v>
      </c>
      <c r="AE292" s="2">
        <v>0.1</v>
      </c>
      <c r="AF292" s="1">
        <v>0.41625000000000001</v>
      </c>
      <c r="AG292">
        <v>22</v>
      </c>
      <c r="AH292">
        <v>0.1</v>
      </c>
      <c r="AI292">
        <v>15</v>
      </c>
      <c r="AJ292">
        <v>5</v>
      </c>
      <c r="AK292">
        <v>8</v>
      </c>
      <c r="AL292" s="2">
        <v>8</v>
      </c>
    </row>
    <row r="293" spans="1:38" x14ac:dyDescent="0.3">
      <c r="A293" s="1" t="s">
        <v>63</v>
      </c>
      <c r="B293">
        <f t="shared" si="4"/>
        <v>291</v>
      </c>
      <c r="C293">
        <v>1</v>
      </c>
      <c r="D293" s="2">
        <v>4</v>
      </c>
      <c r="E293" s="1">
        <v>5</v>
      </c>
      <c r="F293">
        <v>10</v>
      </c>
      <c r="G293">
        <v>6</v>
      </c>
      <c r="H293">
        <v>62.83</v>
      </c>
      <c r="I293">
        <v>2.8</v>
      </c>
      <c r="J293">
        <v>6</v>
      </c>
      <c r="K293">
        <v>3.56</v>
      </c>
      <c r="L293">
        <v>0.47</v>
      </c>
      <c r="M293">
        <v>20</v>
      </c>
      <c r="N293">
        <v>0.11166666666666668</v>
      </c>
      <c r="O293" s="1">
        <v>3</v>
      </c>
      <c r="P293">
        <v>7</v>
      </c>
      <c r="Q293">
        <v>3</v>
      </c>
      <c r="R293">
        <v>64.27</v>
      </c>
      <c r="S293">
        <v>4.25</v>
      </c>
      <c r="T293">
        <v>6</v>
      </c>
      <c r="U293">
        <v>1.25</v>
      </c>
      <c r="V293">
        <v>4.55</v>
      </c>
      <c r="W293">
        <v>16</v>
      </c>
      <c r="X293">
        <v>0.11166666666666668</v>
      </c>
      <c r="Y293" s="1">
        <v>11</v>
      </c>
      <c r="Z293">
        <v>3</v>
      </c>
      <c r="AA293">
        <v>5</v>
      </c>
      <c r="AB293">
        <v>5</v>
      </c>
      <c r="AC293">
        <v>0.2</v>
      </c>
      <c r="AD293">
        <v>16</v>
      </c>
      <c r="AE293" s="2">
        <v>0.1</v>
      </c>
      <c r="AF293" s="1">
        <v>0.52749999999999997</v>
      </c>
      <c r="AG293">
        <v>26</v>
      </c>
      <c r="AH293">
        <v>0.11</v>
      </c>
      <c r="AI293">
        <v>17</v>
      </c>
      <c r="AJ293">
        <v>6</v>
      </c>
      <c r="AK293">
        <v>7</v>
      </c>
      <c r="AL293" s="2">
        <v>12</v>
      </c>
    </row>
    <row r="294" spans="1:38" x14ac:dyDescent="0.3">
      <c r="A294" s="1" t="s">
        <v>63</v>
      </c>
      <c r="B294">
        <f t="shared" si="4"/>
        <v>292</v>
      </c>
      <c r="C294">
        <v>1</v>
      </c>
      <c r="D294" s="2">
        <v>4</v>
      </c>
      <c r="E294" s="1">
        <v>3</v>
      </c>
      <c r="F294">
        <v>10</v>
      </c>
      <c r="G294">
        <v>2</v>
      </c>
      <c r="H294">
        <v>75.48</v>
      </c>
      <c r="I294">
        <v>40</v>
      </c>
      <c r="J294">
        <v>9</v>
      </c>
      <c r="K294">
        <v>9.18</v>
      </c>
      <c r="L294">
        <v>7.32</v>
      </c>
      <c r="M294">
        <v>20</v>
      </c>
      <c r="N294">
        <v>0.37</v>
      </c>
      <c r="O294" s="1">
        <v>4</v>
      </c>
      <c r="P294">
        <v>12</v>
      </c>
      <c r="Q294">
        <v>3</v>
      </c>
      <c r="R294">
        <v>75.06</v>
      </c>
      <c r="S294">
        <v>4.12</v>
      </c>
      <c r="T294">
        <v>7</v>
      </c>
      <c r="U294">
        <v>1.7</v>
      </c>
      <c r="V294">
        <v>3.5</v>
      </c>
      <c r="W294">
        <v>20</v>
      </c>
      <c r="X294">
        <v>0.19</v>
      </c>
      <c r="Y294" s="1">
        <v>11</v>
      </c>
      <c r="Z294">
        <v>4</v>
      </c>
      <c r="AA294">
        <v>6</v>
      </c>
      <c r="AB294">
        <v>7</v>
      </c>
      <c r="AC294">
        <v>0.42857142857142855</v>
      </c>
      <c r="AD294">
        <v>20</v>
      </c>
      <c r="AE294" s="2">
        <v>0.08</v>
      </c>
      <c r="AF294" s="1">
        <v>0.45874999999999999</v>
      </c>
      <c r="AG294">
        <v>15</v>
      </c>
      <c r="AH294">
        <v>0.15</v>
      </c>
      <c r="AI294">
        <v>9</v>
      </c>
      <c r="AJ294">
        <v>3</v>
      </c>
      <c r="AK294">
        <v>3</v>
      </c>
      <c r="AL294" s="2">
        <v>8</v>
      </c>
    </row>
    <row r="295" spans="1:38" x14ac:dyDescent="0.3">
      <c r="A295" s="1" t="s">
        <v>63</v>
      </c>
      <c r="B295">
        <f t="shared" si="4"/>
        <v>293</v>
      </c>
      <c r="C295">
        <v>1</v>
      </c>
      <c r="D295" s="2">
        <v>4</v>
      </c>
      <c r="E295" s="1">
        <v>3</v>
      </c>
      <c r="F295">
        <v>12</v>
      </c>
      <c r="G295">
        <v>3</v>
      </c>
      <c r="H295">
        <v>79.400000000000006</v>
      </c>
      <c r="I295">
        <v>35.5</v>
      </c>
      <c r="J295">
        <v>11</v>
      </c>
      <c r="K295">
        <v>9.18</v>
      </c>
      <c r="L295">
        <v>7.07</v>
      </c>
      <c r="M295">
        <v>21</v>
      </c>
      <c r="N295">
        <v>0.42454545454545456</v>
      </c>
      <c r="O295" s="1">
        <v>3</v>
      </c>
      <c r="P295">
        <v>11</v>
      </c>
      <c r="Q295">
        <v>4</v>
      </c>
      <c r="R295">
        <v>78.94</v>
      </c>
      <c r="S295">
        <v>12.08</v>
      </c>
      <c r="T295">
        <v>7</v>
      </c>
      <c r="U295">
        <v>13.49</v>
      </c>
      <c r="V295">
        <v>2.87</v>
      </c>
      <c r="W295">
        <v>19</v>
      </c>
      <c r="X295">
        <v>0.33285714285714285</v>
      </c>
      <c r="Y295" s="1">
        <v>14</v>
      </c>
      <c r="Z295">
        <v>4</v>
      </c>
      <c r="AA295">
        <v>3</v>
      </c>
      <c r="AB295">
        <v>10</v>
      </c>
      <c r="AC295">
        <v>0.5</v>
      </c>
      <c r="AD295">
        <v>20</v>
      </c>
      <c r="AE295" s="2">
        <v>0.1</v>
      </c>
      <c r="AF295" s="1">
        <v>0.5714285714285714</v>
      </c>
      <c r="AG295">
        <v>26</v>
      </c>
      <c r="AH295">
        <v>0.15</v>
      </c>
      <c r="AI295">
        <v>16</v>
      </c>
      <c r="AJ295">
        <v>5</v>
      </c>
      <c r="AK295">
        <v>4</v>
      </c>
      <c r="AL295" s="2">
        <v>14</v>
      </c>
    </row>
    <row r="296" spans="1:38" x14ac:dyDescent="0.3">
      <c r="A296" s="1" t="s">
        <v>63</v>
      </c>
      <c r="B296">
        <f t="shared" si="4"/>
        <v>294</v>
      </c>
      <c r="C296">
        <v>1</v>
      </c>
      <c r="D296" s="2">
        <v>4</v>
      </c>
      <c r="E296" s="1">
        <v>4</v>
      </c>
      <c r="F296">
        <v>15</v>
      </c>
      <c r="G296">
        <v>3</v>
      </c>
      <c r="H296">
        <v>80.28</v>
      </c>
      <c r="I296">
        <v>100</v>
      </c>
      <c r="J296">
        <v>14</v>
      </c>
      <c r="K296">
        <v>8.2899999999999991</v>
      </c>
      <c r="L296">
        <v>7.07</v>
      </c>
      <c r="M296">
        <v>27</v>
      </c>
      <c r="N296">
        <v>0.47642857142857142</v>
      </c>
      <c r="O296" s="1">
        <v>4</v>
      </c>
      <c r="P296">
        <v>12</v>
      </c>
      <c r="Q296">
        <v>4</v>
      </c>
      <c r="R296">
        <v>79.8</v>
      </c>
      <c r="S296">
        <v>8.31</v>
      </c>
      <c r="T296">
        <v>7</v>
      </c>
      <c r="U296">
        <v>12.97</v>
      </c>
      <c r="V296">
        <v>4.55</v>
      </c>
      <c r="W296">
        <v>21</v>
      </c>
      <c r="X296">
        <v>0.23857142857142857</v>
      </c>
      <c r="Y296" s="1">
        <v>14</v>
      </c>
      <c r="Z296">
        <v>4</v>
      </c>
      <c r="AA296">
        <v>5</v>
      </c>
      <c r="AB296">
        <v>11</v>
      </c>
      <c r="AC296">
        <v>0.54545454545454541</v>
      </c>
      <c r="AD296">
        <v>22</v>
      </c>
      <c r="AE296" s="2">
        <v>0.09</v>
      </c>
      <c r="AF296" s="1">
        <v>0.54545454545454541</v>
      </c>
      <c r="AG296">
        <v>26</v>
      </c>
      <c r="AH296">
        <v>0.16</v>
      </c>
      <c r="AI296">
        <v>14</v>
      </c>
      <c r="AJ296">
        <v>5</v>
      </c>
      <c r="AK296">
        <v>4</v>
      </c>
      <c r="AL296" s="2">
        <v>11</v>
      </c>
    </row>
    <row r="297" spans="1:38" x14ac:dyDescent="0.3">
      <c r="A297" s="1" t="s">
        <v>63</v>
      </c>
      <c r="B297">
        <f t="shared" si="4"/>
        <v>295</v>
      </c>
      <c r="C297">
        <v>1</v>
      </c>
      <c r="D297" s="2">
        <v>4</v>
      </c>
      <c r="E297" s="1">
        <v>3</v>
      </c>
      <c r="F297">
        <v>11</v>
      </c>
      <c r="G297">
        <v>3</v>
      </c>
      <c r="H297">
        <v>65.88</v>
      </c>
      <c r="I297">
        <v>2.67</v>
      </c>
      <c r="J297">
        <v>8</v>
      </c>
      <c r="K297">
        <v>5.72</v>
      </c>
      <c r="L297">
        <v>0</v>
      </c>
      <c r="M297">
        <v>19</v>
      </c>
      <c r="N297">
        <v>0.20874999999999999</v>
      </c>
      <c r="O297" s="1">
        <v>6</v>
      </c>
      <c r="P297">
        <v>14</v>
      </c>
      <c r="Q297">
        <v>4</v>
      </c>
      <c r="R297">
        <v>63.41</v>
      </c>
      <c r="S297">
        <v>9.2200000000000006</v>
      </c>
      <c r="T297">
        <v>8</v>
      </c>
      <c r="U297">
        <v>13.96</v>
      </c>
      <c r="V297">
        <v>2.16</v>
      </c>
      <c r="W297">
        <v>25</v>
      </c>
      <c r="X297">
        <v>0.20874999999999999</v>
      </c>
      <c r="Y297" s="1">
        <v>15</v>
      </c>
      <c r="Z297">
        <v>5</v>
      </c>
      <c r="AA297">
        <v>5</v>
      </c>
      <c r="AB297">
        <v>10</v>
      </c>
      <c r="AC297">
        <v>0.433</v>
      </c>
      <c r="AD297">
        <v>21</v>
      </c>
      <c r="AE297" s="2">
        <v>0.08</v>
      </c>
      <c r="AF297" s="1">
        <v>0.44444444444444442</v>
      </c>
      <c r="AG297">
        <v>19</v>
      </c>
      <c r="AH297">
        <v>0.19</v>
      </c>
      <c r="AI297">
        <v>13</v>
      </c>
      <c r="AJ297">
        <v>5</v>
      </c>
      <c r="AK297">
        <v>5</v>
      </c>
      <c r="AL297" s="2">
        <v>9</v>
      </c>
    </row>
    <row r="298" spans="1:38" x14ac:dyDescent="0.3">
      <c r="A298" s="1" t="s">
        <v>3</v>
      </c>
      <c r="B298">
        <f t="shared" si="4"/>
        <v>296</v>
      </c>
      <c r="C298">
        <v>1</v>
      </c>
      <c r="D298" s="2">
        <v>4</v>
      </c>
      <c r="E298" s="1">
        <v>4</v>
      </c>
      <c r="F298">
        <v>10</v>
      </c>
      <c r="G298">
        <v>3</v>
      </c>
      <c r="H298">
        <v>67.31</v>
      </c>
      <c r="I298">
        <v>3.55</v>
      </c>
      <c r="J298">
        <v>6</v>
      </c>
      <c r="K298">
        <v>1</v>
      </c>
      <c r="L298">
        <v>2.62</v>
      </c>
      <c r="M298">
        <v>19</v>
      </c>
      <c r="N298">
        <v>0.11166666666666668</v>
      </c>
      <c r="O298" s="1">
        <v>3</v>
      </c>
      <c r="P298">
        <v>11</v>
      </c>
      <c r="Q298">
        <v>3</v>
      </c>
      <c r="R298">
        <v>64.75</v>
      </c>
      <c r="S298">
        <v>1.38</v>
      </c>
      <c r="T298">
        <v>7</v>
      </c>
      <c r="U298">
        <v>1</v>
      </c>
      <c r="V298">
        <v>0.47</v>
      </c>
      <c r="W298">
        <v>17</v>
      </c>
      <c r="X298">
        <v>0.14285714285714285</v>
      </c>
      <c r="Y298" s="1">
        <v>10</v>
      </c>
      <c r="Z298">
        <v>3</v>
      </c>
      <c r="AA298">
        <v>4</v>
      </c>
      <c r="AB298">
        <v>7</v>
      </c>
      <c r="AC298">
        <v>0.2857142857142857</v>
      </c>
      <c r="AD298">
        <v>18</v>
      </c>
      <c r="AE298" s="2">
        <v>0.11</v>
      </c>
      <c r="AF298" s="1">
        <v>0.53846153846153844</v>
      </c>
      <c r="AG298">
        <v>23</v>
      </c>
      <c r="AH298">
        <v>0.11</v>
      </c>
      <c r="AI298">
        <v>17</v>
      </c>
      <c r="AJ298">
        <v>9</v>
      </c>
      <c r="AK298">
        <v>7</v>
      </c>
      <c r="AL298" s="2">
        <v>13</v>
      </c>
    </row>
    <row r="299" spans="1:38" x14ac:dyDescent="0.3">
      <c r="A299" s="1" t="s">
        <v>3</v>
      </c>
      <c r="B299">
        <f t="shared" si="4"/>
        <v>297</v>
      </c>
      <c r="C299">
        <v>1</v>
      </c>
      <c r="D299" s="2">
        <v>4</v>
      </c>
      <c r="E299" s="1">
        <v>5</v>
      </c>
      <c r="F299">
        <v>10</v>
      </c>
      <c r="G299">
        <v>4</v>
      </c>
      <c r="H299">
        <v>61.23</v>
      </c>
      <c r="I299">
        <v>2.27</v>
      </c>
      <c r="J299">
        <v>6</v>
      </c>
      <c r="K299">
        <v>0.82</v>
      </c>
      <c r="L299">
        <v>2.36</v>
      </c>
      <c r="M299">
        <v>18</v>
      </c>
      <c r="N299">
        <v>0.22166666666666668</v>
      </c>
      <c r="O299" s="1">
        <v>3</v>
      </c>
      <c r="P299">
        <v>11</v>
      </c>
      <c r="Q299">
        <v>3</v>
      </c>
      <c r="R299">
        <v>60.89</v>
      </c>
      <c r="S299">
        <v>1.94</v>
      </c>
      <c r="T299">
        <v>7</v>
      </c>
      <c r="U299">
        <v>1.63</v>
      </c>
      <c r="V299">
        <v>0.82</v>
      </c>
      <c r="W299">
        <v>20</v>
      </c>
      <c r="X299">
        <v>9.5714285714285724E-2</v>
      </c>
      <c r="Y299" s="1">
        <v>11</v>
      </c>
      <c r="Z299">
        <v>5</v>
      </c>
      <c r="AA299">
        <v>6</v>
      </c>
      <c r="AB299">
        <v>6</v>
      </c>
      <c r="AC299">
        <v>0.44500000000000001</v>
      </c>
      <c r="AD299">
        <v>17</v>
      </c>
      <c r="AE299" s="2">
        <v>0.11</v>
      </c>
      <c r="AF299" s="1">
        <v>0.59</v>
      </c>
      <c r="AG299">
        <v>22</v>
      </c>
      <c r="AH299">
        <v>0.15</v>
      </c>
      <c r="AI299">
        <v>16</v>
      </c>
      <c r="AJ299">
        <v>7</v>
      </c>
      <c r="AK299">
        <v>5</v>
      </c>
      <c r="AL299" s="2">
        <v>13</v>
      </c>
    </row>
    <row r="300" spans="1:38" x14ac:dyDescent="0.3">
      <c r="A300" s="1" t="s">
        <v>3</v>
      </c>
      <c r="B300">
        <f t="shared" si="4"/>
        <v>298</v>
      </c>
      <c r="C300">
        <v>1</v>
      </c>
      <c r="D300" s="2">
        <v>4</v>
      </c>
      <c r="E300" s="1">
        <v>3</v>
      </c>
      <c r="F300">
        <v>8</v>
      </c>
      <c r="G300">
        <v>4</v>
      </c>
      <c r="H300">
        <v>57.75</v>
      </c>
      <c r="I300">
        <v>0.6</v>
      </c>
      <c r="J300">
        <v>5</v>
      </c>
      <c r="K300">
        <v>1.7</v>
      </c>
      <c r="L300">
        <v>0.47</v>
      </c>
      <c r="M300">
        <v>19</v>
      </c>
      <c r="N300">
        <v>0</v>
      </c>
      <c r="O300" s="1">
        <v>3</v>
      </c>
      <c r="P300">
        <v>11</v>
      </c>
      <c r="Q300">
        <v>3</v>
      </c>
      <c r="R300">
        <v>57.03</v>
      </c>
      <c r="S300">
        <v>1.38</v>
      </c>
      <c r="T300">
        <v>8</v>
      </c>
      <c r="U300">
        <v>2.4900000000000002</v>
      </c>
      <c r="V300">
        <v>2.4900000000000002</v>
      </c>
      <c r="W300">
        <v>21</v>
      </c>
      <c r="X300">
        <v>0.20874999999999999</v>
      </c>
      <c r="Y300" s="1">
        <v>14</v>
      </c>
      <c r="Z300">
        <v>7</v>
      </c>
      <c r="AA300">
        <v>5</v>
      </c>
      <c r="AB300">
        <v>7</v>
      </c>
      <c r="AC300">
        <v>0.23857142857142857</v>
      </c>
      <c r="AD300">
        <v>22</v>
      </c>
      <c r="AE300" s="2">
        <v>0.1</v>
      </c>
      <c r="AF300" s="1">
        <v>0.57545454545454544</v>
      </c>
      <c r="AG300">
        <v>18</v>
      </c>
      <c r="AH300">
        <v>0.18</v>
      </c>
      <c r="AI300">
        <v>13</v>
      </c>
      <c r="AJ300">
        <v>3</v>
      </c>
      <c r="AK300">
        <v>3</v>
      </c>
      <c r="AL300" s="2">
        <v>11</v>
      </c>
    </row>
    <row r="301" spans="1:38" x14ac:dyDescent="0.3">
      <c r="A301" s="1" t="s">
        <v>89</v>
      </c>
      <c r="B301">
        <f t="shared" si="4"/>
        <v>299</v>
      </c>
      <c r="C301">
        <v>0</v>
      </c>
      <c r="D301" s="2">
        <v>4</v>
      </c>
      <c r="E301" s="1">
        <v>4</v>
      </c>
      <c r="F301">
        <v>9</v>
      </c>
      <c r="G301">
        <v>4</v>
      </c>
      <c r="H301">
        <v>55.87</v>
      </c>
      <c r="I301">
        <v>0.25</v>
      </c>
      <c r="J301">
        <v>6</v>
      </c>
      <c r="K301">
        <v>1.25</v>
      </c>
      <c r="L301">
        <v>1</v>
      </c>
      <c r="M301">
        <v>18</v>
      </c>
      <c r="N301">
        <v>0.22166666666666668</v>
      </c>
      <c r="O301" s="1">
        <v>5</v>
      </c>
      <c r="P301">
        <v>11</v>
      </c>
      <c r="Q301">
        <v>4</v>
      </c>
      <c r="R301">
        <v>50.48</v>
      </c>
      <c r="S301">
        <v>1.79</v>
      </c>
      <c r="T301">
        <v>5</v>
      </c>
      <c r="U301">
        <v>0.47</v>
      </c>
      <c r="V301">
        <v>1</v>
      </c>
      <c r="W301">
        <v>18</v>
      </c>
      <c r="X301">
        <v>0</v>
      </c>
      <c r="Y301" s="1">
        <v>6</v>
      </c>
      <c r="Z301">
        <v>4</v>
      </c>
      <c r="AA301">
        <v>3</v>
      </c>
      <c r="AB301">
        <v>3</v>
      </c>
      <c r="AC301">
        <v>0</v>
      </c>
      <c r="AD301">
        <v>15</v>
      </c>
      <c r="AE301" s="2">
        <v>0.16</v>
      </c>
      <c r="AF301" s="1">
        <v>6.6000000000000003E-2</v>
      </c>
      <c r="AG301">
        <v>20</v>
      </c>
      <c r="AH301">
        <v>0.11</v>
      </c>
      <c r="AI301">
        <v>12</v>
      </c>
      <c r="AJ301">
        <v>5</v>
      </c>
      <c r="AK301">
        <v>6</v>
      </c>
      <c r="AL301" s="2">
        <v>5</v>
      </c>
    </row>
    <row r="302" spans="1:38" x14ac:dyDescent="0.3">
      <c r="A302" s="1" t="s">
        <v>89</v>
      </c>
      <c r="B302">
        <f t="shared" si="4"/>
        <v>300</v>
      </c>
      <c r="C302">
        <v>0</v>
      </c>
      <c r="D302" s="2">
        <v>4</v>
      </c>
      <c r="E302" s="1">
        <v>2</v>
      </c>
      <c r="F302">
        <v>9</v>
      </c>
      <c r="G302">
        <v>3</v>
      </c>
      <c r="H302">
        <v>52.81</v>
      </c>
      <c r="I302">
        <v>1.1200000000000001</v>
      </c>
      <c r="J302">
        <v>6</v>
      </c>
      <c r="K302">
        <v>0.5</v>
      </c>
      <c r="L302">
        <v>0.94</v>
      </c>
      <c r="M302">
        <v>19</v>
      </c>
      <c r="N302">
        <v>0</v>
      </c>
      <c r="O302" s="1">
        <v>3</v>
      </c>
      <c r="P302">
        <v>10</v>
      </c>
      <c r="Q302">
        <v>4</v>
      </c>
      <c r="R302">
        <v>56.09</v>
      </c>
      <c r="S302">
        <v>0.25</v>
      </c>
      <c r="T302">
        <v>6</v>
      </c>
      <c r="U302">
        <v>1.25</v>
      </c>
      <c r="V302">
        <v>0.94</v>
      </c>
      <c r="W302">
        <v>18</v>
      </c>
      <c r="X302">
        <v>5.5E-2</v>
      </c>
      <c r="Y302" s="1">
        <v>9</v>
      </c>
      <c r="Z302">
        <v>4</v>
      </c>
      <c r="AA302">
        <v>3</v>
      </c>
      <c r="AB302">
        <v>6</v>
      </c>
      <c r="AC302">
        <v>0.44500000000000001</v>
      </c>
      <c r="AD302">
        <v>17</v>
      </c>
      <c r="AE302" s="2">
        <v>0.15</v>
      </c>
      <c r="AF302" s="1">
        <v>0.27833333333333332</v>
      </c>
      <c r="AG302">
        <v>20</v>
      </c>
      <c r="AH302">
        <v>0.17</v>
      </c>
      <c r="AI302">
        <v>9</v>
      </c>
      <c r="AJ302">
        <v>4</v>
      </c>
      <c r="AK302">
        <v>5</v>
      </c>
      <c r="AL302" s="2">
        <v>6</v>
      </c>
    </row>
    <row r="303" spans="1:38" x14ac:dyDescent="0.3">
      <c r="A303" s="1" t="s">
        <v>56</v>
      </c>
      <c r="B303">
        <f t="shared" si="4"/>
        <v>301</v>
      </c>
      <c r="C303">
        <v>2</v>
      </c>
      <c r="D303" s="2">
        <v>4</v>
      </c>
      <c r="E303" s="1">
        <v>4</v>
      </c>
      <c r="F303">
        <v>11</v>
      </c>
      <c r="G303">
        <v>4</v>
      </c>
      <c r="H303">
        <v>89.46</v>
      </c>
      <c r="I303">
        <v>1.86</v>
      </c>
      <c r="J303">
        <v>7</v>
      </c>
      <c r="K303">
        <v>0.5</v>
      </c>
      <c r="L303">
        <v>7.59</v>
      </c>
      <c r="M303">
        <v>21</v>
      </c>
      <c r="N303">
        <v>0.2857142857142857</v>
      </c>
      <c r="O303" s="1">
        <v>3</v>
      </c>
      <c r="P303">
        <v>14</v>
      </c>
      <c r="Q303">
        <v>2</v>
      </c>
      <c r="R303">
        <v>85</v>
      </c>
      <c r="S303">
        <v>100</v>
      </c>
      <c r="T303">
        <v>10</v>
      </c>
      <c r="U303">
        <v>9</v>
      </c>
      <c r="V303">
        <v>7.13</v>
      </c>
      <c r="W303">
        <v>20</v>
      </c>
      <c r="X303">
        <v>0.433</v>
      </c>
      <c r="Y303" s="1">
        <v>14</v>
      </c>
      <c r="Z303">
        <v>5</v>
      </c>
      <c r="AA303">
        <v>6</v>
      </c>
      <c r="AB303">
        <v>10</v>
      </c>
      <c r="AC303">
        <v>0.46699999999999997</v>
      </c>
      <c r="AD303">
        <v>23</v>
      </c>
      <c r="AE303" s="2">
        <v>0.09</v>
      </c>
      <c r="AF303" s="1">
        <v>0.433</v>
      </c>
      <c r="AG303">
        <v>26</v>
      </c>
      <c r="AH303">
        <v>0.11</v>
      </c>
      <c r="AI303">
        <v>18</v>
      </c>
      <c r="AJ303">
        <v>8</v>
      </c>
      <c r="AK303">
        <v>9</v>
      </c>
      <c r="AL303" s="2">
        <v>10</v>
      </c>
    </row>
    <row r="304" spans="1:38" x14ac:dyDescent="0.3">
      <c r="A304" s="1" t="s">
        <v>56</v>
      </c>
      <c r="B304">
        <f t="shared" si="4"/>
        <v>302</v>
      </c>
      <c r="C304">
        <v>2</v>
      </c>
      <c r="D304" s="2">
        <v>4</v>
      </c>
      <c r="E304" s="1">
        <v>3</v>
      </c>
      <c r="F304">
        <v>10</v>
      </c>
      <c r="G304">
        <v>3</v>
      </c>
      <c r="H304">
        <v>85.54</v>
      </c>
      <c r="I304">
        <v>100</v>
      </c>
      <c r="J304">
        <v>8</v>
      </c>
      <c r="K304">
        <v>12.97</v>
      </c>
      <c r="L304">
        <v>9.1</v>
      </c>
      <c r="M304">
        <v>18</v>
      </c>
      <c r="N304">
        <v>0.45874999999999999</v>
      </c>
      <c r="O304" s="1">
        <v>4</v>
      </c>
      <c r="P304">
        <v>13</v>
      </c>
      <c r="Q304">
        <v>5</v>
      </c>
      <c r="R304">
        <v>89.32</v>
      </c>
      <c r="S304">
        <v>100</v>
      </c>
      <c r="T304">
        <v>10</v>
      </c>
      <c r="U304">
        <v>7.41</v>
      </c>
      <c r="V304">
        <v>10.210000000000001</v>
      </c>
      <c r="W304">
        <v>20</v>
      </c>
      <c r="X304">
        <v>0.56699999999999995</v>
      </c>
      <c r="Y304" s="1">
        <v>16</v>
      </c>
      <c r="Z304">
        <v>6</v>
      </c>
      <c r="AA304">
        <v>9</v>
      </c>
      <c r="AB304">
        <v>10</v>
      </c>
      <c r="AC304">
        <v>0.33300000000000002</v>
      </c>
      <c r="AD304">
        <v>28</v>
      </c>
      <c r="AE304" s="2">
        <v>0.11</v>
      </c>
      <c r="AF304" s="1">
        <v>0.51888888888888884</v>
      </c>
      <c r="AG304">
        <v>22</v>
      </c>
      <c r="AH304">
        <v>0.12</v>
      </c>
      <c r="AI304">
        <v>12</v>
      </c>
      <c r="AJ304">
        <v>3</v>
      </c>
      <c r="AK304">
        <v>4</v>
      </c>
      <c r="AL304" s="2">
        <v>9</v>
      </c>
    </row>
    <row r="305" spans="1:38" x14ac:dyDescent="0.3">
      <c r="A305" s="1" t="s">
        <v>43</v>
      </c>
      <c r="B305">
        <f t="shared" si="4"/>
        <v>303</v>
      </c>
      <c r="C305">
        <v>0</v>
      </c>
      <c r="D305" s="2">
        <v>0</v>
      </c>
      <c r="E305" s="1">
        <v>4</v>
      </c>
      <c r="F305">
        <v>11</v>
      </c>
      <c r="G305">
        <v>5</v>
      </c>
      <c r="H305">
        <v>64.400000000000006</v>
      </c>
      <c r="I305">
        <v>2.08</v>
      </c>
      <c r="J305">
        <v>6</v>
      </c>
      <c r="K305">
        <v>3.3</v>
      </c>
      <c r="L305">
        <v>1</v>
      </c>
      <c r="M305">
        <v>24</v>
      </c>
      <c r="N305">
        <v>0</v>
      </c>
      <c r="O305" s="1">
        <v>5</v>
      </c>
      <c r="P305">
        <v>16</v>
      </c>
      <c r="Q305">
        <v>3</v>
      </c>
      <c r="R305">
        <v>58</v>
      </c>
      <c r="S305">
        <v>1.5</v>
      </c>
      <c r="T305">
        <v>11</v>
      </c>
      <c r="U305">
        <v>2.62</v>
      </c>
      <c r="V305">
        <v>3</v>
      </c>
      <c r="W305">
        <v>21</v>
      </c>
      <c r="X305">
        <v>0.30272727272727273</v>
      </c>
      <c r="Y305" s="1">
        <v>10</v>
      </c>
      <c r="Z305">
        <v>4</v>
      </c>
      <c r="AA305">
        <v>5</v>
      </c>
      <c r="AB305">
        <v>5</v>
      </c>
      <c r="AC305">
        <v>0.13400000000000001</v>
      </c>
      <c r="AD305">
        <v>18</v>
      </c>
      <c r="AE305" s="2">
        <v>0.17</v>
      </c>
      <c r="AF305" s="1">
        <v>0.13400000000000001</v>
      </c>
      <c r="AG305">
        <v>22</v>
      </c>
      <c r="AH305">
        <v>0.2</v>
      </c>
      <c r="AI305">
        <v>10</v>
      </c>
      <c r="AJ305">
        <v>6</v>
      </c>
      <c r="AK305">
        <v>8</v>
      </c>
      <c r="AL305" s="2">
        <v>5</v>
      </c>
    </row>
    <row r="306" spans="1:38" x14ac:dyDescent="0.3">
      <c r="A306" s="1" t="s">
        <v>72</v>
      </c>
      <c r="B306">
        <f t="shared" si="4"/>
        <v>304</v>
      </c>
      <c r="C306">
        <v>1</v>
      </c>
      <c r="D306" s="2">
        <v>0</v>
      </c>
      <c r="E306" s="1">
        <v>4</v>
      </c>
      <c r="F306">
        <v>14</v>
      </c>
      <c r="G306">
        <v>4</v>
      </c>
      <c r="H306">
        <v>56.33</v>
      </c>
      <c r="I306">
        <v>6.49</v>
      </c>
      <c r="J306">
        <v>9</v>
      </c>
      <c r="K306">
        <v>0</v>
      </c>
      <c r="L306">
        <v>3.74</v>
      </c>
      <c r="M306">
        <v>22</v>
      </c>
      <c r="N306">
        <v>0.18555555555555556</v>
      </c>
      <c r="O306" s="1">
        <v>5</v>
      </c>
      <c r="P306">
        <v>11</v>
      </c>
      <c r="Q306">
        <v>4</v>
      </c>
      <c r="R306">
        <v>59.13</v>
      </c>
      <c r="S306">
        <v>100</v>
      </c>
      <c r="T306">
        <v>7</v>
      </c>
      <c r="U306">
        <v>6.24</v>
      </c>
      <c r="V306">
        <v>1</v>
      </c>
      <c r="W306">
        <v>20</v>
      </c>
      <c r="X306">
        <v>0.33285714285714285</v>
      </c>
      <c r="Y306" s="1">
        <v>17</v>
      </c>
      <c r="Z306">
        <v>6</v>
      </c>
      <c r="AA306">
        <v>6</v>
      </c>
      <c r="AB306">
        <v>10</v>
      </c>
      <c r="AC306">
        <v>0.433</v>
      </c>
      <c r="AD306">
        <v>26</v>
      </c>
      <c r="AE306" s="2">
        <v>0.16</v>
      </c>
      <c r="AF306" s="1">
        <v>0.41625000000000001</v>
      </c>
      <c r="AG306">
        <v>19</v>
      </c>
      <c r="AH306">
        <v>0.13</v>
      </c>
      <c r="AI306">
        <v>11</v>
      </c>
      <c r="AJ306">
        <v>4</v>
      </c>
      <c r="AK306">
        <v>3</v>
      </c>
      <c r="AL306" s="2">
        <v>8</v>
      </c>
    </row>
    <row r="307" spans="1:38" x14ac:dyDescent="0.3">
      <c r="A307" s="1" t="s">
        <v>72</v>
      </c>
      <c r="B307">
        <f t="shared" si="4"/>
        <v>305</v>
      </c>
      <c r="C307">
        <v>1</v>
      </c>
      <c r="D307" s="2">
        <v>0</v>
      </c>
      <c r="E307" s="1">
        <v>4</v>
      </c>
      <c r="F307">
        <v>16</v>
      </c>
      <c r="G307">
        <v>5</v>
      </c>
      <c r="H307">
        <v>67.25</v>
      </c>
      <c r="I307">
        <v>3.29</v>
      </c>
      <c r="J307">
        <v>8</v>
      </c>
      <c r="K307">
        <v>4.24</v>
      </c>
      <c r="L307">
        <v>3.74</v>
      </c>
      <c r="M307">
        <v>26</v>
      </c>
      <c r="N307">
        <v>8.3750000000000005E-2</v>
      </c>
      <c r="O307" s="1">
        <v>3</v>
      </c>
      <c r="P307">
        <v>10</v>
      </c>
      <c r="Q307">
        <v>4</v>
      </c>
      <c r="R307">
        <v>67.34</v>
      </c>
      <c r="S307">
        <v>2.29</v>
      </c>
      <c r="T307">
        <v>7</v>
      </c>
      <c r="U307">
        <v>4.32</v>
      </c>
      <c r="V307">
        <v>1.25</v>
      </c>
      <c r="W307">
        <v>21</v>
      </c>
      <c r="X307">
        <v>0.2857142857142857</v>
      </c>
      <c r="Y307" s="1">
        <v>14</v>
      </c>
      <c r="Z307">
        <v>5</v>
      </c>
      <c r="AA307">
        <v>5</v>
      </c>
      <c r="AB307">
        <v>9</v>
      </c>
      <c r="AC307">
        <v>0.44444444444444442</v>
      </c>
      <c r="AD307">
        <v>20</v>
      </c>
      <c r="AE307" s="2">
        <v>0.14000000000000001</v>
      </c>
      <c r="AF307" s="1">
        <v>0.32250000000000001</v>
      </c>
      <c r="AG307">
        <v>21</v>
      </c>
      <c r="AH307">
        <v>0.15</v>
      </c>
      <c r="AI307">
        <v>14</v>
      </c>
      <c r="AJ307">
        <v>6</v>
      </c>
      <c r="AK307">
        <v>7</v>
      </c>
      <c r="AL307" s="2">
        <v>8</v>
      </c>
    </row>
    <row r="308" spans="1:38" x14ac:dyDescent="0.3">
      <c r="A308" s="1" t="s">
        <v>9</v>
      </c>
      <c r="B308">
        <f t="shared" si="4"/>
        <v>306</v>
      </c>
      <c r="C308">
        <v>1</v>
      </c>
      <c r="D308" s="2">
        <v>2</v>
      </c>
      <c r="E308" s="1">
        <v>4</v>
      </c>
      <c r="F308">
        <v>11</v>
      </c>
      <c r="G308">
        <v>3</v>
      </c>
      <c r="H308">
        <v>64.84</v>
      </c>
      <c r="I308">
        <v>1.38</v>
      </c>
      <c r="J308">
        <v>8</v>
      </c>
      <c r="K308">
        <v>2.5</v>
      </c>
      <c r="L308">
        <v>1.7</v>
      </c>
      <c r="M308">
        <v>22</v>
      </c>
      <c r="N308">
        <v>0.25</v>
      </c>
      <c r="O308" s="1">
        <v>3</v>
      </c>
      <c r="P308">
        <v>11</v>
      </c>
      <c r="Q308">
        <v>3</v>
      </c>
      <c r="R308">
        <v>61.46</v>
      </c>
      <c r="S308">
        <v>1.54</v>
      </c>
      <c r="T308">
        <v>8</v>
      </c>
      <c r="U308">
        <v>1.7</v>
      </c>
      <c r="V308">
        <v>0</v>
      </c>
      <c r="W308">
        <v>24</v>
      </c>
      <c r="X308">
        <v>0.20874999999999999</v>
      </c>
      <c r="Y308" s="1">
        <v>6</v>
      </c>
      <c r="Z308">
        <v>3</v>
      </c>
      <c r="AA308">
        <v>4</v>
      </c>
      <c r="AB308">
        <v>4</v>
      </c>
      <c r="AC308">
        <v>0.16750000000000001</v>
      </c>
      <c r="AD308">
        <v>16</v>
      </c>
      <c r="AE308" s="2">
        <v>0.18</v>
      </c>
      <c r="AF308" s="1">
        <v>0.33333333333333331</v>
      </c>
      <c r="AG308">
        <v>22</v>
      </c>
      <c r="AH308">
        <v>0.12</v>
      </c>
      <c r="AI308">
        <v>12</v>
      </c>
      <c r="AJ308">
        <v>6</v>
      </c>
      <c r="AK308">
        <v>7</v>
      </c>
      <c r="AL308" s="2">
        <v>6</v>
      </c>
    </row>
    <row r="309" spans="1:38" x14ac:dyDescent="0.3">
      <c r="A309" s="1" t="s">
        <v>9</v>
      </c>
      <c r="B309">
        <f t="shared" si="4"/>
        <v>307</v>
      </c>
      <c r="C309">
        <v>1</v>
      </c>
      <c r="D309" s="2">
        <v>2</v>
      </c>
      <c r="E309" s="1">
        <v>3</v>
      </c>
      <c r="F309">
        <v>15</v>
      </c>
      <c r="G309">
        <v>3</v>
      </c>
      <c r="H309">
        <v>68.319999999999993</v>
      </c>
      <c r="I309">
        <v>1</v>
      </c>
      <c r="J309">
        <v>9</v>
      </c>
      <c r="K309">
        <v>2.16</v>
      </c>
      <c r="L309">
        <v>0.82</v>
      </c>
      <c r="M309">
        <v>24</v>
      </c>
      <c r="N309">
        <v>0.29666666666666663</v>
      </c>
      <c r="O309" s="1">
        <v>3</v>
      </c>
      <c r="P309">
        <v>12</v>
      </c>
      <c r="Q309">
        <v>3</v>
      </c>
      <c r="R309">
        <v>70.06</v>
      </c>
      <c r="S309">
        <v>1.92</v>
      </c>
      <c r="T309">
        <v>8</v>
      </c>
      <c r="U309">
        <v>4</v>
      </c>
      <c r="V309">
        <v>4.24</v>
      </c>
      <c r="W309">
        <v>22</v>
      </c>
      <c r="X309">
        <v>0.20874999999999999</v>
      </c>
      <c r="Y309" s="1">
        <v>14</v>
      </c>
      <c r="Z309">
        <v>6</v>
      </c>
      <c r="AA309">
        <v>7</v>
      </c>
      <c r="AB309">
        <v>7</v>
      </c>
      <c r="AC309">
        <v>0.2857142857142857</v>
      </c>
      <c r="AD309">
        <v>23</v>
      </c>
      <c r="AE309" s="2">
        <v>0.19</v>
      </c>
      <c r="AF309" s="1">
        <v>0.33333333333333331</v>
      </c>
      <c r="AG309">
        <v>19</v>
      </c>
      <c r="AH309">
        <v>0.17</v>
      </c>
      <c r="AI309">
        <v>11</v>
      </c>
      <c r="AJ309">
        <v>4</v>
      </c>
      <c r="AK309">
        <v>6</v>
      </c>
      <c r="AL309" s="2">
        <v>6</v>
      </c>
    </row>
    <row r="310" spans="1:38" x14ac:dyDescent="0.3">
      <c r="A310" s="1" t="s">
        <v>9</v>
      </c>
      <c r="B310">
        <f t="shared" si="4"/>
        <v>308</v>
      </c>
      <c r="C310">
        <v>1</v>
      </c>
      <c r="D310" s="2">
        <v>2</v>
      </c>
      <c r="E310" s="1">
        <v>5</v>
      </c>
      <c r="F310">
        <v>14</v>
      </c>
      <c r="G310">
        <v>4</v>
      </c>
      <c r="H310">
        <v>61.36</v>
      </c>
      <c r="I310">
        <v>1.25</v>
      </c>
      <c r="J310">
        <v>9</v>
      </c>
      <c r="K310">
        <v>2.4900000000000002</v>
      </c>
      <c r="L310">
        <v>1</v>
      </c>
      <c r="M310">
        <v>24</v>
      </c>
      <c r="N310">
        <v>0.25888888888888889</v>
      </c>
      <c r="O310" s="1">
        <v>4</v>
      </c>
      <c r="P310">
        <v>12</v>
      </c>
      <c r="Q310">
        <v>4</v>
      </c>
      <c r="R310">
        <v>62.75</v>
      </c>
      <c r="S310">
        <v>1.34</v>
      </c>
      <c r="T310">
        <v>8</v>
      </c>
      <c r="U310">
        <v>3.27</v>
      </c>
      <c r="V310">
        <v>0</v>
      </c>
      <c r="W310">
        <v>24</v>
      </c>
      <c r="X310">
        <v>0.16625000000000001</v>
      </c>
      <c r="Y310" s="1">
        <v>16</v>
      </c>
      <c r="Z310">
        <v>7</v>
      </c>
      <c r="AA310">
        <v>9</v>
      </c>
      <c r="AB310">
        <v>8</v>
      </c>
      <c r="AC310">
        <v>0.41625000000000001</v>
      </c>
      <c r="AD310">
        <v>24</v>
      </c>
      <c r="AE310" s="2">
        <v>0.15</v>
      </c>
      <c r="AF310" s="1">
        <v>0.27833333333333332</v>
      </c>
      <c r="AG310">
        <v>23</v>
      </c>
      <c r="AH310">
        <v>0.18</v>
      </c>
      <c r="AI310">
        <v>14</v>
      </c>
      <c r="AJ310">
        <v>6</v>
      </c>
      <c r="AK310">
        <v>6</v>
      </c>
      <c r="AL310" s="2">
        <v>6</v>
      </c>
    </row>
    <row r="311" spans="1:38" x14ac:dyDescent="0.3">
      <c r="A311" s="1" t="s">
        <v>75</v>
      </c>
      <c r="B311">
        <f t="shared" si="4"/>
        <v>309</v>
      </c>
      <c r="C311">
        <v>1</v>
      </c>
      <c r="D311" s="2">
        <v>2</v>
      </c>
      <c r="E311" s="1">
        <v>4</v>
      </c>
      <c r="F311">
        <v>11</v>
      </c>
      <c r="G311">
        <v>3</v>
      </c>
      <c r="H311">
        <v>55.86</v>
      </c>
      <c r="I311">
        <v>3.75</v>
      </c>
      <c r="J311">
        <v>10</v>
      </c>
      <c r="K311">
        <v>1</v>
      </c>
      <c r="L311">
        <v>3.27</v>
      </c>
      <c r="M311">
        <v>23</v>
      </c>
      <c r="N311">
        <v>0.36699999999999999</v>
      </c>
      <c r="O311" s="1">
        <v>3</v>
      </c>
      <c r="P311">
        <v>9</v>
      </c>
      <c r="Q311">
        <v>3</v>
      </c>
      <c r="R311">
        <v>62.07</v>
      </c>
      <c r="S311">
        <v>1.62</v>
      </c>
      <c r="T311">
        <v>5</v>
      </c>
      <c r="U311">
        <v>1.89</v>
      </c>
      <c r="V311">
        <v>0.5</v>
      </c>
      <c r="W311">
        <v>16</v>
      </c>
      <c r="X311">
        <v>0</v>
      </c>
      <c r="Y311" s="1">
        <v>12</v>
      </c>
      <c r="Z311">
        <v>5</v>
      </c>
      <c r="AA311">
        <v>6</v>
      </c>
      <c r="AB311">
        <v>9</v>
      </c>
      <c r="AC311">
        <v>0.56444444444444442</v>
      </c>
      <c r="AD311">
        <v>23</v>
      </c>
      <c r="AE311" s="2">
        <v>0.11</v>
      </c>
      <c r="AF311" s="1">
        <v>0.36857142857142861</v>
      </c>
      <c r="AG311">
        <v>15</v>
      </c>
      <c r="AH311">
        <v>0.13</v>
      </c>
      <c r="AI311">
        <v>11</v>
      </c>
      <c r="AJ311">
        <v>4</v>
      </c>
      <c r="AK311">
        <v>4</v>
      </c>
      <c r="AL311" s="2">
        <v>7</v>
      </c>
    </row>
    <row r="312" spans="1:38" x14ac:dyDescent="0.3">
      <c r="A312" s="1" t="s">
        <v>75</v>
      </c>
      <c r="B312">
        <f t="shared" si="4"/>
        <v>310</v>
      </c>
      <c r="C312">
        <v>1</v>
      </c>
      <c r="D312" s="2">
        <v>2</v>
      </c>
      <c r="E312" s="1">
        <v>4</v>
      </c>
      <c r="F312">
        <v>11</v>
      </c>
      <c r="G312">
        <v>4</v>
      </c>
      <c r="H312">
        <v>61.54</v>
      </c>
      <c r="I312">
        <v>3.16</v>
      </c>
      <c r="J312">
        <v>8</v>
      </c>
      <c r="K312">
        <v>2.0499999999999998</v>
      </c>
      <c r="L312">
        <v>1.63</v>
      </c>
      <c r="M312">
        <v>24</v>
      </c>
      <c r="N312">
        <v>0.25</v>
      </c>
      <c r="O312" s="1">
        <v>3</v>
      </c>
      <c r="P312">
        <v>10</v>
      </c>
      <c r="Q312">
        <v>4</v>
      </c>
      <c r="R312">
        <v>59.91</v>
      </c>
      <c r="S312">
        <v>3.91</v>
      </c>
      <c r="T312">
        <v>7</v>
      </c>
      <c r="U312">
        <v>2</v>
      </c>
      <c r="V312">
        <v>1.25</v>
      </c>
      <c r="W312">
        <v>20</v>
      </c>
      <c r="X312">
        <v>0.19</v>
      </c>
      <c r="Y312" s="1">
        <v>13</v>
      </c>
      <c r="Z312">
        <v>6</v>
      </c>
      <c r="AA312">
        <v>7</v>
      </c>
      <c r="AB312">
        <v>7</v>
      </c>
      <c r="AC312">
        <v>0.4042857142857143</v>
      </c>
      <c r="AD312">
        <v>20</v>
      </c>
      <c r="AE312" s="2">
        <v>0.11</v>
      </c>
      <c r="AF312" s="1">
        <v>0.44444444444444442</v>
      </c>
      <c r="AG312">
        <v>20</v>
      </c>
      <c r="AH312">
        <v>0.18</v>
      </c>
      <c r="AI312">
        <v>13</v>
      </c>
      <c r="AJ312">
        <v>4</v>
      </c>
      <c r="AK312">
        <v>5</v>
      </c>
      <c r="AL312" s="2">
        <v>9</v>
      </c>
    </row>
    <row r="313" spans="1:38" x14ac:dyDescent="0.3">
      <c r="A313" s="1" t="s">
        <v>61</v>
      </c>
      <c r="B313">
        <f t="shared" si="4"/>
        <v>311</v>
      </c>
      <c r="C313">
        <v>1</v>
      </c>
      <c r="D313" s="2">
        <v>2</v>
      </c>
      <c r="E313" s="1">
        <v>3</v>
      </c>
      <c r="F313">
        <v>10</v>
      </c>
      <c r="G313">
        <v>3</v>
      </c>
      <c r="H313">
        <v>50.84</v>
      </c>
      <c r="I313">
        <v>1.38</v>
      </c>
      <c r="J313">
        <v>7</v>
      </c>
      <c r="K313">
        <v>1</v>
      </c>
      <c r="L313">
        <v>1.25</v>
      </c>
      <c r="M313">
        <v>17</v>
      </c>
      <c r="N313">
        <v>0.19</v>
      </c>
      <c r="O313" s="1">
        <v>2</v>
      </c>
      <c r="P313">
        <v>9</v>
      </c>
      <c r="Q313">
        <v>2</v>
      </c>
      <c r="R313">
        <v>49.78</v>
      </c>
      <c r="S313">
        <v>1</v>
      </c>
      <c r="T313">
        <v>6</v>
      </c>
      <c r="U313">
        <v>1</v>
      </c>
      <c r="V313">
        <v>1.41</v>
      </c>
      <c r="W313">
        <v>14</v>
      </c>
      <c r="X313">
        <v>0.11166666666666668</v>
      </c>
      <c r="Y313" s="1">
        <v>8</v>
      </c>
      <c r="Z313">
        <v>3</v>
      </c>
      <c r="AA313">
        <v>3</v>
      </c>
      <c r="AB313">
        <v>4</v>
      </c>
      <c r="AC313">
        <v>0</v>
      </c>
      <c r="AD313">
        <v>15</v>
      </c>
      <c r="AE313" s="2">
        <v>0.14000000000000001</v>
      </c>
      <c r="AF313" s="1">
        <v>0.33333333333333331</v>
      </c>
      <c r="AG313">
        <v>18</v>
      </c>
      <c r="AH313">
        <v>0.13</v>
      </c>
      <c r="AI313">
        <v>10</v>
      </c>
      <c r="AJ313">
        <v>4</v>
      </c>
      <c r="AK313">
        <v>4</v>
      </c>
      <c r="AL313" s="2">
        <v>6</v>
      </c>
    </row>
    <row r="314" spans="1:38" x14ac:dyDescent="0.3">
      <c r="A314" s="1" t="s">
        <v>61</v>
      </c>
      <c r="B314">
        <f t="shared" si="4"/>
        <v>312</v>
      </c>
      <c r="C314">
        <v>1</v>
      </c>
      <c r="D314" s="2">
        <v>2</v>
      </c>
      <c r="E314" s="1">
        <v>3</v>
      </c>
      <c r="F314">
        <v>10</v>
      </c>
      <c r="G314">
        <v>3</v>
      </c>
      <c r="H314">
        <v>50.84</v>
      </c>
      <c r="I314">
        <v>0.88</v>
      </c>
      <c r="J314">
        <v>5</v>
      </c>
      <c r="K314">
        <v>0.82</v>
      </c>
      <c r="L314">
        <v>1.25</v>
      </c>
      <c r="M314">
        <v>15</v>
      </c>
      <c r="N314">
        <v>0.13400000000000001</v>
      </c>
      <c r="O314" s="1">
        <v>3</v>
      </c>
      <c r="P314">
        <v>9</v>
      </c>
      <c r="Q314">
        <v>4</v>
      </c>
      <c r="R314">
        <v>50.21</v>
      </c>
      <c r="S314">
        <v>100</v>
      </c>
      <c r="T314">
        <v>6</v>
      </c>
      <c r="U314">
        <v>1.25</v>
      </c>
      <c r="V314">
        <v>1.41</v>
      </c>
      <c r="W314">
        <v>16</v>
      </c>
      <c r="X314">
        <v>0.22166666666666668</v>
      </c>
      <c r="Y314" s="1">
        <v>8</v>
      </c>
      <c r="Z314">
        <v>3</v>
      </c>
      <c r="AA314">
        <v>4</v>
      </c>
      <c r="AB314">
        <v>5</v>
      </c>
      <c r="AC314">
        <v>0.2</v>
      </c>
      <c r="AD314">
        <v>17</v>
      </c>
      <c r="AE314" s="2">
        <v>0.15</v>
      </c>
      <c r="AF314" s="1">
        <v>0.33285714285714285</v>
      </c>
      <c r="AG314">
        <v>17</v>
      </c>
      <c r="AH314">
        <v>0.16</v>
      </c>
      <c r="AI314">
        <v>10</v>
      </c>
      <c r="AJ314">
        <v>3</v>
      </c>
      <c r="AK314">
        <v>4</v>
      </c>
      <c r="AL314" s="2">
        <v>7</v>
      </c>
    </row>
    <row r="315" spans="1:38" x14ac:dyDescent="0.3">
      <c r="A315" s="1" t="s">
        <v>24</v>
      </c>
      <c r="B315">
        <f t="shared" si="4"/>
        <v>313</v>
      </c>
      <c r="C315">
        <v>2</v>
      </c>
      <c r="D315" s="2">
        <v>2</v>
      </c>
      <c r="E315" s="1">
        <v>5</v>
      </c>
      <c r="F315">
        <v>14</v>
      </c>
      <c r="G315">
        <v>5</v>
      </c>
      <c r="H315">
        <v>70.27</v>
      </c>
      <c r="I315">
        <v>1.06</v>
      </c>
      <c r="J315">
        <v>8</v>
      </c>
      <c r="K315">
        <v>0.47</v>
      </c>
      <c r="L315">
        <v>0.5</v>
      </c>
      <c r="M315">
        <v>22</v>
      </c>
      <c r="N315">
        <v>0.25</v>
      </c>
      <c r="O315" s="1">
        <v>3</v>
      </c>
      <c r="P315">
        <v>10</v>
      </c>
      <c r="Q315">
        <v>3</v>
      </c>
      <c r="R315">
        <v>63.42</v>
      </c>
      <c r="S315">
        <v>0.75</v>
      </c>
      <c r="T315">
        <v>7</v>
      </c>
      <c r="U315">
        <v>2.5</v>
      </c>
      <c r="V315">
        <v>1.41</v>
      </c>
      <c r="W315">
        <v>18</v>
      </c>
      <c r="X315">
        <v>0.19</v>
      </c>
      <c r="Y315" s="1">
        <v>15</v>
      </c>
      <c r="Z315">
        <v>8</v>
      </c>
      <c r="AA315">
        <v>3</v>
      </c>
      <c r="AB315">
        <v>12</v>
      </c>
      <c r="AC315">
        <v>0.47249999999999998</v>
      </c>
      <c r="AD315">
        <v>22</v>
      </c>
      <c r="AE315" s="2">
        <v>0.15</v>
      </c>
      <c r="AF315" s="1">
        <v>0.3125</v>
      </c>
      <c r="AG315">
        <v>22</v>
      </c>
      <c r="AH315">
        <v>0.13</v>
      </c>
      <c r="AI315">
        <v>16</v>
      </c>
      <c r="AJ315">
        <v>7</v>
      </c>
      <c r="AK315">
        <v>8</v>
      </c>
      <c r="AL315" s="2">
        <v>8</v>
      </c>
    </row>
    <row r="316" spans="1:38" x14ac:dyDescent="0.3">
      <c r="A316" s="1" t="s">
        <v>24</v>
      </c>
      <c r="B316">
        <f t="shared" si="4"/>
        <v>314</v>
      </c>
      <c r="C316">
        <v>2</v>
      </c>
      <c r="D316" s="2">
        <v>2</v>
      </c>
      <c r="E316" s="1">
        <v>5</v>
      </c>
      <c r="F316">
        <v>14</v>
      </c>
      <c r="G316">
        <v>5</v>
      </c>
      <c r="H316">
        <v>74.2</v>
      </c>
      <c r="I316">
        <v>4.2699999999999996</v>
      </c>
      <c r="J316">
        <v>9</v>
      </c>
      <c r="K316">
        <v>0.47</v>
      </c>
      <c r="L316">
        <v>2.62</v>
      </c>
      <c r="M316">
        <v>23</v>
      </c>
      <c r="N316">
        <v>0.29666666666666663</v>
      </c>
      <c r="O316" s="1">
        <v>4</v>
      </c>
      <c r="P316">
        <v>11</v>
      </c>
      <c r="Q316">
        <v>5</v>
      </c>
      <c r="R316">
        <v>70.75</v>
      </c>
      <c r="S316">
        <v>2.5</v>
      </c>
      <c r="T316">
        <v>7</v>
      </c>
      <c r="U316">
        <v>0.47</v>
      </c>
      <c r="V316">
        <v>3.4</v>
      </c>
      <c r="W316">
        <v>21</v>
      </c>
      <c r="X316">
        <v>0.23857142857142857</v>
      </c>
      <c r="Y316" s="1">
        <v>13</v>
      </c>
      <c r="Z316">
        <v>5</v>
      </c>
      <c r="AA316">
        <v>5</v>
      </c>
      <c r="AB316">
        <v>9</v>
      </c>
      <c r="AC316">
        <v>0.33333333333333331</v>
      </c>
      <c r="AD316">
        <v>23</v>
      </c>
      <c r="AE316" s="2">
        <v>0.11</v>
      </c>
      <c r="AF316" s="1">
        <v>0.4757142857142857</v>
      </c>
      <c r="AG316">
        <v>17</v>
      </c>
      <c r="AH316">
        <v>0.14000000000000001</v>
      </c>
      <c r="AI316">
        <v>12</v>
      </c>
      <c r="AJ316">
        <v>5</v>
      </c>
      <c r="AK316">
        <v>6</v>
      </c>
      <c r="AL316" s="2">
        <v>7</v>
      </c>
    </row>
    <row r="317" spans="1:38" x14ac:dyDescent="0.3">
      <c r="A317" s="1" t="s">
        <v>24</v>
      </c>
      <c r="B317">
        <f t="shared" si="4"/>
        <v>315</v>
      </c>
      <c r="C317">
        <v>2</v>
      </c>
      <c r="D317" s="2">
        <v>2</v>
      </c>
      <c r="E317" s="1">
        <v>4</v>
      </c>
      <c r="F317">
        <v>10</v>
      </c>
      <c r="G317">
        <v>4</v>
      </c>
      <c r="H317">
        <v>71.150000000000006</v>
      </c>
      <c r="I317">
        <v>0.59</v>
      </c>
      <c r="J317">
        <v>8</v>
      </c>
      <c r="K317">
        <v>0.47</v>
      </c>
      <c r="L317">
        <v>3.09</v>
      </c>
      <c r="M317">
        <v>19</v>
      </c>
      <c r="N317">
        <v>0.33374999999999999</v>
      </c>
      <c r="O317" s="1">
        <v>4</v>
      </c>
      <c r="P317">
        <v>13</v>
      </c>
      <c r="Q317">
        <v>4</v>
      </c>
      <c r="R317">
        <v>70.319999999999993</v>
      </c>
      <c r="S317">
        <v>5.75</v>
      </c>
      <c r="T317">
        <v>9</v>
      </c>
      <c r="U317">
        <v>2.16</v>
      </c>
      <c r="V317">
        <v>3.77</v>
      </c>
      <c r="W317">
        <v>26</v>
      </c>
      <c r="X317">
        <v>0.40777777777777779</v>
      </c>
      <c r="Y317" s="1">
        <v>15</v>
      </c>
      <c r="Z317">
        <v>4</v>
      </c>
      <c r="AA317">
        <v>5</v>
      </c>
      <c r="AB317">
        <v>9</v>
      </c>
      <c r="AC317">
        <v>0.37</v>
      </c>
      <c r="AD317">
        <v>24</v>
      </c>
      <c r="AE317" s="2">
        <v>0.11</v>
      </c>
      <c r="AF317" s="1">
        <v>0.35799999999999998</v>
      </c>
      <c r="AG317">
        <v>26</v>
      </c>
      <c r="AH317">
        <v>0.17</v>
      </c>
      <c r="AI317">
        <v>17</v>
      </c>
      <c r="AJ317">
        <v>7</v>
      </c>
      <c r="AK317">
        <v>7</v>
      </c>
      <c r="AL317" s="2">
        <v>10</v>
      </c>
    </row>
    <row r="318" spans="1:38" x14ac:dyDescent="0.3">
      <c r="A318" s="1" t="s">
        <v>48</v>
      </c>
      <c r="B318">
        <f t="shared" si="4"/>
        <v>316</v>
      </c>
      <c r="C318">
        <v>0</v>
      </c>
      <c r="D318" s="2">
        <v>1</v>
      </c>
      <c r="E318" s="1">
        <v>3</v>
      </c>
      <c r="F318">
        <v>14</v>
      </c>
      <c r="G318">
        <v>5</v>
      </c>
      <c r="H318">
        <v>55.37</v>
      </c>
      <c r="I318">
        <v>0.6</v>
      </c>
      <c r="J318">
        <v>7</v>
      </c>
      <c r="K318">
        <v>0.5</v>
      </c>
      <c r="L318">
        <v>0.82</v>
      </c>
      <c r="M318">
        <v>20</v>
      </c>
      <c r="N318">
        <v>9.5714285714285724E-2</v>
      </c>
      <c r="O318" s="1">
        <v>1</v>
      </c>
      <c r="P318">
        <v>8</v>
      </c>
      <c r="Q318">
        <v>1</v>
      </c>
      <c r="R318">
        <v>54.3</v>
      </c>
      <c r="S318">
        <v>0.55000000000000004</v>
      </c>
      <c r="T318">
        <v>6</v>
      </c>
      <c r="U318">
        <v>0.5</v>
      </c>
      <c r="V318">
        <v>4</v>
      </c>
      <c r="W318">
        <v>16</v>
      </c>
      <c r="X318">
        <v>0</v>
      </c>
      <c r="Y318" s="1">
        <v>8</v>
      </c>
      <c r="Z318">
        <v>4</v>
      </c>
      <c r="AA318">
        <v>4</v>
      </c>
      <c r="AB318">
        <v>3</v>
      </c>
      <c r="AC318">
        <v>0.33333333333333331</v>
      </c>
      <c r="AD318">
        <v>14</v>
      </c>
      <c r="AE318" s="2">
        <v>0.14000000000000001</v>
      </c>
      <c r="AF318" s="1">
        <v>0.38142857142857139</v>
      </c>
      <c r="AG318">
        <v>22</v>
      </c>
      <c r="AH318">
        <v>0.21</v>
      </c>
      <c r="AI318">
        <v>13</v>
      </c>
      <c r="AJ318">
        <v>5</v>
      </c>
      <c r="AK318">
        <v>6</v>
      </c>
      <c r="AL318" s="2">
        <v>7</v>
      </c>
    </row>
    <row r="319" spans="1:38" x14ac:dyDescent="0.3">
      <c r="A319" s="1" t="s">
        <v>73</v>
      </c>
      <c r="B319">
        <f t="shared" si="4"/>
        <v>317</v>
      </c>
      <c r="C319">
        <v>0</v>
      </c>
      <c r="D319" s="2">
        <v>1</v>
      </c>
      <c r="E319" s="1">
        <v>4</v>
      </c>
      <c r="F319">
        <v>10</v>
      </c>
      <c r="G319">
        <v>3</v>
      </c>
      <c r="H319">
        <v>56.51</v>
      </c>
      <c r="I319">
        <v>1.42</v>
      </c>
      <c r="J319">
        <v>6</v>
      </c>
      <c r="K319">
        <v>1.41</v>
      </c>
      <c r="L319">
        <v>1</v>
      </c>
      <c r="M319">
        <v>18</v>
      </c>
      <c r="N319">
        <v>5.5E-2</v>
      </c>
      <c r="O319" s="1">
        <v>4</v>
      </c>
      <c r="P319">
        <v>10</v>
      </c>
      <c r="Q319">
        <v>4</v>
      </c>
      <c r="R319">
        <v>54.99</v>
      </c>
      <c r="S319">
        <v>1.3</v>
      </c>
      <c r="T319">
        <v>6</v>
      </c>
      <c r="U319">
        <v>4</v>
      </c>
      <c r="V319">
        <v>1.5</v>
      </c>
      <c r="W319">
        <v>18</v>
      </c>
      <c r="X319">
        <v>0</v>
      </c>
      <c r="Y319" s="1">
        <v>8</v>
      </c>
      <c r="Z319">
        <v>5</v>
      </c>
      <c r="AA319">
        <v>5</v>
      </c>
      <c r="AB319">
        <v>4</v>
      </c>
      <c r="AC319">
        <v>0.25</v>
      </c>
      <c r="AD319">
        <v>14</v>
      </c>
      <c r="AE319" s="2">
        <v>0.26</v>
      </c>
      <c r="AF319" s="1">
        <v>0.33250000000000002</v>
      </c>
      <c r="AG319">
        <v>15</v>
      </c>
      <c r="AH319">
        <v>0.32</v>
      </c>
      <c r="AI319">
        <v>8</v>
      </c>
      <c r="AJ319">
        <v>4</v>
      </c>
      <c r="AK319">
        <v>4</v>
      </c>
      <c r="AL319" s="2">
        <v>4</v>
      </c>
    </row>
    <row r="320" spans="1:38" x14ac:dyDescent="0.3">
      <c r="A320" s="1" t="s">
        <v>26</v>
      </c>
      <c r="B320">
        <f t="shared" si="4"/>
        <v>318</v>
      </c>
      <c r="C320">
        <v>0</v>
      </c>
      <c r="D320" s="2">
        <v>2</v>
      </c>
      <c r="E320" s="1">
        <v>2</v>
      </c>
      <c r="F320">
        <v>6</v>
      </c>
      <c r="G320">
        <v>2</v>
      </c>
      <c r="H320">
        <v>52.17</v>
      </c>
      <c r="I320">
        <v>1.58</v>
      </c>
      <c r="J320">
        <v>4</v>
      </c>
      <c r="K320">
        <v>3</v>
      </c>
      <c r="L320">
        <v>0.82</v>
      </c>
      <c r="M320">
        <v>11</v>
      </c>
      <c r="N320">
        <v>0</v>
      </c>
      <c r="O320" s="1">
        <v>3</v>
      </c>
      <c r="P320">
        <v>9</v>
      </c>
      <c r="Q320">
        <v>3</v>
      </c>
      <c r="R320">
        <v>49.38</v>
      </c>
      <c r="S320">
        <v>1.45</v>
      </c>
      <c r="T320">
        <v>6</v>
      </c>
      <c r="U320">
        <v>0</v>
      </c>
      <c r="V320">
        <v>0.82</v>
      </c>
      <c r="W320">
        <v>16</v>
      </c>
      <c r="X320">
        <v>5.5E-2</v>
      </c>
      <c r="Y320" s="1">
        <v>12</v>
      </c>
      <c r="Z320">
        <v>6</v>
      </c>
      <c r="AA320">
        <v>6</v>
      </c>
      <c r="AB320">
        <v>6</v>
      </c>
      <c r="AC320">
        <v>0.33333333333333331</v>
      </c>
      <c r="AD320">
        <v>18</v>
      </c>
      <c r="AE320" s="2">
        <v>0.19</v>
      </c>
      <c r="AF320" s="1">
        <v>0.36699999999999999</v>
      </c>
      <c r="AG320">
        <v>24</v>
      </c>
      <c r="AH320">
        <v>0.17</v>
      </c>
      <c r="AI320">
        <v>17</v>
      </c>
      <c r="AJ320">
        <v>10</v>
      </c>
      <c r="AK320">
        <v>7</v>
      </c>
      <c r="AL320" s="2">
        <v>10</v>
      </c>
    </row>
    <row r="321" spans="1:38" x14ac:dyDescent="0.3">
      <c r="A321" s="1" t="s">
        <v>26</v>
      </c>
      <c r="B321">
        <f t="shared" si="4"/>
        <v>319</v>
      </c>
      <c r="C321">
        <v>0</v>
      </c>
      <c r="D321" s="2">
        <v>2</v>
      </c>
      <c r="E321" s="1">
        <v>4</v>
      </c>
      <c r="F321">
        <v>10</v>
      </c>
      <c r="G321">
        <v>4</v>
      </c>
      <c r="H321">
        <v>50.87</v>
      </c>
      <c r="I321">
        <v>0.57999999999999996</v>
      </c>
      <c r="J321">
        <v>6</v>
      </c>
      <c r="K321">
        <v>2.83</v>
      </c>
      <c r="L321">
        <v>1.25</v>
      </c>
      <c r="M321">
        <v>13</v>
      </c>
      <c r="N321">
        <v>5.5E-2</v>
      </c>
      <c r="O321" s="1">
        <v>4</v>
      </c>
      <c r="P321">
        <v>11</v>
      </c>
      <c r="Q321">
        <v>3</v>
      </c>
      <c r="R321">
        <v>49.38</v>
      </c>
      <c r="S321">
        <v>0.88</v>
      </c>
      <c r="T321">
        <v>7</v>
      </c>
      <c r="U321">
        <v>0.94</v>
      </c>
      <c r="V321">
        <v>1</v>
      </c>
      <c r="W321">
        <v>19</v>
      </c>
      <c r="X321">
        <v>0.23857142857142857</v>
      </c>
      <c r="Y321" s="1">
        <v>12</v>
      </c>
      <c r="Z321">
        <v>5</v>
      </c>
      <c r="AA321">
        <v>5</v>
      </c>
      <c r="AB321">
        <v>7</v>
      </c>
      <c r="AC321">
        <v>0.2857142857142857</v>
      </c>
      <c r="AD321">
        <v>18</v>
      </c>
      <c r="AE321" s="2">
        <v>0.18</v>
      </c>
      <c r="AF321" s="1">
        <v>0.20833333333333334</v>
      </c>
      <c r="AG321">
        <v>18</v>
      </c>
      <c r="AH321">
        <v>0.21</v>
      </c>
      <c r="AI321">
        <v>12</v>
      </c>
      <c r="AJ321">
        <v>4</v>
      </c>
      <c r="AK321">
        <v>5</v>
      </c>
      <c r="AL321" s="2">
        <v>6</v>
      </c>
    </row>
    <row r="322" spans="1:38" x14ac:dyDescent="0.3">
      <c r="A322" s="1" t="s">
        <v>82</v>
      </c>
      <c r="B322">
        <f t="shared" si="4"/>
        <v>320</v>
      </c>
      <c r="C322">
        <v>0</v>
      </c>
      <c r="D322" s="2">
        <v>2</v>
      </c>
      <c r="E322" s="1">
        <v>3</v>
      </c>
      <c r="F322">
        <v>11</v>
      </c>
      <c r="G322">
        <v>3</v>
      </c>
      <c r="H322">
        <v>49.12</v>
      </c>
      <c r="I322">
        <v>0.57999999999999996</v>
      </c>
      <c r="J322">
        <v>9</v>
      </c>
      <c r="K322">
        <v>1</v>
      </c>
      <c r="L322">
        <v>1.25</v>
      </c>
      <c r="M322">
        <v>22</v>
      </c>
      <c r="N322">
        <v>0.29666666666666663</v>
      </c>
      <c r="O322" s="1">
        <v>3</v>
      </c>
      <c r="P322">
        <v>13</v>
      </c>
      <c r="Q322">
        <v>3</v>
      </c>
      <c r="R322">
        <v>54.15</v>
      </c>
      <c r="S322">
        <v>1.75</v>
      </c>
      <c r="T322">
        <v>10</v>
      </c>
      <c r="U322">
        <v>1.5</v>
      </c>
      <c r="V322">
        <v>2</v>
      </c>
      <c r="W322">
        <v>18</v>
      </c>
      <c r="X322">
        <v>0.4</v>
      </c>
      <c r="Y322" s="1">
        <v>9</v>
      </c>
      <c r="Z322">
        <v>3</v>
      </c>
      <c r="AA322">
        <v>4</v>
      </c>
      <c r="AB322">
        <v>8</v>
      </c>
      <c r="AC322">
        <v>0.5</v>
      </c>
      <c r="AD322">
        <v>16</v>
      </c>
      <c r="AE322" s="2">
        <v>0.1</v>
      </c>
      <c r="AF322" s="1">
        <v>0.26600000000000001</v>
      </c>
      <c r="AG322">
        <v>14</v>
      </c>
      <c r="AH322">
        <v>0.23</v>
      </c>
      <c r="AI322">
        <v>9</v>
      </c>
      <c r="AJ322">
        <v>3</v>
      </c>
      <c r="AK322">
        <v>3</v>
      </c>
      <c r="AL322" s="2">
        <v>5</v>
      </c>
    </row>
    <row r="323" spans="1:38" x14ac:dyDescent="0.3">
      <c r="A323" s="1" t="s">
        <v>17</v>
      </c>
      <c r="B323">
        <f t="shared" ref="B323:B343" si="5">B322+1</f>
        <v>321</v>
      </c>
      <c r="C323">
        <v>1</v>
      </c>
      <c r="D323" s="2">
        <v>4</v>
      </c>
      <c r="E323" s="1">
        <v>3</v>
      </c>
      <c r="F323">
        <v>10</v>
      </c>
      <c r="G323">
        <v>3</v>
      </c>
      <c r="H323">
        <v>57.43</v>
      </c>
      <c r="I323">
        <v>1.4</v>
      </c>
      <c r="J323">
        <v>6</v>
      </c>
      <c r="K323">
        <v>0</v>
      </c>
      <c r="L323">
        <v>0.82</v>
      </c>
      <c r="M323">
        <v>18</v>
      </c>
      <c r="N323">
        <v>0.11166666666666668</v>
      </c>
      <c r="O323" s="1">
        <v>2</v>
      </c>
      <c r="P323">
        <v>10</v>
      </c>
      <c r="Q323">
        <v>3</v>
      </c>
      <c r="R323">
        <v>56.77</v>
      </c>
      <c r="S323">
        <v>2.83</v>
      </c>
      <c r="T323">
        <v>7</v>
      </c>
      <c r="U323">
        <v>0.47</v>
      </c>
      <c r="V323">
        <v>0</v>
      </c>
      <c r="W323">
        <v>19</v>
      </c>
      <c r="X323">
        <v>0.14285714285714285</v>
      </c>
      <c r="Y323" s="1">
        <v>13</v>
      </c>
      <c r="Z323">
        <v>4</v>
      </c>
      <c r="AA323">
        <v>4</v>
      </c>
      <c r="AB323">
        <v>7</v>
      </c>
      <c r="AC323">
        <v>0.33285714285714285</v>
      </c>
      <c r="AD323">
        <v>20</v>
      </c>
      <c r="AE323" s="2">
        <v>0.12</v>
      </c>
      <c r="AF323" s="1">
        <v>0.27833333333333332</v>
      </c>
      <c r="AG323">
        <v>17</v>
      </c>
      <c r="AH323">
        <v>0.17</v>
      </c>
      <c r="AI323">
        <v>9</v>
      </c>
      <c r="AJ323">
        <v>4</v>
      </c>
      <c r="AK323">
        <v>3</v>
      </c>
      <c r="AL323" s="2">
        <v>6</v>
      </c>
    </row>
    <row r="324" spans="1:38" x14ac:dyDescent="0.3">
      <c r="A324" s="1" t="s">
        <v>17</v>
      </c>
      <c r="B324">
        <f t="shared" si="5"/>
        <v>322</v>
      </c>
      <c r="C324">
        <v>1</v>
      </c>
      <c r="D324" s="2">
        <v>4</v>
      </c>
      <c r="E324" s="1">
        <v>3</v>
      </c>
      <c r="F324">
        <v>9</v>
      </c>
      <c r="G324">
        <v>3</v>
      </c>
      <c r="H324">
        <v>56.99</v>
      </c>
      <c r="I324">
        <v>1.58</v>
      </c>
      <c r="J324">
        <v>6</v>
      </c>
      <c r="K324">
        <v>0.47</v>
      </c>
      <c r="L324">
        <v>0.82</v>
      </c>
      <c r="M324">
        <v>18</v>
      </c>
      <c r="N324">
        <v>0.11166666666666668</v>
      </c>
      <c r="O324" s="1">
        <v>3</v>
      </c>
      <c r="P324">
        <v>9</v>
      </c>
      <c r="Q324">
        <v>3</v>
      </c>
      <c r="R324">
        <v>56.77</v>
      </c>
      <c r="S324">
        <v>1.22</v>
      </c>
      <c r="T324">
        <v>5</v>
      </c>
      <c r="U324">
        <v>0.5</v>
      </c>
      <c r="V324">
        <v>0.47</v>
      </c>
      <c r="W324">
        <v>14</v>
      </c>
      <c r="X324">
        <v>0</v>
      </c>
      <c r="Y324" s="1">
        <v>10</v>
      </c>
      <c r="Z324">
        <v>4</v>
      </c>
      <c r="AA324">
        <v>5</v>
      </c>
      <c r="AB324">
        <v>5</v>
      </c>
      <c r="AC324">
        <v>0.2</v>
      </c>
      <c r="AD324">
        <v>17</v>
      </c>
      <c r="AE324" s="2">
        <v>0.1</v>
      </c>
      <c r="AF324" s="1">
        <v>0.26600000000000001</v>
      </c>
      <c r="AG324">
        <v>16</v>
      </c>
      <c r="AH324">
        <v>0.18</v>
      </c>
      <c r="AI324">
        <v>8</v>
      </c>
      <c r="AJ324">
        <v>4</v>
      </c>
      <c r="AK324">
        <v>3</v>
      </c>
      <c r="AL324" s="2">
        <v>5</v>
      </c>
    </row>
    <row r="325" spans="1:38" x14ac:dyDescent="0.3">
      <c r="A325" s="1" t="s">
        <v>66</v>
      </c>
      <c r="B325">
        <f t="shared" si="5"/>
        <v>323</v>
      </c>
      <c r="C325">
        <v>2</v>
      </c>
      <c r="D325" s="2">
        <v>4</v>
      </c>
      <c r="E325" s="1">
        <v>3</v>
      </c>
      <c r="F325">
        <v>13</v>
      </c>
      <c r="G325">
        <v>3</v>
      </c>
      <c r="H325">
        <v>77.12</v>
      </c>
      <c r="I325">
        <v>12.75</v>
      </c>
      <c r="J325">
        <v>11</v>
      </c>
      <c r="K325">
        <v>5</v>
      </c>
      <c r="L325">
        <v>4.78</v>
      </c>
      <c r="M325">
        <v>21</v>
      </c>
      <c r="N325">
        <v>0.42454545454545456</v>
      </c>
      <c r="O325" s="1">
        <v>4</v>
      </c>
      <c r="P325">
        <v>14</v>
      </c>
      <c r="Q325">
        <v>3</v>
      </c>
      <c r="R325">
        <v>75.3</v>
      </c>
      <c r="S325">
        <v>7.5</v>
      </c>
      <c r="T325">
        <v>9</v>
      </c>
      <c r="U325">
        <v>7</v>
      </c>
      <c r="V325">
        <v>8.2899999999999991</v>
      </c>
      <c r="W325">
        <v>22</v>
      </c>
      <c r="X325">
        <v>0.25888888888888889</v>
      </c>
      <c r="Y325" s="1">
        <v>7</v>
      </c>
      <c r="Z325">
        <v>2</v>
      </c>
      <c r="AA325">
        <v>3</v>
      </c>
      <c r="AB325">
        <v>5</v>
      </c>
      <c r="AC325">
        <v>0.46600000000000003</v>
      </c>
      <c r="AD325">
        <v>13</v>
      </c>
      <c r="AE325" s="2">
        <v>0.15</v>
      </c>
      <c r="AF325" s="1">
        <v>0.51888888888888884</v>
      </c>
      <c r="AG325">
        <v>19</v>
      </c>
      <c r="AH325">
        <v>0.1</v>
      </c>
      <c r="AI325">
        <v>13</v>
      </c>
      <c r="AJ325">
        <v>5</v>
      </c>
      <c r="AK325">
        <v>6</v>
      </c>
      <c r="AL325" s="2">
        <v>9</v>
      </c>
    </row>
    <row r="326" spans="1:38" x14ac:dyDescent="0.3">
      <c r="A326" s="1" t="s">
        <v>66</v>
      </c>
      <c r="B326">
        <f t="shared" si="5"/>
        <v>324</v>
      </c>
      <c r="C326">
        <v>2</v>
      </c>
      <c r="D326" s="2">
        <v>4</v>
      </c>
      <c r="E326" s="1">
        <v>3</v>
      </c>
      <c r="F326">
        <v>16</v>
      </c>
      <c r="G326">
        <v>3</v>
      </c>
      <c r="H326">
        <v>76.680000000000007</v>
      </c>
      <c r="I326">
        <v>100</v>
      </c>
      <c r="J326">
        <v>15</v>
      </c>
      <c r="K326">
        <v>10.27</v>
      </c>
      <c r="L326">
        <v>4.97</v>
      </c>
      <c r="M326">
        <v>22</v>
      </c>
      <c r="N326">
        <v>0.57799999999999996</v>
      </c>
      <c r="O326" s="1">
        <v>2</v>
      </c>
      <c r="P326">
        <v>12</v>
      </c>
      <c r="Q326">
        <v>3</v>
      </c>
      <c r="R326">
        <v>76.16</v>
      </c>
      <c r="S326">
        <v>100</v>
      </c>
      <c r="T326">
        <v>11</v>
      </c>
      <c r="U326">
        <v>6.18</v>
      </c>
      <c r="V326">
        <v>8.99</v>
      </c>
      <c r="W326">
        <v>22</v>
      </c>
      <c r="X326">
        <v>0.54545454545454541</v>
      </c>
      <c r="Y326" s="1">
        <v>13</v>
      </c>
      <c r="Z326">
        <v>4</v>
      </c>
      <c r="AA326">
        <v>6</v>
      </c>
      <c r="AB326">
        <v>9</v>
      </c>
      <c r="AC326">
        <v>0.55555555555555558</v>
      </c>
      <c r="AD326">
        <v>17</v>
      </c>
      <c r="AE326" s="2">
        <v>0.09</v>
      </c>
      <c r="AF326" s="1">
        <v>0.4811111111111111</v>
      </c>
      <c r="AG326">
        <v>20</v>
      </c>
      <c r="AH326">
        <v>0.1</v>
      </c>
      <c r="AI326">
        <v>12</v>
      </c>
      <c r="AJ326">
        <v>4</v>
      </c>
      <c r="AK326">
        <v>3</v>
      </c>
      <c r="AL326" s="2">
        <v>9</v>
      </c>
    </row>
    <row r="327" spans="1:38" x14ac:dyDescent="0.3">
      <c r="A327" s="1" t="s">
        <v>66</v>
      </c>
      <c r="B327">
        <f t="shared" si="5"/>
        <v>325</v>
      </c>
      <c r="C327">
        <v>2</v>
      </c>
      <c r="D327" s="2">
        <v>4</v>
      </c>
      <c r="E327" s="1">
        <v>3</v>
      </c>
      <c r="F327">
        <v>13</v>
      </c>
      <c r="G327">
        <v>4</v>
      </c>
      <c r="H327">
        <v>74.94</v>
      </c>
      <c r="I327">
        <v>38.5</v>
      </c>
      <c r="J327">
        <v>11</v>
      </c>
      <c r="K327">
        <v>10.8</v>
      </c>
      <c r="L327">
        <v>4.32</v>
      </c>
      <c r="M327">
        <v>18</v>
      </c>
      <c r="N327">
        <v>0.48454545454545456</v>
      </c>
      <c r="O327" s="1">
        <v>3</v>
      </c>
      <c r="P327">
        <v>13</v>
      </c>
      <c r="Q327">
        <v>4</v>
      </c>
      <c r="R327">
        <v>71.430000000000007</v>
      </c>
      <c r="S327">
        <v>1.94</v>
      </c>
      <c r="T327">
        <v>9</v>
      </c>
      <c r="U327">
        <v>7.41</v>
      </c>
      <c r="V327">
        <v>3</v>
      </c>
      <c r="W327">
        <v>21</v>
      </c>
      <c r="X327">
        <v>0.37</v>
      </c>
      <c r="Y327" s="1">
        <v>12</v>
      </c>
      <c r="Z327">
        <v>2</v>
      </c>
      <c r="AA327">
        <v>2</v>
      </c>
      <c r="AB327">
        <v>10</v>
      </c>
      <c r="AC327">
        <v>0.53300000000000003</v>
      </c>
      <c r="AD327">
        <v>18</v>
      </c>
      <c r="AE327" s="2">
        <v>0.09</v>
      </c>
      <c r="AF327" s="1">
        <v>0.375</v>
      </c>
      <c r="AG327">
        <v>21</v>
      </c>
      <c r="AH327">
        <v>0.11</v>
      </c>
      <c r="AI327">
        <v>12</v>
      </c>
      <c r="AJ327">
        <v>6</v>
      </c>
      <c r="AK327">
        <v>5</v>
      </c>
      <c r="AL327" s="2">
        <v>8</v>
      </c>
    </row>
    <row r="328" spans="1:38" x14ac:dyDescent="0.3">
      <c r="A328" s="1" t="s">
        <v>66</v>
      </c>
      <c r="B328">
        <f t="shared" si="5"/>
        <v>326</v>
      </c>
      <c r="C328">
        <v>2</v>
      </c>
      <c r="D328" s="2">
        <v>4</v>
      </c>
      <c r="E328" s="1">
        <v>3</v>
      </c>
      <c r="F328">
        <v>13</v>
      </c>
      <c r="G328">
        <v>3</v>
      </c>
      <c r="H328">
        <v>70.150000000000006</v>
      </c>
      <c r="I328">
        <v>14.63</v>
      </c>
      <c r="J328">
        <v>10</v>
      </c>
      <c r="K328">
        <v>8.3800000000000008</v>
      </c>
      <c r="L328">
        <v>4</v>
      </c>
      <c r="M328">
        <v>20</v>
      </c>
      <c r="N328">
        <v>0.5</v>
      </c>
      <c r="O328" s="1">
        <v>6</v>
      </c>
      <c r="P328">
        <v>15</v>
      </c>
      <c r="Q328">
        <v>3</v>
      </c>
      <c r="R328">
        <v>67.989999999999995</v>
      </c>
      <c r="S328">
        <v>100</v>
      </c>
      <c r="T328">
        <v>12</v>
      </c>
      <c r="U328">
        <v>7.13</v>
      </c>
      <c r="V328">
        <v>7.48</v>
      </c>
      <c r="W328">
        <v>21</v>
      </c>
      <c r="X328">
        <v>0.52749999999999997</v>
      </c>
      <c r="Y328" s="1">
        <v>13</v>
      </c>
      <c r="Z328">
        <v>4</v>
      </c>
      <c r="AA328">
        <v>5</v>
      </c>
      <c r="AB328">
        <v>11</v>
      </c>
      <c r="AC328">
        <v>0.5154545454545455</v>
      </c>
      <c r="AD328">
        <v>21</v>
      </c>
      <c r="AE328" s="2">
        <v>0.14000000000000001</v>
      </c>
      <c r="AF328" s="1">
        <v>0.33333333333333331</v>
      </c>
      <c r="AG328">
        <v>22</v>
      </c>
      <c r="AH328">
        <v>0.13</v>
      </c>
      <c r="AI328">
        <v>14</v>
      </c>
      <c r="AJ328">
        <v>5</v>
      </c>
      <c r="AK328">
        <v>6</v>
      </c>
      <c r="AL328" s="2">
        <v>9</v>
      </c>
    </row>
    <row r="329" spans="1:38" x14ac:dyDescent="0.3">
      <c r="A329" s="1" t="s">
        <v>74</v>
      </c>
      <c r="B329">
        <f t="shared" si="5"/>
        <v>327</v>
      </c>
      <c r="C329">
        <v>1</v>
      </c>
      <c r="D329" s="2">
        <v>2</v>
      </c>
      <c r="E329" s="1">
        <v>4</v>
      </c>
      <c r="F329">
        <v>15</v>
      </c>
      <c r="G329">
        <v>4</v>
      </c>
      <c r="H329">
        <v>47.07</v>
      </c>
      <c r="I329">
        <v>2.75</v>
      </c>
      <c r="J329">
        <v>8</v>
      </c>
      <c r="K329">
        <v>1</v>
      </c>
      <c r="L329">
        <v>3.86</v>
      </c>
      <c r="M329">
        <v>23</v>
      </c>
      <c r="N329">
        <v>0.125</v>
      </c>
      <c r="O329" s="1">
        <v>5</v>
      </c>
      <c r="P329">
        <v>13</v>
      </c>
      <c r="Q329">
        <v>3</v>
      </c>
      <c r="R329">
        <v>49.06</v>
      </c>
      <c r="S329">
        <v>4.62</v>
      </c>
      <c r="T329">
        <v>7</v>
      </c>
      <c r="U329">
        <v>2.36</v>
      </c>
      <c r="V329">
        <v>2</v>
      </c>
      <c r="W329">
        <v>18</v>
      </c>
      <c r="X329">
        <v>0.19</v>
      </c>
      <c r="Y329" s="1">
        <v>9</v>
      </c>
      <c r="Z329">
        <v>3</v>
      </c>
      <c r="AA329">
        <v>5</v>
      </c>
      <c r="AB329">
        <v>6</v>
      </c>
      <c r="AC329">
        <v>0.5</v>
      </c>
      <c r="AD329">
        <v>16</v>
      </c>
      <c r="AE329" s="2">
        <v>0.13</v>
      </c>
      <c r="AF329" s="1">
        <v>0.5</v>
      </c>
      <c r="AG329">
        <v>15</v>
      </c>
      <c r="AH329">
        <v>0.18</v>
      </c>
      <c r="AI329">
        <v>11</v>
      </c>
      <c r="AJ329">
        <v>2</v>
      </c>
      <c r="AK329">
        <v>3</v>
      </c>
      <c r="AL329" s="2">
        <v>8</v>
      </c>
    </row>
    <row r="330" spans="1:38" x14ac:dyDescent="0.3">
      <c r="A330" s="1" t="s">
        <v>32</v>
      </c>
      <c r="B330">
        <f t="shared" si="5"/>
        <v>328</v>
      </c>
      <c r="C330">
        <v>1</v>
      </c>
      <c r="D330" s="2">
        <v>4</v>
      </c>
      <c r="E330" s="1">
        <v>2</v>
      </c>
      <c r="F330">
        <v>7</v>
      </c>
      <c r="G330">
        <v>1</v>
      </c>
      <c r="H330">
        <v>50.46</v>
      </c>
      <c r="I330">
        <v>1.1200000000000001</v>
      </c>
      <c r="J330">
        <v>5</v>
      </c>
      <c r="K330">
        <v>0.82</v>
      </c>
      <c r="L330">
        <v>1</v>
      </c>
      <c r="M330">
        <v>17</v>
      </c>
      <c r="N330">
        <v>0</v>
      </c>
      <c r="O330" s="1">
        <v>2</v>
      </c>
      <c r="P330">
        <v>8</v>
      </c>
      <c r="Q330">
        <v>2</v>
      </c>
      <c r="R330">
        <v>49.41</v>
      </c>
      <c r="S330">
        <v>0.5</v>
      </c>
      <c r="T330">
        <v>5</v>
      </c>
      <c r="U330">
        <v>0.47</v>
      </c>
      <c r="V330">
        <v>0.94</v>
      </c>
      <c r="W330">
        <v>14</v>
      </c>
      <c r="X330">
        <v>6.6000000000000003E-2</v>
      </c>
      <c r="Y330" s="1">
        <v>7</v>
      </c>
      <c r="Z330">
        <v>4</v>
      </c>
      <c r="AA330">
        <v>4</v>
      </c>
      <c r="AB330">
        <v>5</v>
      </c>
      <c r="AC330">
        <v>0.26600000000000001</v>
      </c>
      <c r="AD330">
        <v>15</v>
      </c>
      <c r="AE330" s="2">
        <v>0.12</v>
      </c>
      <c r="AF330" s="1">
        <v>0.44500000000000001</v>
      </c>
      <c r="AG330">
        <v>13</v>
      </c>
      <c r="AH330">
        <v>0.16</v>
      </c>
      <c r="AI330">
        <v>6</v>
      </c>
      <c r="AJ330">
        <v>4</v>
      </c>
      <c r="AK330">
        <v>4</v>
      </c>
      <c r="AL330" s="2">
        <v>6</v>
      </c>
    </row>
    <row r="331" spans="1:38" x14ac:dyDescent="0.3">
      <c r="A331" s="1" t="s">
        <v>32</v>
      </c>
      <c r="B331">
        <f t="shared" si="5"/>
        <v>329</v>
      </c>
      <c r="C331">
        <v>1</v>
      </c>
      <c r="D331" s="2">
        <v>4</v>
      </c>
      <c r="E331" s="1">
        <v>2</v>
      </c>
      <c r="F331">
        <v>9</v>
      </c>
      <c r="G331">
        <v>2</v>
      </c>
      <c r="H331">
        <v>48.72</v>
      </c>
      <c r="I331">
        <v>0.75</v>
      </c>
      <c r="J331">
        <v>5</v>
      </c>
      <c r="K331">
        <v>0.47</v>
      </c>
      <c r="L331">
        <v>0.94</v>
      </c>
      <c r="M331">
        <v>16</v>
      </c>
      <c r="N331">
        <v>0</v>
      </c>
      <c r="O331" s="1">
        <v>2</v>
      </c>
      <c r="P331">
        <v>6</v>
      </c>
      <c r="Q331">
        <v>2</v>
      </c>
      <c r="R331">
        <v>48.98</v>
      </c>
      <c r="S331">
        <v>1.33</v>
      </c>
      <c r="T331">
        <v>4</v>
      </c>
      <c r="U331">
        <v>0.47</v>
      </c>
      <c r="V331">
        <v>1</v>
      </c>
      <c r="W331">
        <v>10</v>
      </c>
      <c r="X331">
        <v>0</v>
      </c>
      <c r="Y331" s="1">
        <v>8</v>
      </c>
      <c r="Z331">
        <v>3</v>
      </c>
      <c r="AA331">
        <v>3</v>
      </c>
      <c r="AB331">
        <v>5</v>
      </c>
      <c r="AC331">
        <v>0.26600000000000001</v>
      </c>
      <c r="AD331">
        <v>14</v>
      </c>
      <c r="AE331" s="2">
        <v>0.12</v>
      </c>
      <c r="AF331" s="1">
        <v>0.26333333333333336</v>
      </c>
      <c r="AG331">
        <v>16</v>
      </c>
      <c r="AH331">
        <v>0.22</v>
      </c>
      <c r="AI331">
        <v>13</v>
      </c>
      <c r="AJ331">
        <v>5</v>
      </c>
      <c r="AK331">
        <v>7</v>
      </c>
      <c r="AL331" s="2">
        <v>6</v>
      </c>
    </row>
    <row r="332" spans="1:38" x14ac:dyDescent="0.3">
      <c r="A332" s="1" t="s">
        <v>32</v>
      </c>
      <c r="B332">
        <f t="shared" si="5"/>
        <v>330</v>
      </c>
      <c r="C332">
        <v>1</v>
      </c>
      <c r="D332" s="2">
        <v>4</v>
      </c>
      <c r="E332" s="1">
        <v>2</v>
      </c>
      <c r="F332">
        <v>9</v>
      </c>
      <c r="G332">
        <v>3</v>
      </c>
      <c r="H332">
        <v>47.85</v>
      </c>
      <c r="I332">
        <v>0.67</v>
      </c>
      <c r="J332">
        <v>6</v>
      </c>
      <c r="K332">
        <v>0</v>
      </c>
      <c r="L332">
        <v>0.47</v>
      </c>
      <c r="M332">
        <v>16</v>
      </c>
      <c r="N332">
        <v>0.11166666666666668</v>
      </c>
      <c r="O332" s="1">
        <v>3</v>
      </c>
      <c r="P332">
        <v>8</v>
      </c>
      <c r="Q332">
        <v>2</v>
      </c>
      <c r="R332">
        <v>47.26</v>
      </c>
      <c r="S332">
        <v>0.75</v>
      </c>
      <c r="T332">
        <v>6</v>
      </c>
      <c r="U332">
        <v>1.41</v>
      </c>
      <c r="V332">
        <v>0.94</v>
      </c>
      <c r="W332">
        <v>16</v>
      </c>
      <c r="X332">
        <v>0.22166666666666668</v>
      </c>
      <c r="Y332" s="1">
        <v>9</v>
      </c>
      <c r="Z332">
        <v>5</v>
      </c>
      <c r="AA332">
        <v>4</v>
      </c>
      <c r="AB332">
        <v>5</v>
      </c>
      <c r="AC332">
        <v>0</v>
      </c>
      <c r="AD332">
        <v>17</v>
      </c>
      <c r="AE332" s="2">
        <v>0.13</v>
      </c>
      <c r="AF332" s="1">
        <v>0.33285714285714285</v>
      </c>
      <c r="AG332">
        <v>19</v>
      </c>
      <c r="AH332">
        <v>0.23</v>
      </c>
      <c r="AI332">
        <v>10</v>
      </c>
      <c r="AJ332">
        <v>5</v>
      </c>
      <c r="AK332">
        <v>6</v>
      </c>
      <c r="AL332" s="2">
        <v>7</v>
      </c>
    </row>
    <row r="333" spans="1:38" x14ac:dyDescent="0.3">
      <c r="A333" s="1" t="s">
        <v>32</v>
      </c>
      <c r="B333">
        <f t="shared" si="5"/>
        <v>331</v>
      </c>
      <c r="C333">
        <v>1</v>
      </c>
      <c r="D333" s="2">
        <v>4</v>
      </c>
      <c r="E333" s="1">
        <v>2</v>
      </c>
      <c r="F333">
        <v>11</v>
      </c>
      <c r="G333">
        <v>2</v>
      </c>
      <c r="H333">
        <v>50.46</v>
      </c>
      <c r="I333">
        <v>1.38</v>
      </c>
      <c r="J333">
        <v>6</v>
      </c>
      <c r="K333">
        <v>0</v>
      </c>
      <c r="L333">
        <v>1.7</v>
      </c>
      <c r="M333">
        <v>14</v>
      </c>
      <c r="N333">
        <v>0</v>
      </c>
      <c r="O333" s="1">
        <v>3</v>
      </c>
      <c r="P333">
        <v>8</v>
      </c>
      <c r="Q333">
        <v>3</v>
      </c>
      <c r="R333">
        <v>48.12</v>
      </c>
      <c r="S333">
        <v>0.88</v>
      </c>
      <c r="T333">
        <v>5</v>
      </c>
      <c r="U333">
        <v>1.5</v>
      </c>
      <c r="V333">
        <v>0</v>
      </c>
      <c r="W333">
        <v>11</v>
      </c>
      <c r="X333">
        <v>0.13400000000000001</v>
      </c>
      <c r="Y333" s="1">
        <v>11</v>
      </c>
      <c r="Z333">
        <v>5</v>
      </c>
      <c r="AA333">
        <v>7</v>
      </c>
      <c r="AB333">
        <v>6</v>
      </c>
      <c r="AC333">
        <v>0.38833333333333336</v>
      </c>
      <c r="AD333">
        <v>17</v>
      </c>
      <c r="AE333" s="2">
        <v>0.08</v>
      </c>
      <c r="AF333" s="1">
        <v>0.26600000000000001</v>
      </c>
      <c r="AG333">
        <v>13</v>
      </c>
      <c r="AH333">
        <v>0.27</v>
      </c>
      <c r="AI333">
        <v>7</v>
      </c>
      <c r="AJ333">
        <v>3</v>
      </c>
      <c r="AK333">
        <v>3</v>
      </c>
      <c r="AL333" s="2">
        <v>5</v>
      </c>
    </row>
    <row r="334" spans="1:38" x14ac:dyDescent="0.3">
      <c r="A334" s="1" t="s">
        <v>81</v>
      </c>
      <c r="B334">
        <f t="shared" si="5"/>
        <v>332</v>
      </c>
      <c r="C334">
        <v>2</v>
      </c>
      <c r="D334" s="2">
        <v>4</v>
      </c>
      <c r="E334" s="1">
        <v>5</v>
      </c>
      <c r="F334">
        <v>9</v>
      </c>
      <c r="G334">
        <v>4</v>
      </c>
      <c r="H334">
        <v>63.46</v>
      </c>
      <c r="I334">
        <v>12.21</v>
      </c>
      <c r="J334">
        <v>6</v>
      </c>
      <c r="K334">
        <v>6</v>
      </c>
      <c r="L334">
        <v>4.9000000000000004</v>
      </c>
      <c r="M334">
        <v>20</v>
      </c>
      <c r="N334">
        <v>5.5E-2</v>
      </c>
      <c r="O334" s="1">
        <v>4</v>
      </c>
      <c r="P334">
        <v>9</v>
      </c>
      <c r="Q334">
        <v>4</v>
      </c>
      <c r="R334">
        <v>52.29</v>
      </c>
      <c r="S334">
        <v>4.08</v>
      </c>
      <c r="T334">
        <v>4</v>
      </c>
      <c r="U334">
        <v>2.5</v>
      </c>
      <c r="V334">
        <v>10.27</v>
      </c>
      <c r="W334">
        <v>17</v>
      </c>
      <c r="X334">
        <v>0</v>
      </c>
      <c r="Y334" s="1">
        <v>10</v>
      </c>
      <c r="Z334">
        <v>5</v>
      </c>
      <c r="AA334">
        <v>5</v>
      </c>
      <c r="AB334">
        <v>6</v>
      </c>
      <c r="AC334">
        <v>0.55500000000000005</v>
      </c>
      <c r="AD334">
        <v>17</v>
      </c>
      <c r="AE334" s="2">
        <v>0.1</v>
      </c>
      <c r="AF334" s="1">
        <v>0.44500000000000001</v>
      </c>
      <c r="AG334">
        <v>15</v>
      </c>
      <c r="AH334">
        <v>0.06</v>
      </c>
      <c r="AI334">
        <v>9</v>
      </c>
      <c r="AJ334">
        <v>4</v>
      </c>
      <c r="AK334">
        <v>5</v>
      </c>
      <c r="AL334" s="2">
        <v>6</v>
      </c>
    </row>
    <row r="335" spans="1:38" x14ac:dyDescent="0.3">
      <c r="A335" s="1" t="s">
        <v>81</v>
      </c>
      <c r="B335">
        <f t="shared" si="5"/>
        <v>333</v>
      </c>
      <c r="C335">
        <v>2</v>
      </c>
      <c r="D335" s="2">
        <v>4</v>
      </c>
      <c r="E335" s="1">
        <v>4</v>
      </c>
      <c r="F335">
        <v>12</v>
      </c>
      <c r="G335">
        <v>4</v>
      </c>
      <c r="H335">
        <v>71.78</v>
      </c>
      <c r="I335">
        <v>12.19</v>
      </c>
      <c r="J335">
        <v>7</v>
      </c>
      <c r="K335">
        <v>5.91</v>
      </c>
      <c r="L335">
        <v>2.4900000000000002</v>
      </c>
      <c r="M335">
        <v>20</v>
      </c>
      <c r="N335">
        <v>0.14285714285714285</v>
      </c>
      <c r="O335" s="1">
        <v>3</v>
      </c>
      <c r="P335">
        <v>11</v>
      </c>
      <c r="Q335">
        <v>3</v>
      </c>
      <c r="R335">
        <v>61.37</v>
      </c>
      <c r="S335">
        <v>2.25</v>
      </c>
      <c r="T335">
        <v>7</v>
      </c>
      <c r="U335">
        <v>6.16</v>
      </c>
      <c r="V335">
        <v>1.41</v>
      </c>
      <c r="W335">
        <v>18</v>
      </c>
      <c r="X335">
        <v>0.23857142857142857</v>
      </c>
      <c r="Y335" s="1">
        <v>8</v>
      </c>
      <c r="Z335">
        <v>4</v>
      </c>
      <c r="AA335">
        <v>6</v>
      </c>
      <c r="AB335">
        <v>5</v>
      </c>
      <c r="AC335">
        <v>0.53400000000000003</v>
      </c>
      <c r="AD335">
        <v>14</v>
      </c>
      <c r="AE335" s="2">
        <v>0.16</v>
      </c>
      <c r="AF335" s="1">
        <v>0.433</v>
      </c>
      <c r="AG335">
        <v>21</v>
      </c>
      <c r="AH335">
        <v>0.08</v>
      </c>
      <c r="AI335">
        <v>15</v>
      </c>
      <c r="AJ335">
        <v>4</v>
      </c>
      <c r="AK335">
        <v>5</v>
      </c>
      <c r="AL335" s="2">
        <v>10</v>
      </c>
    </row>
    <row r="336" spans="1:38" x14ac:dyDescent="0.3">
      <c r="A336" s="1" t="s">
        <v>81</v>
      </c>
      <c r="B336">
        <f t="shared" si="5"/>
        <v>334</v>
      </c>
      <c r="C336">
        <v>2</v>
      </c>
      <c r="D336" s="2">
        <v>4</v>
      </c>
      <c r="E336" s="1">
        <v>5</v>
      </c>
      <c r="F336">
        <v>13</v>
      </c>
      <c r="G336">
        <v>3</v>
      </c>
      <c r="H336">
        <v>66.959999999999994</v>
      </c>
      <c r="I336">
        <v>1.08</v>
      </c>
      <c r="J336">
        <v>9</v>
      </c>
      <c r="K336">
        <v>0.82</v>
      </c>
      <c r="L336">
        <v>2.4900000000000002</v>
      </c>
      <c r="M336">
        <v>21</v>
      </c>
      <c r="N336">
        <v>0.22222222222222221</v>
      </c>
      <c r="O336" s="1">
        <v>3</v>
      </c>
      <c r="P336">
        <v>9</v>
      </c>
      <c r="Q336">
        <v>3</v>
      </c>
      <c r="R336">
        <v>60.07</v>
      </c>
      <c r="S336">
        <v>2.68</v>
      </c>
      <c r="T336">
        <v>6</v>
      </c>
      <c r="U336">
        <v>3.68</v>
      </c>
      <c r="V336">
        <v>4.71</v>
      </c>
      <c r="W336">
        <v>21</v>
      </c>
      <c r="X336">
        <v>0.11166666666666668</v>
      </c>
      <c r="Y336" s="1">
        <v>11</v>
      </c>
      <c r="Z336">
        <v>4</v>
      </c>
      <c r="AA336">
        <v>5</v>
      </c>
      <c r="AB336">
        <v>8</v>
      </c>
      <c r="AC336">
        <v>0.41625000000000001</v>
      </c>
      <c r="AD336">
        <v>20</v>
      </c>
      <c r="AE336" s="2">
        <v>0.14000000000000001</v>
      </c>
      <c r="AF336" s="1">
        <v>0.41666666666666669</v>
      </c>
      <c r="AG336">
        <v>26</v>
      </c>
      <c r="AH336">
        <v>0.09</v>
      </c>
      <c r="AI336">
        <v>17</v>
      </c>
      <c r="AJ336">
        <v>3</v>
      </c>
      <c r="AK336">
        <v>3</v>
      </c>
      <c r="AL336" s="2">
        <v>12</v>
      </c>
    </row>
    <row r="337" spans="1:38" x14ac:dyDescent="0.3">
      <c r="A337" s="1" t="s">
        <v>81</v>
      </c>
      <c r="B337">
        <f t="shared" si="5"/>
        <v>335</v>
      </c>
      <c r="C337">
        <v>2</v>
      </c>
      <c r="D337" s="2">
        <v>4</v>
      </c>
      <c r="E337" s="1">
        <v>5</v>
      </c>
      <c r="F337">
        <v>11</v>
      </c>
      <c r="G337">
        <v>3</v>
      </c>
      <c r="H337">
        <v>68.28</v>
      </c>
      <c r="I337">
        <v>4.38</v>
      </c>
      <c r="J337">
        <v>7</v>
      </c>
      <c r="K337">
        <v>1.25</v>
      </c>
      <c r="L337">
        <v>2.16</v>
      </c>
      <c r="M337">
        <v>19</v>
      </c>
      <c r="N337">
        <v>0.23857142857142857</v>
      </c>
      <c r="O337" s="1">
        <v>3</v>
      </c>
      <c r="P337">
        <v>9</v>
      </c>
      <c r="Q337">
        <v>3</v>
      </c>
      <c r="R337">
        <v>66.989999999999995</v>
      </c>
      <c r="S337">
        <v>1.75</v>
      </c>
      <c r="T337">
        <v>7</v>
      </c>
      <c r="U337">
        <v>3.3</v>
      </c>
      <c r="V337">
        <v>0.5</v>
      </c>
      <c r="W337">
        <v>16</v>
      </c>
      <c r="X337">
        <v>0.33285714285714285</v>
      </c>
      <c r="Y337" s="1">
        <v>12</v>
      </c>
      <c r="Z337">
        <v>7</v>
      </c>
      <c r="AA337">
        <v>7</v>
      </c>
      <c r="AB337">
        <v>6</v>
      </c>
      <c r="AC337">
        <v>0.38833333333333336</v>
      </c>
      <c r="AD337">
        <v>18</v>
      </c>
      <c r="AE337" s="2">
        <v>7.0000000000000007E-2</v>
      </c>
      <c r="AF337" s="1">
        <v>0.5</v>
      </c>
      <c r="AG337">
        <v>24</v>
      </c>
      <c r="AH337">
        <v>0.09</v>
      </c>
      <c r="AI337">
        <v>14</v>
      </c>
      <c r="AJ337">
        <v>4</v>
      </c>
      <c r="AK337">
        <v>3</v>
      </c>
      <c r="AL337" s="2">
        <v>12</v>
      </c>
    </row>
    <row r="338" spans="1:38" x14ac:dyDescent="0.3">
      <c r="A338" s="1" t="s">
        <v>81</v>
      </c>
      <c r="B338">
        <f t="shared" si="5"/>
        <v>336</v>
      </c>
      <c r="C338">
        <v>2</v>
      </c>
      <c r="D338" s="2">
        <v>4</v>
      </c>
      <c r="E338" s="1">
        <v>4</v>
      </c>
      <c r="F338">
        <v>13</v>
      </c>
      <c r="G338">
        <v>4</v>
      </c>
      <c r="H338">
        <v>71.78</v>
      </c>
      <c r="I338">
        <v>1.97</v>
      </c>
      <c r="J338">
        <v>7</v>
      </c>
      <c r="K338">
        <v>1.7</v>
      </c>
      <c r="L338">
        <v>2.0499999999999998</v>
      </c>
      <c r="M338">
        <v>22</v>
      </c>
      <c r="N338">
        <v>0</v>
      </c>
      <c r="O338" s="1">
        <v>4</v>
      </c>
      <c r="P338">
        <v>10</v>
      </c>
      <c r="Q338">
        <v>4</v>
      </c>
      <c r="R338">
        <v>67.849999999999994</v>
      </c>
      <c r="S338">
        <v>2.42</v>
      </c>
      <c r="T338">
        <v>7</v>
      </c>
      <c r="U338">
        <v>4.5</v>
      </c>
      <c r="V338">
        <v>1.7</v>
      </c>
      <c r="W338">
        <v>21</v>
      </c>
      <c r="X338">
        <v>0.17857142857142858</v>
      </c>
      <c r="Y338" s="1">
        <v>15</v>
      </c>
      <c r="Z338">
        <v>5</v>
      </c>
      <c r="AA338">
        <v>6</v>
      </c>
      <c r="AB338">
        <v>9</v>
      </c>
      <c r="AC338">
        <v>0.40777777777777779</v>
      </c>
      <c r="AD338">
        <v>22</v>
      </c>
      <c r="AE338" s="2">
        <v>0.16</v>
      </c>
      <c r="AF338" s="1">
        <v>0.57545454545454544</v>
      </c>
      <c r="AG338">
        <v>20</v>
      </c>
      <c r="AH338">
        <v>0.1</v>
      </c>
      <c r="AI338">
        <v>13</v>
      </c>
      <c r="AJ338">
        <v>4</v>
      </c>
      <c r="AK338">
        <v>3</v>
      </c>
      <c r="AL338" s="2">
        <v>11</v>
      </c>
    </row>
    <row r="339" spans="1:38" x14ac:dyDescent="0.3">
      <c r="A339" s="1" t="s">
        <v>81</v>
      </c>
      <c r="B339">
        <f t="shared" si="5"/>
        <v>337</v>
      </c>
      <c r="C339">
        <v>2</v>
      </c>
      <c r="D339" s="2">
        <v>4</v>
      </c>
      <c r="E339" s="1">
        <v>2</v>
      </c>
      <c r="F339">
        <v>12</v>
      </c>
      <c r="G339">
        <v>3</v>
      </c>
      <c r="H339">
        <v>70.03</v>
      </c>
      <c r="I339">
        <v>2.54</v>
      </c>
      <c r="J339">
        <v>8</v>
      </c>
      <c r="K339">
        <v>2.4500000000000002</v>
      </c>
      <c r="L339">
        <v>1.5</v>
      </c>
      <c r="M339">
        <v>21</v>
      </c>
      <c r="N339">
        <v>4.1250000000000002E-2</v>
      </c>
      <c r="O339" s="1">
        <v>3</v>
      </c>
      <c r="P339">
        <v>10</v>
      </c>
      <c r="Q339">
        <v>3</v>
      </c>
      <c r="R339">
        <v>70.88</v>
      </c>
      <c r="S339">
        <v>2.38</v>
      </c>
      <c r="T339">
        <v>7</v>
      </c>
      <c r="U339">
        <v>2.36</v>
      </c>
      <c r="V339">
        <v>0.47</v>
      </c>
      <c r="W339">
        <v>16</v>
      </c>
      <c r="X339">
        <v>0.23857142857142857</v>
      </c>
      <c r="Y339" s="1">
        <v>8</v>
      </c>
      <c r="Z339">
        <v>5</v>
      </c>
      <c r="AA339">
        <v>5</v>
      </c>
      <c r="AB339">
        <v>5</v>
      </c>
      <c r="AC339">
        <v>0.33399999999999996</v>
      </c>
      <c r="AD339">
        <v>15</v>
      </c>
      <c r="AE339" s="2">
        <v>0.23</v>
      </c>
      <c r="AF339" s="1">
        <v>0.184</v>
      </c>
      <c r="AG339">
        <v>18</v>
      </c>
      <c r="AH339">
        <v>0.11</v>
      </c>
      <c r="AI339">
        <v>10</v>
      </c>
      <c r="AJ339">
        <v>6</v>
      </c>
      <c r="AK339">
        <v>6</v>
      </c>
      <c r="AL339" s="2">
        <v>5</v>
      </c>
    </row>
    <row r="340" spans="1:38" x14ac:dyDescent="0.3">
      <c r="A340" s="1" t="s">
        <v>65</v>
      </c>
      <c r="B340">
        <f t="shared" si="5"/>
        <v>338</v>
      </c>
      <c r="C340">
        <v>1</v>
      </c>
      <c r="D340" s="2">
        <v>1</v>
      </c>
      <c r="E340" s="1">
        <v>4</v>
      </c>
      <c r="F340">
        <v>12</v>
      </c>
      <c r="G340">
        <v>4</v>
      </c>
      <c r="H340">
        <v>55.73</v>
      </c>
      <c r="I340">
        <v>0.76</v>
      </c>
      <c r="J340">
        <v>6</v>
      </c>
      <c r="K340">
        <v>0.82</v>
      </c>
      <c r="L340">
        <v>0.5</v>
      </c>
      <c r="M340">
        <v>22</v>
      </c>
      <c r="N340">
        <v>4.1666666666666664E-2</v>
      </c>
      <c r="O340" s="1">
        <v>3</v>
      </c>
      <c r="P340">
        <v>7</v>
      </c>
      <c r="Q340">
        <v>3</v>
      </c>
      <c r="R340">
        <v>51.59</v>
      </c>
      <c r="S340">
        <v>0.68</v>
      </c>
      <c r="T340">
        <v>4</v>
      </c>
      <c r="U340">
        <v>2.0499999999999998</v>
      </c>
      <c r="V340">
        <v>3</v>
      </c>
      <c r="W340">
        <v>14</v>
      </c>
      <c r="X340">
        <v>8.2500000000000004E-2</v>
      </c>
      <c r="Y340" s="1">
        <v>13</v>
      </c>
      <c r="Z340">
        <v>5</v>
      </c>
      <c r="AA340">
        <v>5</v>
      </c>
      <c r="AB340">
        <v>8</v>
      </c>
      <c r="AC340">
        <v>0.5</v>
      </c>
      <c r="AD340">
        <v>19</v>
      </c>
      <c r="AE340" s="2">
        <v>0.12</v>
      </c>
      <c r="AF340" s="1">
        <v>0.19</v>
      </c>
      <c r="AG340">
        <v>23</v>
      </c>
      <c r="AH340">
        <v>0.17</v>
      </c>
      <c r="AI340">
        <v>13</v>
      </c>
      <c r="AJ340">
        <v>6</v>
      </c>
      <c r="AK340">
        <v>5</v>
      </c>
      <c r="AL340" s="2">
        <v>7</v>
      </c>
    </row>
    <row r="341" spans="1:38" x14ac:dyDescent="0.3">
      <c r="A341" s="1" t="s">
        <v>65</v>
      </c>
      <c r="B341">
        <f t="shared" si="5"/>
        <v>339</v>
      </c>
      <c r="C341">
        <v>1</v>
      </c>
      <c r="D341" s="2">
        <v>1</v>
      </c>
      <c r="E341" s="1">
        <v>3</v>
      </c>
      <c r="F341">
        <v>11</v>
      </c>
      <c r="G341">
        <v>4</v>
      </c>
      <c r="H341">
        <v>54.43</v>
      </c>
      <c r="I341">
        <v>1.97</v>
      </c>
      <c r="J341">
        <v>7</v>
      </c>
      <c r="K341">
        <v>1</v>
      </c>
      <c r="L341">
        <v>0.47</v>
      </c>
      <c r="M341">
        <v>21</v>
      </c>
      <c r="N341">
        <v>9.5714285714285724E-2</v>
      </c>
      <c r="O341" s="1">
        <v>4</v>
      </c>
      <c r="P341">
        <v>7</v>
      </c>
      <c r="Q341">
        <v>4</v>
      </c>
      <c r="R341">
        <v>54.17</v>
      </c>
      <c r="S341">
        <v>0.49</v>
      </c>
      <c r="T341">
        <v>4</v>
      </c>
      <c r="U341">
        <v>2.0499999999999998</v>
      </c>
      <c r="V341">
        <v>2.83</v>
      </c>
      <c r="W341">
        <v>13</v>
      </c>
      <c r="X341">
        <v>8.2500000000000004E-2</v>
      </c>
      <c r="Y341" s="1">
        <v>10</v>
      </c>
      <c r="Z341">
        <v>5</v>
      </c>
      <c r="AA341">
        <v>6</v>
      </c>
      <c r="AB341">
        <v>6</v>
      </c>
      <c r="AC341">
        <v>0.44500000000000001</v>
      </c>
      <c r="AD341">
        <v>15</v>
      </c>
      <c r="AE341" s="2">
        <v>0.16</v>
      </c>
      <c r="AF341" s="1">
        <v>0.13400000000000001</v>
      </c>
      <c r="AG341">
        <v>18</v>
      </c>
      <c r="AH341">
        <v>0.18</v>
      </c>
      <c r="AI341">
        <v>10</v>
      </c>
      <c r="AJ341">
        <v>5</v>
      </c>
      <c r="AK341">
        <v>5</v>
      </c>
      <c r="AL341" s="2">
        <v>5</v>
      </c>
    </row>
    <row r="342" spans="1:38" x14ac:dyDescent="0.3">
      <c r="A342" s="1" t="s">
        <v>12</v>
      </c>
      <c r="B342">
        <f t="shared" si="5"/>
        <v>340</v>
      </c>
      <c r="C342">
        <v>2</v>
      </c>
      <c r="D342" s="2">
        <v>1</v>
      </c>
      <c r="E342" s="1">
        <v>8</v>
      </c>
      <c r="F342">
        <v>11</v>
      </c>
      <c r="G342">
        <v>4</v>
      </c>
      <c r="H342">
        <v>76.099999999999994</v>
      </c>
      <c r="I342">
        <v>100</v>
      </c>
      <c r="J342">
        <v>7</v>
      </c>
      <c r="K342">
        <v>10.5</v>
      </c>
      <c r="L342">
        <v>15</v>
      </c>
      <c r="M342">
        <v>24</v>
      </c>
      <c r="N342">
        <v>0.14285714285714285</v>
      </c>
      <c r="O342" s="1">
        <v>3</v>
      </c>
      <c r="P342">
        <v>11</v>
      </c>
      <c r="Q342">
        <v>3</v>
      </c>
      <c r="R342">
        <v>65.72</v>
      </c>
      <c r="S342">
        <v>2.75</v>
      </c>
      <c r="T342">
        <v>7</v>
      </c>
      <c r="U342">
        <v>9.43</v>
      </c>
      <c r="V342">
        <v>8.81</v>
      </c>
      <c r="W342">
        <v>16</v>
      </c>
      <c r="X342">
        <v>0.33285714285714285</v>
      </c>
      <c r="Y342" s="1">
        <v>7</v>
      </c>
      <c r="Z342">
        <v>3</v>
      </c>
      <c r="AA342">
        <v>3</v>
      </c>
      <c r="AB342">
        <v>5</v>
      </c>
      <c r="AC342">
        <v>0.46600000000000003</v>
      </c>
      <c r="AD342">
        <v>16</v>
      </c>
      <c r="AE342" s="2">
        <v>0.09</v>
      </c>
      <c r="AF342" s="1">
        <v>0.33399999999999996</v>
      </c>
      <c r="AG342">
        <v>20</v>
      </c>
      <c r="AH342">
        <v>0.17</v>
      </c>
      <c r="AI342">
        <v>9</v>
      </c>
      <c r="AJ342">
        <v>4</v>
      </c>
      <c r="AK342">
        <v>5</v>
      </c>
      <c r="AL342" s="2">
        <v>5</v>
      </c>
    </row>
    <row r="343" spans="1:38" ht="15" thickBot="1" x14ac:dyDescent="0.35">
      <c r="A343" s="3" t="s">
        <v>12</v>
      </c>
      <c r="B343" s="4">
        <f t="shared" si="5"/>
        <v>341</v>
      </c>
      <c r="C343" s="4">
        <v>2</v>
      </c>
      <c r="D343" s="5">
        <v>1</v>
      </c>
      <c r="E343" s="3">
        <v>5</v>
      </c>
      <c r="F343" s="4">
        <v>11</v>
      </c>
      <c r="G343" s="4">
        <v>5</v>
      </c>
      <c r="H343" s="4">
        <v>82.66</v>
      </c>
      <c r="I343" s="4">
        <v>100</v>
      </c>
      <c r="J343" s="4">
        <v>7</v>
      </c>
      <c r="K343" s="4">
        <v>12</v>
      </c>
      <c r="L343" s="4">
        <v>20.55</v>
      </c>
      <c r="M343" s="4">
        <v>26</v>
      </c>
      <c r="N343" s="4">
        <v>0.22571428571428573</v>
      </c>
      <c r="O343" s="3">
        <v>3</v>
      </c>
      <c r="P343" s="4">
        <v>10</v>
      </c>
      <c r="Q343" s="4">
        <v>4</v>
      </c>
      <c r="R343" s="4">
        <v>61.4</v>
      </c>
      <c r="S343" s="4">
        <v>4.38</v>
      </c>
      <c r="T343" s="4">
        <v>6</v>
      </c>
      <c r="U343" s="4">
        <v>12.12</v>
      </c>
      <c r="V343" s="4">
        <v>8.5</v>
      </c>
      <c r="W343" s="4">
        <v>21</v>
      </c>
      <c r="X343" s="4">
        <v>0.16666666666666666</v>
      </c>
      <c r="Y343" s="3">
        <v>8</v>
      </c>
      <c r="Z343" s="4">
        <v>4</v>
      </c>
      <c r="AA343" s="4">
        <v>4</v>
      </c>
      <c r="AB343" s="4">
        <v>3</v>
      </c>
      <c r="AC343" s="4">
        <v>0.11</v>
      </c>
      <c r="AD343" s="4">
        <v>16</v>
      </c>
      <c r="AE343" s="5">
        <v>0.09</v>
      </c>
      <c r="AF343" s="3">
        <v>0.26600000000000001</v>
      </c>
      <c r="AG343" s="4">
        <v>18</v>
      </c>
      <c r="AH343" s="4">
        <v>0.19</v>
      </c>
      <c r="AI343" s="4">
        <v>9</v>
      </c>
      <c r="AJ343" s="4">
        <v>5</v>
      </c>
      <c r="AK343" s="4">
        <v>7</v>
      </c>
      <c r="AL343" s="5">
        <v>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4B08-2043-4069-B619-F49C4CBFD7C9}">
  <dimension ref="A1:U362"/>
  <sheetViews>
    <sheetView topLeftCell="O1" workbookViewId="0">
      <selection activeCell="W9" sqref="W9"/>
    </sheetView>
  </sheetViews>
  <sheetFormatPr baseColWidth="10" defaultRowHeight="14.4" x14ac:dyDescent="0.3"/>
  <cols>
    <col min="1" max="1" width="16.21875" bestFit="1" customWidth="1"/>
    <col min="2" max="2" width="4" bestFit="1" customWidth="1"/>
    <col min="3" max="3" width="5.44140625" bestFit="1" customWidth="1"/>
    <col min="4" max="4" width="4.5546875" bestFit="1" customWidth="1"/>
    <col min="5" max="6" width="14.88671875" bestFit="1" customWidth="1"/>
    <col min="7" max="7" width="14" bestFit="1" customWidth="1"/>
    <col min="8" max="8" width="9.77734375" bestFit="1" customWidth="1"/>
    <col min="9" max="9" width="10.44140625" bestFit="1" customWidth="1"/>
    <col min="10" max="10" width="12.88671875" bestFit="1" customWidth="1"/>
    <col min="11" max="11" width="6.88671875" bestFit="1" customWidth="1"/>
    <col min="12" max="13" width="5" bestFit="1" customWidth="1"/>
    <col min="14" max="14" width="11.5546875" bestFit="1" customWidth="1"/>
    <col min="15" max="16" width="15.21875" bestFit="1" customWidth="1"/>
    <col min="17" max="17" width="9.44140625" bestFit="1" customWidth="1"/>
    <col min="18" max="18" width="7.21875" bestFit="1" customWidth="1"/>
    <col min="19" max="20" width="5.33203125" bestFit="1" customWidth="1"/>
    <col min="21" max="21" width="11.88671875" bestFit="1" customWidth="1"/>
  </cols>
  <sheetData>
    <row r="1" spans="1:21" ht="15" thickBot="1" x14ac:dyDescent="0.35">
      <c r="A1" s="16" t="s">
        <v>94</v>
      </c>
      <c r="B1" s="27" t="s">
        <v>101</v>
      </c>
      <c r="C1" s="17" t="s">
        <v>95</v>
      </c>
      <c r="D1" s="18" t="s">
        <v>96</v>
      </c>
      <c r="E1" s="30" t="s">
        <v>250</v>
      </c>
      <c r="F1" s="31" t="s">
        <v>251</v>
      </c>
      <c r="G1" s="31" t="s">
        <v>252</v>
      </c>
      <c r="H1" s="31" t="s">
        <v>253</v>
      </c>
      <c r="I1" s="31" t="s">
        <v>254</v>
      </c>
      <c r="J1" s="31" t="s">
        <v>255</v>
      </c>
      <c r="K1" s="31" t="s">
        <v>256</v>
      </c>
      <c r="L1" s="31" t="s">
        <v>257</v>
      </c>
      <c r="M1" s="31" t="s">
        <v>258</v>
      </c>
      <c r="N1" s="32" t="s">
        <v>259</v>
      </c>
      <c r="O1" s="29" t="s">
        <v>260</v>
      </c>
      <c r="P1" s="17" t="s">
        <v>261</v>
      </c>
      <c r="Q1" s="17" t="s">
        <v>262</v>
      </c>
      <c r="R1" s="17" t="s">
        <v>263</v>
      </c>
      <c r="S1" s="17" t="s">
        <v>264</v>
      </c>
      <c r="T1" s="17" t="s">
        <v>265</v>
      </c>
      <c r="U1" s="18" t="s">
        <v>266</v>
      </c>
    </row>
    <row r="2" spans="1:21" x14ac:dyDescent="0.3">
      <c r="A2" s="1" t="s">
        <v>55</v>
      </c>
      <c r="B2">
        <f>0</f>
        <v>0</v>
      </c>
      <c r="C2">
        <v>0</v>
      </c>
      <c r="D2" s="2">
        <v>0</v>
      </c>
      <c r="E2" s="11">
        <v>0.25</v>
      </c>
      <c r="F2" s="12">
        <v>18</v>
      </c>
      <c r="G2" s="12">
        <v>43.77</v>
      </c>
      <c r="H2" s="12">
        <v>2.62</v>
      </c>
      <c r="I2" s="12">
        <v>0.5</v>
      </c>
      <c r="J2" s="12">
        <v>1.75</v>
      </c>
      <c r="K2" s="12">
        <v>14</v>
      </c>
      <c r="L2" s="12">
        <v>3</v>
      </c>
      <c r="M2" s="12">
        <v>4</v>
      </c>
      <c r="N2" s="13">
        <v>8</v>
      </c>
      <c r="O2" s="1">
        <v>0.2857142857142857</v>
      </c>
      <c r="P2">
        <v>20</v>
      </c>
      <c r="Q2">
        <v>0.18</v>
      </c>
      <c r="R2">
        <v>13</v>
      </c>
      <c r="S2">
        <v>6</v>
      </c>
      <c r="T2">
        <v>5</v>
      </c>
      <c r="U2" s="2">
        <v>7</v>
      </c>
    </row>
    <row r="3" spans="1:21" x14ac:dyDescent="0.3">
      <c r="A3" s="1" t="s">
        <v>45</v>
      </c>
      <c r="B3">
        <f t="shared" ref="B3:B66" si="0">B2+1</f>
        <v>1</v>
      </c>
      <c r="C3">
        <v>0</v>
      </c>
      <c r="D3" s="2">
        <v>0</v>
      </c>
      <c r="E3" s="1">
        <v>5.5E-2</v>
      </c>
      <c r="F3">
        <v>17</v>
      </c>
      <c r="G3">
        <v>41.68</v>
      </c>
      <c r="H3">
        <v>1.5</v>
      </c>
      <c r="I3">
        <v>0.5</v>
      </c>
      <c r="J3">
        <v>1.69</v>
      </c>
      <c r="K3">
        <v>9</v>
      </c>
      <c r="L3">
        <v>2</v>
      </c>
      <c r="M3">
        <v>3</v>
      </c>
      <c r="N3" s="2">
        <v>6</v>
      </c>
      <c r="O3" s="1">
        <v>0.33399999999999996</v>
      </c>
      <c r="P3">
        <v>16</v>
      </c>
      <c r="Q3">
        <v>0.19</v>
      </c>
      <c r="R3">
        <v>9</v>
      </c>
      <c r="S3">
        <v>4</v>
      </c>
      <c r="T3">
        <v>4</v>
      </c>
      <c r="U3" s="2">
        <v>5</v>
      </c>
    </row>
    <row r="4" spans="1:21" x14ac:dyDescent="0.3">
      <c r="A4" s="1" t="s">
        <v>71</v>
      </c>
      <c r="B4">
        <f t="shared" si="0"/>
        <v>2</v>
      </c>
      <c r="C4">
        <v>0</v>
      </c>
      <c r="D4" s="2">
        <v>0</v>
      </c>
      <c r="E4" s="1">
        <v>0.22166666666666668</v>
      </c>
      <c r="F4">
        <v>15</v>
      </c>
      <c r="G4">
        <v>40.93</v>
      </c>
      <c r="H4">
        <v>4</v>
      </c>
      <c r="I4">
        <v>2.87</v>
      </c>
      <c r="J4">
        <v>1.83</v>
      </c>
      <c r="K4">
        <v>10</v>
      </c>
      <c r="L4">
        <v>4</v>
      </c>
      <c r="M4">
        <v>4</v>
      </c>
      <c r="N4" s="2">
        <v>6</v>
      </c>
      <c r="O4" s="1">
        <v>0.52428571428571424</v>
      </c>
      <c r="P4">
        <v>11</v>
      </c>
      <c r="Q4">
        <v>0.24</v>
      </c>
      <c r="R4">
        <v>8</v>
      </c>
      <c r="S4">
        <v>2</v>
      </c>
      <c r="T4">
        <v>2</v>
      </c>
      <c r="U4" s="2">
        <v>7</v>
      </c>
    </row>
    <row r="5" spans="1:21" x14ac:dyDescent="0.3">
      <c r="A5" s="1" t="s">
        <v>42</v>
      </c>
      <c r="B5">
        <f t="shared" si="0"/>
        <v>3</v>
      </c>
      <c r="C5">
        <v>0</v>
      </c>
      <c r="D5" s="2">
        <v>0</v>
      </c>
      <c r="E5" s="1">
        <v>0.14285714285714285</v>
      </c>
      <c r="F5">
        <v>16</v>
      </c>
      <c r="G5">
        <v>46.24</v>
      </c>
      <c r="H5">
        <v>3</v>
      </c>
      <c r="I5">
        <v>1</v>
      </c>
      <c r="J5">
        <v>1.45</v>
      </c>
      <c r="K5">
        <v>10</v>
      </c>
      <c r="L5">
        <v>4</v>
      </c>
      <c r="M5">
        <v>4</v>
      </c>
      <c r="N5" s="2">
        <v>7</v>
      </c>
      <c r="O5" s="1">
        <v>0.2</v>
      </c>
      <c r="P5">
        <v>17</v>
      </c>
      <c r="Q5">
        <v>0.16</v>
      </c>
      <c r="R5">
        <v>9</v>
      </c>
      <c r="S5">
        <v>5</v>
      </c>
      <c r="T5">
        <v>5</v>
      </c>
      <c r="U5" s="2">
        <v>5</v>
      </c>
    </row>
    <row r="6" spans="1:21" x14ac:dyDescent="0.3">
      <c r="A6" s="1" t="s">
        <v>7</v>
      </c>
      <c r="B6">
        <f t="shared" si="0"/>
        <v>4</v>
      </c>
      <c r="C6">
        <v>0</v>
      </c>
      <c r="D6" s="2">
        <v>0</v>
      </c>
      <c r="E6" s="1">
        <v>0.13400000000000001</v>
      </c>
      <c r="F6">
        <v>16</v>
      </c>
      <c r="G6">
        <v>42.25</v>
      </c>
      <c r="H6">
        <v>0.5</v>
      </c>
      <c r="I6">
        <v>1.5</v>
      </c>
      <c r="J6">
        <v>0.92</v>
      </c>
      <c r="K6">
        <v>10</v>
      </c>
      <c r="L6">
        <v>4</v>
      </c>
      <c r="M6">
        <v>5</v>
      </c>
      <c r="N6" s="2">
        <v>5</v>
      </c>
      <c r="O6" s="1">
        <v>0.33250000000000002</v>
      </c>
      <c r="P6">
        <v>10</v>
      </c>
      <c r="Q6">
        <v>0.11</v>
      </c>
      <c r="R6">
        <v>7</v>
      </c>
      <c r="S6">
        <v>4</v>
      </c>
      <c r="T6">
        <v>4</v>
      </c>
      <c r="U6" s="2">
        <v>4</v>
      </c>
    </row>
    <row r="7" spans="1:21" x14ac:dyDescent="0.3">
      <c r="A7" s="1" t="s">
        <v>100</v>
      </c>
      <c r="B7">
        <f t="shared" si="0"/>
        <v>5</v>
      </c>
      <c r="C7">
        <v>0</v>
      </c>
      <c r="D7" s="2">
        <v>0</v>
      </c>
      <c r="E7" s="1">
        <v>0.33399999999999996</v>
      </c>
      <c r="F7">
        <v>14</v>
      </c>
      <c r="G7">
        <v>43.06</v>
      </c>
      <c r="H7">
        <v>1.5</v>
      </c>
      <c r="I7">
        <v>10</v>
      </c>
      <c r="J7">
        <v>0.8</v>
      </c>
      <c r="K7">
        <v>8</v>
      </c>
      <c r="L7">
        <v>3</v>
      </c>
      <c r="M7">
        <v>3</v>
      </c>
      <c r="N7" s="2">
        <v>5</v>
      </c>
      <c r="O7" s="1">
        <v>0.11</v>
      </c>
      <c r="P7">
        <v>11</v>
      </c>
      <c r="Q7">
        <v>0.19</v>
      </c>
      <c r="R7">
        <v>7</v>
      </c>
      <c r="S7">
        <v>3</v>
      </c>
      <c r="T7">
        <v>4</v>
      </c>
      <c r="U7" s="2">
        <v>3</v>
      </c>
    </row>
    <row r="8" spans="1:21" x14ac:dyDescent="0.3">
      <c r="A8" s="1" t="s">
        <v>68</v>
      </c>
      <c r="B8">
        <f t="shared" si="0"/>
        <v>6</v>
      </c>
      <c r="C8">
        <v>0</v>
      </c>
      <c r="D8" s="2">
        <v>0</v>
      </c>
      <c r="E8" s="1">
        <v>5.5E-2</v>
      </c>
      <c r="F8">
        <v>18</v>
      </c>
      <c r="G8">
        <v>38.61</v>
      </c>
      <c r="H8">
        <v>2.16</v>
      </c>
      <c r="I8">
        <v>1</v>
      </c>
      <c r="J8">
        <v>0.68</v>
      </c>
      <c r="K8">
        <v>12</v>
      </c>
      <c r="L8">
        <v>4</v>
      </c>
      <c r="M8">
        <v>4</v>
      </c>
      <c r="N8" s="2">
        <v>6</v>
      </c>
      <c r="O8" s="1">
        <v>0.33250000000000002</v>
      </c>
      <c r="P8">
        <v>12</v>
      </c>
      <c r="Q8">
        <v>0.16</v>
      </c>
      <c r="R8">
        <v>7</v>
      </c>
      <c r="S8">
        <v>3</v>
      </c>
      <c r="T8">
        <v>3</v>
      </c>
      <c r="U8" s="2">
        <v>4</v>
      </c>
    </row>
    <row r="9" spans="1:21" x14ac:dyDescent="0.3">
      <c r="A9" s="1" t="s">
        <v>99</v>
      </c>
      <c r="B9">
        <f t="shared" si="0"/>
        <v>7</v>
      </c>
      <c r="C9">
        <v>0</v>
      </c>
      <c r="D9" s="2">
        <v>0</v>
      </c>
      <c r="E9" s="1">
        <v>0.23857142857142857</v>
      </c>
      <c r="F9">
        <v>19</v>
      </c>
      <c r="G9">
        <v>47.72</v>
      </c>
      <c r="H9">
        <v>5.91</v>
      </c>
      <c r="I9">
        <v>0.5</v>
      </c>
      <c r="J9">
        <v>2.4500000000000002</v>
      </c>
      <c r="K9">
        <v>11</v>
      </c>
      <c r="L9">
        <v>3</v>
      </c>
      <c r="M9">
        <v>2</v>
      </c>
      <c r="N9" s="2">
        <v>7</v>
      </c>
      <c r="O9" s="1">
        <v>0</v>
      </c>
      <c r="P9">
        <v>14</v>
      </c>
      <c r="Q9">
        <v>0.17</v>
      </c>
      <c r="R9">
        <v>6</v>
      </c>
      <c r="S9">
        <v>4</v>
      </c>
      <c r="T9">
        <v>3</v>
      </c>
      <c r="U9" s="2">
        <v>3</v>
      </c>
    </row>
    <row r="10" spans="1:21" x14ac:dyDescent="0.3">
      <c r="A10" s="1" t="s">
        <v>98</v>
      </c>
      <c r="B10">
        <f t="shared" si="0"/>
        <v>8</v>
      </c>
      <c r="C10">
        <v>0</v>
      </c>
      <c r="D10" s="2">
        <v>0</v>
      </c>
      <c r="E10" s="1">
        <v>0.40777777777777779</v>
      </c>
      <c r="F10">
        <v>16</v>
      </c>
      <c r="G10">
        <v>37.44</v>
      </c>
      <c r="H10">
        <v>0.5</v>
      </c>
      <c r="I10">
        <v>5</v>
      </c>
      <c r="J10">
        <v>100</v>
      </c>
      <c r="K10">
        <v>12</v>
      </c>
      <c r="L10">
        <v>2</v>
      </c>
      <c r="M10">
        <v>2</v>
      </c>
      <c r="N10" s="2">
        <v>9</v>
      </c>
      <c r="O10" s="1">
        <v>0.26600000000000001</v>
      </c>
      <c r="P10">
        <v>11</v>
      </c>
      <c r="Q10">
        <v>0.24</v>
      </c>
      <c r="R10">
        <v>7</v>
      </c>
      <c r="S10">
        <v>3</v>
      </c>
      <c r="T10">
        <v>3</v>
      </c>
      <c r="U10" s="2">
        <v>5</v>
      </c>
    </row>
    <row r="11" spans="1:21" x14ac:dyDescent="0.3">
      <c r="A11" s="1" t="s">
        <v>77</v>
      </c>
      <c r="B11">
        <f t="shared" si="0"/>
        <v>9</v>
      </c>
      <c r="C11">
        <v>0</v>
      </c>
      <c r="D11" s="2">
        <v>1</v>
      </c>
      <c r="E11" s="1">
        <v>0</v>
      </c>
      <c r="F11">
        <v>16</v>
      </c>
      <c r="G11">
        <v>49.99</v>
      </c>
      <c r="H11">
        <v>0.47</v>
      </c>
      <c r="I11">
        <v>0.47</v>
      </c>
      <c r="J11">
        <v>0.19</v>
      </c>
      <c r="K11">
        <v>9</v>
      </c>
      <c r="L11">
        <v>3</v>
      </c>
      <c r="M11">
        <v>3</v>
      </c>
      <c r="N11" s="2">
        <v>5</v>
      </c>
      <c r="O11" s="1">
        <v>0.4757142857142857</v>
      </c>
      <c r="P11">
        <v>18</v>
      </c>
      <c r="Q11">
        <v>0.14000000000000001</v>
      </c>
      <c r="R11">
        <v>10</v>
      </c>
      <c r="S11">
        <v>4</v>
      </c>
      <c r="T11">
        <v>5</v>
      </c>
      <c r="U11" s="2">
        <v>7</v>
      </c>
    </row>
    <row r="12" spans="1:21" x14ac:dyDescent="0.3">
      <c r="A12" s="1" t="s">
        <v>77</v>
      </c>
      <c r="B12">
        <f t="shared" si="0"/>
        <v>10</v>
      </c>
      <c r="C12">
        <v>0</v>
      </c>
      <c r="D12" s="2">
        <v>1</v>
      </c>
      <c r="E12" s="1">
        <v>6.6000000000000003E-2</v>
      </c>
      <c r="F12">
        <v>15</v>
      </c>
      <c r="G12">
        <v>48.25</v>
      </c>
      <c r="H12">
        <v>0.5</v>
      </c>
      <c r="I12">
        <v>0.47</v>
      </c>
      <c r="J12">
        <v>1.42</v>
      </c>
      <c r="K12">
        <v>7</v>
      </c>
      <c r="L12">
        <v>2</v>
      </c>
      <c r="M12">
        <v>1</v>
      </c>
      <c r="N12" s="2">
        <v>5</v>
      </c>
      <c r="O12" s="1">
        <v>0.52428571428571424</v>
      </c>
      <c r="P12">
        <v>15</v>
      </c>
      <c r="Q12">
        <v>0.14000000000000001</v>
      </c>
      <c r="R12">
        <v>9</v>
      </c>
      <c r="S12">
        <v>3</v>
      </c>
      <c r="T12">
        <v>4</v>
      </c>
      <c r="U12" s="2">
        <v>7</v>
      </c>
    </row>
    <row r="13" spans="1:21" x14ac:dyDescent="0.3">
      <c r="A13" s="1" t="s">
        <v>77</v>
      </c>
      <c r="B13">
        <f t="shared" si="0"/>
        <v>11</v>
      </c>
      <c r="C13">
        <v>0</v>
      </c>
      <c r="D13" s="2">
        <v>1</v>
      </c>
      <c r="E13" s="1">
        <v>0.29666666666666663</v>
      </c>
      <c r="F13">
        <v>18</v>
      </c>
      <c r="G13">
        <v>53.03</v>
      </c>
      <c r="H13">
        <v>0.47</v>
      </c>
      <c r="I13">
        <v>0</v>
      </c>
      <c r="J13">
        <v>1.25</v>
      </c>
      <c r="K13">
        <v>12</v>
      </c>
      <c r="L13">
        <v>3</v>
      </c>
      <c r="M13">
        <v>3</v>
      </c>
      <c r="N13" s="2">
        <v>9</v>
      </c>
      <c r="O13" s="1">
        <v>0.52428571428571424</v>
      </c>
      <c r="P13">
        <v>16</v>
      </c>
      <c r="Q13">
        <v>0.15</v>
      </c>
      <c r="R13">
        <v>10</v>
      </c>
      <c r="S13">
        <v>2</v>
      </c>
      <c r="T13">
        <v>2</v>
      </c>
      <c r="U13" s="2">
        <v>7</v>
      </c>
    </row>
    <row r="14" spans="1:21" x14ac:dyDescent="0.3">
      <c r="A14" s="1" t="s">
        <v>78</v>
      </c>
      <c r="B14">
        <f t="shared" si="0"/>
        <v>12</v>
      </c>
      <c r="C14">
        <v>1</v>
      </c>
      <c r="D14" s="2">
        <v>1</v>
      </c>
      <c r="E14" s="1">
        <v>0.375</v>
      </c>
      <c r="F14">
        <v>16</v>
      </c>
      <c r="G14">
        <v>93.13</v>
      </c>
      <c r="H14">
        <v>6</v>
      </c>
      <c r="I14">
        <v>5.5</v>
      </c>
      <c r="J14">
        <v>5.38</v>
      </c>
      <c r="K14">
        <v>10</v>
      </c>
      <c r="L14">
        <v>4</v>
      </c>
      <c r="M14">
        <v>3</v>
      </c>
      <c r="N14" s="2">
        <v>8</v>
      </c>
      <c r="O14" s="1">
        <v>0.6</v>
      </c>
      <c r="P14">
        <v>23</v>
      </c>
      <c r="Q14">
        <v>0.28000000000000003</v>
      </c>
      <c r="R14">
        <v>12</v>
      </c>
      <c r="S14">
        <v>4</v>
      </c>
      <c r="T14">
        <v>4</v>
      </c>
      <c r="U14" s="2">
        <v>10</v>
      </c>
    </row>
    <row r="15" spans="1:21" x14ac:dyDescent="0.3">
      <c r="A15" s="1" t="s">
        <v>30</v>
      </c>
      <c r="B15">
        <f t="shared" si="0"/>
        <v>13</v>
      </c>
      <c r="C15">
        <v>1</v>
      </c>
      <c r="D15" s="2">
        <v>3</v>
      </c>
      <c r="E15" s="1">
        <v>5.5E-2</v>
      </c>
      <c r="F15">
        <v>18</v>
      </c>
      <c r="G15">
        <v>52.13</v>
      </c>
      <c r="H15">
        <v>0.47</v>
      </c>
      <c r="I15">
        <v>0.47</v>
      </c>
      <c r="J15">
        <v>0.95</v>
      </c>
      <c r="K15">
        <v>9</v>
      </c>
      <c r="L15">
        <v>4</v>
      </c>
      <c r="M15">
        <v>3</v>
      </c>
      <c r="N15" s="2">
        <v>6</v>
      </c>
      <c r="O15" s="1">
        <v>0.33285714285714285</v>
      </c>
      <c r="P15">
        <v>16</v>
      </c>
      <c r="Q15">
        <v>0.16</v>
      </c>
      <c r="R15">
        <v>9</v>
      </c>
      <c r="S15">
        <v>4</v>
      </c>
      <c r="T15">
        <v>3</v>
      </c>
      <c r="U15" s="2">
        <v>7</v>
      </c>
    </row>
    <row r="16" spans="1:21" x14ac:dyDescent="0.3">
      <c r="A16" s="1" t="s">
        <v>30</v>
      </c>
      <c r="B16">
        <f t="shared" si="0"/>
        <v>14</v>
      </c>
      <c r="C16">
        <v>1</v>
      </c>
      <c r="D16" s="2">
        <v>3</v>
      </c>
      <c r="E16" s="1">
        <v>9.5714285714285724E-2</v>
      </c>
      <c r="F16">
        <v>18</v>
      </c>
      <c r="G16">
        <v>53</v>
      </c>
      <c r="H16">
        <v>0.47</v>
      </c>
      <c r="I16">
        <v>0.47</v>
      </c>
      <c r="J16">
        <v>0.88</v>
      </c>
      <c r="K16">
        <v>12</v>
      </c>
      <c r="L16">
        <v>4</v>
      </c>
      <c r="M16">
        <v>3</v>
      </c>
      <c r="N16" s="2">
        <v>7</v>
      </c>
      <c r="O16" s="1">
        <v>0.33285714285714285</v>
      </c>
      <c r="P16">
        <v>19</v>
      </c>
      <c r="Q16">
        <v>0.13</v>
      </c>
      <c r="R16">
        <v>12</v>
      </c>
      <c r="S16">
        <v>6</v>
      </c>
      <c r="T16">
        <v>5</v>
      </c>
      <c r="U16" s="2">
        <v>7</v>
      </c>
    </row>
    <row r="17" spans="1:21" x14ac:dyDescent="0.3">
      <c r="A17" s="1" t="s">
        <v>30</v>
      </c>
      <c r="B17">
        <f t="shared" si="0"/>
        <v>15</v>
      </c>
      <c r="C17">
        <v>1</v>
      </c>
      <c r="D17" s="2">
        <v>3</v>
      </c>
      <c r="E17" s="1">
        <v>6.6000000000000003E-2</v>
      </c>
      <c r="F17">
        <v>16</v>
      </c>
      <c r="G17">
        <v>54.75</v>
      </c>
      <c r="H17">
        <v>0.82</v>
      </c>
      <c r="I17">
        <v>0.94</v>
      </c>
      <c r="J17">
        <v>1</v>
      </c>
      <c r="K17">
        <v>9</v>
      </c>
      <c r="L17">
        <v>3</v>
      </c>
      <c r="M17">
        <v>4</v>
      </c>
      <c r="N17" s="2">
        <v>5</v>
      </c>
      <c r="O17" s="1">
        <v>0.5</v>
      </c>
      <c r="P17">
        <v>18</v>
      </c>
      <c r="Q17">
        <v>0.19</v>
      </c>
      <c r="R17">
        <v>11</v>
      </c>
      <c r="S17">
        <v>2</v>
      </c>
      <c r="T17">
        <v>2</v>
      </c>
      <c r="U17" s="2">
        <v>10</v>
      </c>
    </row>
    <row r="18" spans="1:21" x14ac:dyDescent="0.3">
      <c r="A18" s="1" t="s">
        <v>30</v>
      </c>
      <c r="B18">
        <f t="shared" si="0"/>
        <v>16</v>
      </c>
      <c r="C18">
        <v>1</v>
      </c>
      <c r="D18" s="2">
        <v>3</v>
      </c>
      <c r="E18" s="1">
        <v>9.5714285714285724E-2</v>
      </c>
      <c r="F18">
        <v>17</v>
      </c>
      <c r="G18">
        <v>53.88</v>
      </c>
      <c r="H18">
        <v>0.5</v>
      </c>
      <c r="I18">
        <v>1.41</v>
      </c>
      <c r="J18">
        <v>0.75</v>
      </c>
      <c r="K18">
        <v>10</v>
      </c>
      <c r="L18">
        <v>4</v>
      </c>
      <c r="M18">
        <v>4</v>
      </c>
      <c r="N18" s="2">
        <v>7</v>
      </c>
      <c r="O18" s="1">
        <v>0.38833333333333336</v>
      </c>
      <c r="P18">
        <v>17</v>
      </c>
      <c r="Q18">
        <v>0.11</v>
      </c>
      <c r="R18">
        <v>9</v>
      </c>
      <c r="S18">
        <v>5</v>
      </c>
      <c r="T18">
        <v>5</v>
      </c>
      <c r="U18" s="2">
        <v>6</v>
      </c>
    </row>
    <row r="19" spans="1:21" x14ac:dyDescent="0.3">
      <c r="A19" s="1" t="s">
        <v>30</v>
      </c>
      <c r="B19">
        <f t="shared" si="0"/>
        <v>17</v>
      </c>
      <c r="C19">
        <v>1</v>
      </c>
      <c r="D19" s="2">
        <v>3</v>
      </c>
      <c r="E19" s="1">
        <v>0.16625000000000001</v>
      </c>
      <c r="F19">
        <v>15</v>
      </c>
      <c r="G19">
        <v>53</v>
      </c>
      <c r="H19">
        <v>0.47</v>
      </c>
      <c r="I19">
        <v>1.25</v>
      </c>
      <c r="J19">
        <v>0.57999999999999996</v>
      </c>
      <c r="K19">
        <v>12</v>
      </c>
      <c r="L19">
        <v>3</v>
      </c>
      <c r="M19">
        <v>3</v>
      </c>
      <c r="N19" s="2">
        <v>8</v>
      </c>
      <c r="O19" s="1">
        <v>0.38142857142857139</v>
      </c>
      <c r="P19">
        <v>18</v>
      </c>
      <c r="Q19">
        <v>0.11</v>
      </c>
      <c r="R19">
        <v>11</v>
      </c>
      <c r="S19">
        <v>3</v>
      </c>
      <c r="T19">
        <v>3</v>
      </c>
      <c r="U19" s="2">
        <v>7</v>
      </c>
    </row>
    <row r="20" spans="1:21" x14ac:dyDescent="0.3">
      <c r="A20" s="1" t="s">
        <v>49</v>
      </c>
      <c r="B20">
        <f t="shared" si="0"/>
        <v>18</v>
      </c>
      <c r="C20">
        <v>1</v>
      </c>
      <c r="D20" s="2">
        <v>3</v>
      </c>
      <c r="E20" s="1">
        <v>0.19</v>
      </c>
      <c r="F20">
        <v>17</v>
      </c>
      <c r="G20">
        <v>54.09</v>
      </c>
      <c r="H20">
        <v>5</v>
      </c>
      <c r="I20">
        <v>3.68</v>
      </c>
      <c r="J20">
        <v>1.25</v>
      </c>
      <c r="K20">
        <v>11</v>
      </c>
      <c r="L20">
        <v>3</v>
      </c>
      <c r="M20">
        <v>2</v>
      </c>
      <c r="N20" s="2">
        <v>7</v>
      </c>
      <c r="O20" s="1">
        <v>0.44500000000000001</v>
      </c>
      <c r="P20">
        <v>14</v>
      </c>
      <c r="Q20">
        <v>0.19</v>
      </c>
      <c r="R20">
        <v>8</v>
      </c>
      <c r="S20">
        <v>3</v>
      </c>
      <c r="T20">
        <v>3</v>
      </c>
      <c r="U20" s="2">
        <v>6</v>
      </c>
    </row>
    <row r="21" spans="1:21" x14ac:dyDescent="0.3">
      <c r="A21" s="1" t="s">
        <v>49</v>
      </c>
      <c r="B21">
        <f t="shared" si="0"/>
        <v>19</v>
      </c>
      <c r="C21">
        <v>1</v>
      </c>
      <c r="D21" s="2">
        <v>3</v>
      </c>
      <c r="E21" s="1">
        <v>0.14285714285714285</v>
      </c>
      <c r="F21">
        <v>20</v>
      </c>
      <c r="G21">
        <v>57.58</v>
      </c>
      <c r="H21">
        <v>4.5</v>
      </c>
      <c r="I21">
        <v>3.74</v>
      </c>
      <c r="J21">
        <v>1.25</v>
      </c>
      <c r="K21">
        <v>12</v>
      </c>
      <c r="L21">
        <v>5</v>
      </c>
      <c r="M21">
        <v>4</v>
      </c>
      <c r="N21" s="2">
        <v>7</v>
      </c>
      <c r="O21" s="1">
        <v>0.44500000000000001</v>
      </c>
      <c r="P21">
        <v>15</v>
      </c>
      <c r="Q21">
        <v>7.0000000000000007E-2</v>
      </c>
      <c r="R21">
        <v>10</v>
      </c>
      <c r="S21">
        <v>4</v>
      </c>
      <c r="T21">
        <v>4</v>
      </c>
      <c r="U21" s="2">
        <v>6</v>
      </c>
    </row>
    <row r="22" spans="1:21" x14ac:dyDescent="0.3">
      <c r="A22" s="1" t="s">
        <v>49</v>
      </c>
      <c r="B22">
        <f t="shared" si="0"/>
        <v>20</v>
      </c>
      <c r="C22">
        <v>1</v>
      </c>
      <c r="D22" s="2">
        <v>3</v>
      </c>
      <c r="E22" s="1">
        <v>0</v>
      </c>
      <c r="F22">
        <v>21</v>
      </c>
      <c r="G22">
        <v>55.84</v>
      </c>
      <c r="H22">
        <v>0.82</v>
      </c>
      <c r="I22">
        <v>2.62</v>
      </c>
      <c r="J22">
        <v>0.83</v>
      </c>
      <c r="K22">
        <v>12</v>
      </c>
      <c r="L22">
        <v>4</v>
      </c>
      <c r="M22">
        <v>4</v>
      </c>
      <c r="N22" s="2">
        <v>7</v>
      </c>
      <c r="O22" s="1">
        <v>0.26600000000000001</v>
      </c>
      <c r="P22">
        <v>19</v>
      </c>
      <c r="Q22">
        <v>0.08</v>
      </c>
      <c r="R22">
        <v>11</v>
      </c>
      <c r="S22">
        <v>4</v>
      </c>
      <c r="T22">
        <v>5</v>
      </c>
      <c r="U22" s="2">
        <v>5</v>
      </c>
    </row>
    <row r="23" spans="1:21" x14ac:dyDescent="0.3">
      <c r="A23" s="1" t="s">
        <v>49</v>
      </c>
      <c r="B23">
        <f t="shared" si="0"/>
        <v>21</v>
      </c>
      <c r="C23">
        <v>1</v>
      </c>
      <c r="D23" s="2">
        <v>3</v>
      </c>
      <c r="E23" s="1">
        <v>8.3750000000000005E-2</v>
      </c>
      <c r="F23">
        <v>21</v>
      </c>
      <c r="G23">
        <v>53.65</v>
      </c>
      <c r="H23">
        <v>0.47</v>
      </c>
      <c r="I23">
        <v>0.47</v>
      </c>
      <c r="J23">
        <v>0.75</v>
      </c>
      <c r="K23">
        <v>16</v>
      </c>
      <c r="L23">
        <v>6</v>
      </c>
      <c r="M23">
        <v>4</v>
      </c>
      <c r="N23" s="2">
        <v>8</v>
      </c>
      <c r="O23" s="1">
        <v>0.44500000000000001</v>
      </c>
      <c r="P23">
        <v>18</v>
      </c>
      <c r="Q23">
        <v>0.08</v>
      </c>
      <c r="R23">
        <v>9</v>
      </c>
      <c r="S23">
        <v>4</v>
      </c>
      <c r="T23">
        <v>5</v>
      </c>
      <c r="U23" s="2">
        <v>6</v>
      </c>
    </row>
    <row r="24" spans="1:21" x14ac:dyDescent="0.3">
      <c r="A24" s="1" t="s">
        <v>49</v>
      </c>
      <c r="B24">
        <f t="shared" si="0"/>
        <v>22</v>
      </c>
      <c r="C24">
        <v>1</v>
      </c>
      <c r="D24" s="2">
        <v>3</v>
      </c>
      <c r="E24" s="1">
        <v>4.1250000000000002E-2</v>
      </c>
      <c r="F24">
        <v>25</v>
      </c>
      <c r="G24">
        <v>56.71</v>
      </c>
      <c r="H24">
        <v>0.82</v>
      </c>
      <c r="I24">
        <v>2.16</v>
      </c>
      <c r="J24">
        <v>0.88</v>
      </c>
      <c r="K24">
        <v>13</v>
      </c>
      <c r="L24">
        <v>4</v>
      </c>
      <c r="M24">
        <v>3</v>
      </c>
      <c r="N24" s="2">
        <v>8</v>
      </c>
      <c r="O24" s="1">
        <v>0.2</v>
      </c>
      <c r="P24">
        <v>16</v>
      </c>
      <c r="Q24">
        <v>0.09</v>
      </c>
      <c r="R24">
        <v>9</v>
      </c>
      <c r="S24">
        <v>4</v>
      </c>
      <c r="T24">
        <v>5</v>
      </c>
      <c r="U24" s="2">
        <v>5</v>
      </c>
    </row>
    <row r="25" spans="1:21" x14ac:dyDescent="0.3">
      <c r="A25" s="1" t="s">
        <v>49</v>
      </c>
      <c r="B25">
        <f t="shared" si="0"/>
        <v>23</v>
      </c>
      <c r="C25">
        <v>1</v>
      </c>
      <c r="D25" s="2">
        <v>3</v>
      </c>
      <c r="E25" s="1">
        <v>9.5714285714285724E-2</v>
      </c>
      <c r="F25">
        <v>19</v>
      </c>
      <c r="G25">
        <v>54.09</v>
      </c>
      <c r="H25">
        <v>2.0499999999999998</v>
      </c>
      <c r="I25">
        <v>2.62</v>
      </c>
      <c r="J25">
        <v>1.62</v>
      </c>
      <c r="K25">
        <v>12</v>
      </c>
      <c r="L25">
        <v>3</v>
      </c>
      <c r="M25">
        <v>4</v>
      </c>
      <c r="N25" s="2">
        <v>7</v>
      </c>
      <c r="O25" s="1">
        <v>0.33333333333333331</v>
      </c>
      <c r="P25">
        <v>18</v>
      </c>
      <c r="Q25">
        <v>0.1</v>
      </c>
      <c r="R25">
        <v>12</v>
      </c>
      <c r="S25">
        <v>4</v>
      </c>
      <c r="T25">
        <v>5</v>
      </c>
      <c r="U25" s="2">
        <v>6</v>
      </c>
    </row>
    <row r="26" spans="1:21" x14ac:dyDescent="0.3">
      <c r="A26" s="1" t="s">
        <v>49</v>
      </c>
      <c r="B26">
        <f t="shared" si="0"/>
        <v>24</v>
      </c>
      <c r="C26">
        <v>1</v>
      </c>
      <c r="D26" s="2">
        <v>3</v>
      </c>
      <c r="E26" s="1">
        <v>0</v>
      </c>
      <c r="F26">
        <v>15</v>
      </c>
      <c r="G26">
        <v>49.29</v>
      </c>
      <c r="H26">
        <v>2.62</v>
      </c>
      <c r="I26">
        <v>4.9000000000000004</v>
      </c>
      <c r="J26">
        <v>2.56</v>
      </c>
      <c r="K26">
        <v>8</v>
      </c>
      <c r="L26">
        <v>2</v>
      </c>
      <c r="M26">
        <v>3</v>
      </c>
      <c r="N26" s="2">
        <v>5</v>
      </c>
      <c r="O26" s="1">
        <v>0.25</v>
      </c>
      <c r="P26">
        <v>15</v>
      </c>
      <c r="Q26">
        <v>0.18</v>
      </c>
      <c r="R26">
        <v>7</v>
      </c>
      <c r="S26">
        <v>4</v>
      </c>
      <c r="T26">
        <v>3</v>
      </c>
      <c r="U26" s="2">
        <v>4</v>
      </c>
    </row>
    <row r="27" spans="1:21" x14ac:dyDescent="0.3">
      <c r="A27" s="1" t="s">
        <v>49</v>
      </c>
      <c r="B27">
        <f t="shared" si="0"/>
        <v>25</v>
      </c>
      <c r="C27">
        <v>1</v>
      </c>
      <c r="D27" s="2">
        <v>3</v>
      </c>
      <c r="E27" s="1">
        <v>0</v>
      </c>
      <c r="F27">
        <v>18</v>
      </c>
      <c r="G27">
        <v>44.06</v>
      </c>
      <c r="H27">
        <v>3.56</v>
      </c>
      <c r="I27">
        <v>3.4</v>
      </c>
      <c r="J27">
        <v>1.43</v>
      </c>
      <c r="K27">
        <v>10</v>
      </c>
      <c r="L27">
        <v>4</v>
      </c>
      <c r="M27">
        <v>4</v>
      </c>
      <c r="N27" s="2">
        <v>5</v>
      </c>
      <c r="O27" s="1">
        <v>0.11</v>
      </c>
      <c r="P27">
        <v>13</v>
      </c>
      <c r="Q27">
        <v>0.32</v>
      </c>
      <c r="R27">
        <v>7</v>
      </c>
      <c r="S27">
        <v>4</v>
      </c>
      <c r="T27">
        <v>4</v>
      </c>
      <c r="U27" s="2">
        <v>3</v>
      </c>
    </row>
    <row r="28" spans="1:21" x14ac:dyDescent="0.3">
      <c r="A28" s="1" t="s">
        <v>49</v>
      </c>
      <c r="B28">
        <f t="shared" si="0"/>
        <v>26</v>
      </c>
      <c r="C28">
        <v>1</v>
      </c>
      <c r="D28" s="2">
        <v>3</v>
      </c>
      <c r="E28" s="1">
        <v>0.33285714285714285</v>
      </c>
      <c r="F28">
        <v>19</v>
      </c>
      <c r="G28">
        <v>49.29</v>
      </c>
      <c r="H28">
        <v>4.32</v>
      </c>
      <c r="I28">
        <v>4.78</v>
      </c>
      <c r="J28">
        <v>0.25</v>
      </c>
      <c r="K28">
        <v>11</v>
      </c>
      <c r="L28">
        <v>4</v>
      </c>
      <c r="M28">
        <v>4</v>
      </c>
      <c r="N28" s="2">
        <v>7</v>
      </c>
      <c r="O28" s="1">
        <v>0.25</v>
      </c>
      <c r="P28">
        <v>17</v>
      </c>
      <c r="Q28">
        <v>0.37</v>
      </c>
      <c r="R28">
        <v>11</v>
      </c>
      <c r="S28">
        <v>6</v>
      </c>
      <c r="T28">
        <v>5</v>
      </c>
      <c r="U28" s="2">
        <v>5</v>
      </c>
    </row>
    <row r="29" spans="1:21" x14ac:dyDescent="0.3">
      <c r="A29" s="1" t="s">
        <v>49</v>
      </c>
      <c r="B29">
        <f t="shared" si="0"/>
        <v>27</v>
      </c>
      <c r="C29">
        <v>1</v>
      </c>
      <c r="D29" s="2">
        <v>3</v>
      </c>
      <c r="E29" s="1">
        <v>0.16666666666666666</v>
      </c>
      <c r="F29">
        <v>17</v>
      </c>
      <c r="G29">
        <v>48.86</v>
      </c>
      <c r="H29">
        <v>1.63</v>
      </c>
      <c r="I29">
        <v>5.5</v>
      </c>
      <c r="J29">
        <v>100</v>
      </c>
      <c r="K29">
        <v>11</v>
      </c>
      <c r="L29">
        <v>3</v>
      </c>
      <c r="M29">
        <v>4</v>
      </c>
      <c r="N29" s="2">
        <v>6</v>
      </c>
      <c r="O29" s="1">
        <v>0.2</v>
      </c>
      <c r="P29">
        <v>18</v>
      </c>
      <c r="Q29">
        <v>0.36</v>
      </c>
      <c r="R29">
        <v>11</v>
      </c>
      <c r="S29">
        <v>5</v>
      </c>
      <c r="T29">
        <v>5</v>
      </c>
      <c r="U29" s="2">
        <v>5</v>
      </c>
    </row>
    <row r="30" spans="1:21" x14ac:dyDescent="0.3">
      <c r="A30" s="1" t="s">
        <v>57</v>
      </c>
      <c r="B30">
        <f t="shared" si="0"/>
        <v>28</v>
      </c>
      <c r="C30">
        <v>1</v>
      </c>
      <c r="D30" s="2">
        <v>3</v>
      </c>
      <c r="E30" s="1">
        <v>0.14285714285714285</v>
      </c>
      <c r="F30">
        <v>18</v>
      </c>
      <c r="G30">
        <v>50.52</v>
      </c>
      <c r="H30">
        <v>1.25</v>
      </c>
      <c r="I30">
        <v>1</v>
      </c>
      <c r="J30">
        <v>1.33</v>
      </c>
      <c r="K30">
        <v>11</v>
      </c>
      <c r="L30">
        <v>4</v>
      </c>
      <c r="M30">
        <v>4</v>
      </c>
      <c r="N30" s="2">
        <v>7</v>
      </c>
      <c r="O30" s="1">
        <v>0.44500000000000001</v>
      </c>
      <c r="P30">
        <v>14</v>
      </c>
      <c r="Q30">
        <v>0.17</v>
      </c>
      <c r="R30">
        <v>9</v>
      </c>
      <c r="S30">
        <v>3</v>
      </c>
      <c r="T30">
        <v>4</v>
      </c>
      <c r="U30" s="2">
        <v>6</v>
      </c>
    </row>
    <row r="31" spans="1:21" x14ac:dyDescent="0.3">
      <c r="A31" s="1" t="s">
        <v>57</v>
      </c>
      <c r="B31">
        <f t="shared" si="0"/>
        <v>29</v>
      </c>
      <c r="C31">
        <v>1</v>
      </c>
      <c r="D31" s="2">
        <v>3</v>
      </c>
      <c r="E31" s="1">
        <v>0.23857142857142857</v>
      </c>
      <c r="F31">
        <v>14</v>
      </c>
      <c r="G31">
        <v>49.21</v>
      </c>
      <c r="H31">
        <v>1.25</v>
      </c>
      <c r="I31">
        <v>0.47</v>
      </c>
      <c r="J31">
        <v>1</v>
      </c>
      <c r="K31">
        <v>8</v>
      </c>
      <c r="L31">
        <v>3</v>
      </c>
      <c r="M31">
        <v>3</v>
      </c>
      <c r="N31" s="2">
        <v>7</v>
      </c>
      <c r="O31" s="1">
        <v>0.45874999999999999</v>
      </c>
      <c r="P31">
        <v>17</v>
      </c>
      <c r="Q31">
        <v>0.15</v>
      </c>
      <c r="R31">
        <v>10</v>
      </c>
      <c r="S31">
        <v>5</v>
      </c>
      <c r="T31">
        <v>5</v>
      </c>
      <c r="U31" s="2">
        <v>8</v>
      </c>
    </row>
    <row r="32" spans="1:21" x14ac:dyDescent="0.3">
      <c r="A32" s="1" t="s">
        <v>57</v>
      </c>
      <c r="B32">
        <f t="shared" si="0"/>
        <v>30</v>
      </c>
      <c r="C32">
        <v>1</v>
      </c>
      <c r="D32" s="2">
        <v>3</v>
      </c>
      <c r="E32" s="1">
        <v>9.5714285714285724E-2</v>
      </c>
      <c r="F32">
        <v>18</v>
      </c>
      <c r="G32">
        <v>50.95</v>
      </c>
      <c r="H32">
        <v>0.82</v>
      </c>
      <c r="I32">
        <v>0.94</v>
      </c>
      <c r="J32">
        <v>1.58</v>
      </c>
      <c r="K32">
        <v>12</v>
      </c>
      <c r="L32">
        <v>3</v>
      </c>
      <c r="M32">
        <v>3</v>
      </c>
      <c r="N32" s="2">
        <v>7</v>
      </c>
      <c r="O32" s="1">
        <v>0.4642857142857143</v>
      </c>
      <c r="P32">
        <v>19</v>
      </c>
      <c r="Q32">
        <v>0.16</v>
      </c>
      <c r="R32">
        <v>10</v>
      </c>
      <c r="S32">
        <v>5</v>
      </c>
      <c r="T32">
        <v>6</v>
      </c>
      <c r="U32" s="2">
        <v>7</v>
      </c>
    </row>
    <row r="33" spans="1:21" x14ac:dyDescent="0.3">
      <c r="A33" s="1" t="s">
        <v>91</v>
      </c>
      <c r="B33">
        <f t="shared" si="0"/>
        <v>31</v>
      </c>
      <c r="C33">
        <v>1</v>
      </c>
      <c r="D33" s="2">
        <v>3</v>
      </c>
      <c r="E33" s="1">
        <v>5.5E-2</v>
      </c>
      <c r="F33">
        <v>15</v>
      </c>
      <c r="G33">
        <v>51.07</v>
      </c>
      <c r="H33">
        <v>0.82</v>
      </c>
      <c r="I33">
        <v>0.94</v>
      </c>
      <c r="J33">
        <v>1.06</v>
      </c>
      <c r="K33">
        <v>9</v>
      </c>
      <c r="L33">
        <v>2</v>
      </c>
      <c r="M33">
        <v>3</v>
      </c>
      <c r="N33" s="2">
        <v>6</v>
      </c>
      <c r="O33" s="1">
        <v>0.33333333333333331</v>
      </c>
      <c r="P33">
        <v>19</v>
      </c>
      <c r="Q33">
        <v>0.13</v>
      </c>
      <c r="R33">
        <v>12</v>
      </c>
      <c r="S33">
        <v>5</v>
      </c>
      <c r="T33">
        <v>4</v>
      </c>
      <c r="U33" s="2">
        <v>6</v>
      </c>
    </row>
    <row r="34" spans="1:21" x14ac:dyDescent="0.3">
      <c r="A34" s="1" t="s">
        <v>91</v>
      </c>
      <c r="B34">
        <f t="shared" si="0"/>
        <v>32</v>
      </c>
      <c r="C34">
        <v>1</v>
      </c>
      <c r="D34" s="2">
        <v>3</v>
      </c>
      <c r="E34" s="1">
        <v>0.11166666666666668</v>
      </c>
      <c r="F34">
        <v>17</v>
      </c>
      <c r="G34">
        <v>49.77</v>
      </c>
      <c r="H34">
        <v>0.47</v>
      </c>
      <c r="I34">
        <v>0.82</v>
      </c>
      <c r="J34">
        <v>1.28</v>
      </c>
      <c r="K34">
        <v>11</v>
      </c>
      <c r="L34">
        <v>4</v>
      </c>
      <c r="M34">
        <v>4</v>
      </c>
      <c r="N34" s="2">
        <v>6</v>
      </c>
      <c r="O34" s="1">
        <v>0.38142857142857139</v>
      </c>
      <c r="P34">
        <v>15</v>
      </c>
      <c r="Q34">
        <v>0.11</v>
      </c>
      <c r="R34">
        <v>9</v>
      </c>
      <c r="S34">
        <v>3</v>
      </c>
      <c r="T34">
        <v>3</v>
      </c>
      <c r="U34" s="2">
        <v>7</v>
      </c>
    </row>
    <row r="35" spans="1:21" x14ac:dyDescent="0.3">
      <c r="A35" s="1" t="s">
        <v>91</v>
      </c>
      <c r="B35">
        <f t="shared" si="0"/>
        <v>33</v>
      </c>
      <c r="C35">
        <v>1</v>
      </c>
      <c r="D35" s="2">
        <v>3</v>
      </c>
      <c r="E35" s="1">
        <v>0</v>
      </c>
      <c r="F35">
        <v>15</v>
      </c>
      <c r="G35">
        <v>50.2</v>
      </c>
      <c r="H35">
        <v>1.25</v>
      </c>
      <c r="I35">
        <v>0.94</v>
      </c>
      <c r="J35">
        <v>1.35</v>
      </c>
      <c r="K35">
        <v>7</v>
      </c>
      <c r="L35">
        <v>3</v>
      </c>
      <c r="M35">
        <v>2</v>
      </c>
      <c r="N35" s="2">
        <v>5</v>
      </c>
      <c r="O35" s="1">
        <v>0.4757142857142857</v>
      </c>
      <c r="P35">
        <v>17</v>
      </c>
      <c r="Q35">
        <v>0.11</v>
      </c>
      <c r="R35">
        <v>11</v>
      </c>
      <c r="S35">
        <v>5</v>
      </c>
      <c r="T35">
        <v>4</v>
      </c>
      <c r="U35" s="2">
        <v>7</v>
      </c>
    </row>
    <row r="36" spans="1:21" x14ac:dyDescent="0.3">
      <c r="A36" s="1" t="s">
        <v>91</v>
      </c>
      <c r="B36">
        <f t="shared" si="0"/>
        <v>34</v>
      </c>
      <c r="C36">
        <v>1</v>
      </c>
      <c r="D36" s="2">
        <v>3</v>
      </c>
      <c r="E36" s="1">
        <v>4.7142857142857146E-2</v>
      </c>
      <c r="F36">
        <v>19</v>
      </c>
      <c r="G36">
        <v>50.2</v>
      </c>
      <c r="H36">
        <v>0.82</v>
      </c>
      <c r="I36">
        <v>0.82</v>
      </c>
      <c r="J36">
        <v>0.85</v>
      </c>
      <c r="K36">
        <v>11</v>
      </c>
      <c r="L36">
        <v>3</v>
      </c>
      <c r="M36">
        <v>3</v>
      </c>
      <c r="N36" s="2">
        <v>7</v>
      </c>
      <c r="O36" s="1">
        <v>0.4757142857142857</v>
      </c>
      <c r="P36">
        <v>16</v>
      </c>
      <c r="Q36">
        <v>0.11</v>
      </c>
      <c r="R36">
        <v>10</v>
      </c>
      <c r="S36">
        <v>4</v>
      </c>
      <c r="T36">
        <v>4</v>
      </c>
      <c r="U36" s="2">
        <v>7</v>
      </c>
    </row>
    <row r="37" spans="1:21" x14ac:dyDescent="0.3">
      <c r="A37" s="1" t="s">
        <v>91</v>
      </c>
      <c r="B37">
        <f t="shared" si="0"/>
        <v>35</v>
      </c>
      <c r="C37">
        <v>1</v>
      </c>
      <c r="D37" s="2">
        <v>3</v>
      </c>
      <c r="E37" s="1">
        <v>0.16666666666666666</v>
      </c>
      <c r="F37">
        <v>18</v>
      </c>
      <c r="G37">
        <v>50.64</v>
      </c>
      <c r="H37">
        <v>0.94</v>
      </c>
      <c r="I37">
        <v>0.94</v>
      </c>
      <c r="J37">
        <v>1.38</v>
      </c>
      <c r="K37">
        <v>8</v>
      </c>
      <c r="L37">
        <v>3</v>
      </c>
      <c r="M37">
        <v>3</v>
      </c>
      <c r="N37" s="2">
        <v>6</v>
      </c>
      <c r="O37" s="1">
        <v>0.38142857142857139</v>
      </c>
      <c r="P37">
        <v>20</v>
      </c>
      <c r="Q37">
        <v>0.21</v>
      </c>
      <c r="R37">
        <v>11</v>
      </c>
      <c r="S37">
        <v>3</v>
      </c>
      <c r="T37">
        <v>5</v>
      </c>
      <c r="U37" s="2">
        <v>7</v>
      </c>
    </row>
    <row r="38" spans="1:21" x14ac:dyDescent="0.3">
      <c r="A38" s="1" t="s">
        <v>91</v>
      </c>
      <c r="B38">
        <f t="shared" si="0"/>
        <v>36</v>
      </c>
      <c r="C38">
        <v>1</v>
      </c>
      <c r="D38" s="2">
        <v>3</v>
      </c>
      <c r="E38" s="1">
        <v>0.33374999999999999</v>
      </c>
      <c r="F38">
        <v>21</v>
      </c>
      <c r="G38">
        <v>51.95</v>
      </c>
      <c r="H38">
        <v>1.89</v>
      </c>
      <c r="I38">
        <v>0.47</v>
      </c>
      <c r="J38">
        <v>1</v>
      </c>
      <c r="K38">
        <v>12</v>
      </c>
      <c r="L38">
        <v>3</v>
      </c>
      <c r="M38">
        <v>4</v>
      </c>
      <c r="N38" s="2">
        <v>8</v>
      </c>
      <c r="O38" s="1">
        <v>0.38142857142857139</v>
      </c>
      <c r="P38">
        <v>15</v>
      </c>
      <c r="Q38">
        <v>0.11</v>
      </c>
      <c r="R38">
        <v>9</v>
      </c>
      <c r="S38">
        <v>3</v>
      </c>
      <c r="T38">
        <v>3</v>
      </c>
      <c r="U38" s="2">
        <v>7</v>
      </c>
    </row>
    <row r="39" spans="1:21" x14ac:dyDescent="0.3">
      <c r="A39" s="1" t="s">
        <v>91</v>
      </c>
      <c r="B39">
        <f t="shared" si="0"/>
        <v>37</v>
      </c>
      <c r="C39">
        <v>1</v>
      </c>
      <c r="D39" s="2">
        <v>3</v>
      </c>
      <c r="E39" s="1">
        <v>6.6000000000000003E-2</v>
      </c>
      <c r="F39">
        <v>18</v>
      </c>
      <c r="G39">
        <v>50.2</v>
      </c>
      <c r="H39">
        <v>1.25</v>
      </c>
      <c r="I39">
        <v>0.94</v>
      </c>
      <c r="J39">
        <v>1.71</v>
      </c>
      <c r="K39">
        <v>9</v>
      </c>
      <c r="L39">
        <v>5</v>
      </c>
      <c r="M39">
        <v>5</v>
      </c>
      <c r="N39" s="2">
        <v>5</v>
      </c>
      <c r="O39" s="1">
        <v>0.45874999999999999</v>
      </c>
      <c r="P39">
        <v>18</v>
      </c>
      <c r="Q39">
        <v>0.15</v>
      </c>
      <c r="R39">
        <v>13</v>
      </c>
      <c r="S39">
        <v>5</v>
      </c>
      <c r="T39">
        <v>4</v>
      </c>
      <c r="U39" s="2">
        <v>8</v>
      </c>
    </row>
    <row r="40" spans="1:21" x14ac:dyDescent="0.3">
      <c r="A40" s="1" t="s">
        <v>91</v>
      </c>
      <c r="B40">
        <f t="shared" si="0"/>
        <v>38</v>
      </c>
      <c r="C40">
        <v>1</v>
      </c>
      <c r="D40" s="2">
        <v>3</v>
      </c>
      <c r="E40" s="1">
        <v>0.22166666666666668</v>
      </c>
      <c r="F40">
        <v>16</v>
      </c>
      <c r="G40">
        <v>52.38</v>
      </c>
      <c r="H40">
        <v>0</v>
      </c>
      <c r="I40">
        <v>2.62</v>
      </c>
      <c r="J40">
        <v>1.58</v>
      </c>
      <c r="K40">
        <v>9</v>
      </c>
      <c r="L40">
        <v>3</v>
      </c>
      <c r="M40">
        <v>4</v>
      </c>
      <c r="N40" s="2">
        <v>6</v>
      </c>
      <c r="O40" s="1">
        <v>0.4</v>
      </c>
      <c r="P40">
        <v>16</v>
      </c>
      <c r="Q40">
        <v>0.18</v>
      </c>
      <c r="R40">
        <v>9</v>
      </c>
      <c r="S40">
        <v>5</v>
      </c>
      <c r="T40">
        <v>4</v>
      </c>
      <c r="U40" s="2">
        <v>5</v>
      </c>
    </row>
    <row r="41" spans="1:21" x14ac:dyDescent="0.3">
      <c r="A41" s="1" t="s">
        <v>91</v>
      </c>
      <c r="B41">
        <f t="shared" si="0"/>
        <v>39</v>
      </c>
      <c r="C41">
        <v>1</v>
      </c>
      <c r="D41" s="2">
        <v>3</v>
      </c>
      <c r="E41" s="1">
        <v>0.2857142857142857</v>
      </c>
      <c r="F41">
        <v>17</v>
      </c>
      <c r="G41">
        <v>50.64</v>
      </c>
      <c r="H41">
        <v>1.7</v>
      </c>
      <c r="I41">
        <v>0.82</v>
      </c>
      <c r="J41">
        <v>1.78</v>
      </c>
      <c r="K41">
        <v>11</v>
      </c>
      <c r="L41">
        <v>3</v>
      </c>
      <c r="M41">
        <v>3</v>
      </c>
      <c r="N41" s="2">
        <v>7</v>
      </c>
      <c r="O41" s="1">
        <v>0.44500000000000001</v>
      </c>
      <c r="P41">
        <v>16</v>
      </c>
      <c r="Q41">
        <v>0.12</v>
      </c>
      <c r="R41">
        <v>10</v>
      </c>
      <c r="S41">
        <v>5</v>
      </c>
      <c r="T41">
        <v>5</v>
      </c>
      <c r="U41" s="2">
        <v>6</v>
      </c>
    </row>
    <row r="42" spans="1:21" x14ac:dyDescent="0.3">
      <c r="A42" s="1" t="s">
        <v>67</v>
      </c>
      <c r="B42">
        <f t="shared" si="0"/>
        <v>40</v>
      </c>
      <c r="C42">
        <v>3</v>
      </c>
      <c r="D42" s="2">
        <v>3</v>
      </c>
      <c r="E42" s="1">
        <v>0.2857142857142857</v>
      </c>
      <c r="F42">
        <v>17</v>
      </c>
      <c r="G42">
        <v>63.05</v>
      </c>
      <c r="H42">
        <v>3.56</v>
      </c>
      <c r="I42">
        <v>1</v>
      </c>
      <c r="J42">
        <v>2.0099999999999998</v>
      </c>
      <c r="K42">
        <v>10</v>
      </c>
      <c r="L42">
        <v>4</v>
      </c>
      <c r="M42">
        <v>3</v>
      </c>
      <c r="N42" s="2">
        <v>7</v>
      </c>
      <c r="O42" s="1">
        <v>0.52428571428571424</v>
      </c>
      <c r="P42">
        <v>14</v>
      </c>
      <c r="Q42">
        <v>0.12</v>
      </c>
      <c r="R42">
        <v>8</v>
      </c>
      <c r="S42">
        <v>2</v>
      </c>
      <c r="T42">
        <v>3</v>
      </c>
      <c r="U42" s="2">
        <v>7</v>
      </c>
    </row>
    <row r="43" spans="1:21" x14ac:dyDescent="0.3">
      <c r="A43" s="1" t="s">
        <v>67</v>
      </c>
      <c r="B43">
        <f t="shared" si="0"/>
        <v>41</v>
      </c>
      <c r="C43">
        <v>3</v>
      </c>
      <c r="D43" s="2">
        <v>3</v>
      </c>
      <c r="E43" s="1">
        <v>0.23300000000000001</v>
      </c>
      <c r="F43">
        <v>24</v>
      </c>
      <c r="G43">
        <v>58.24</v>
      </c>
      <c r="H43">
        <v>3.56</v>
      </c>
      <c r="I43">
        <v>2.94</v>
      </c>
      <c r="J43">
        <v>3.67</v>
      </c>
      <c r="K43">
        <v>15</v>
      </c>
      <c r="L43">
        <v>4</v>
      </c>
      <c r="M43">
        <v>3</v>
      </c>
      <c r="N43" s="2">
        <v>10</v>
      </c>
      <c r="O43" s="1">
        <v>0.5</v>
      </c>
      <c r="P43">
        <v>14</v>
      </c>
      <c r="Q43">
        <v>0.16</v>
      </c>
      <c r="R43">
        <v>10</v>
      </c>
      <c r="S43">
        <v>5</v>
      </c>
      <c r="T43">
        <v>3</v>
      </c>
      <c r="U43" s="2">
        <v>8</v>
      </c>
    </row>
    <row r="44" spans="1:21" x14ac:dyDescent="0.3">
      <c r="A44" s="1" t="s">
        <v>67</v>
      </c>
      <c r="B44">
        <f t="shared" si="0"/>
        <v>42</v>
      </c>
      <c r="C44">
        <v>3</v>
      </c>
      <c r="D44" s="2">
        <v>3</v>
      </c>
      <c r="E44" s="1">
        <v>0.25888888888888889</v>
      </c>
      <c r="F44">
        <v>24</v>
      </c>
      <c r="G44">
        <v>64.37</v>
      </c>
      <c r="H44">
        <v>7.41</v>
      </c>
      <c r="I44">
        <v>2.0499999999999998</v>
      </c>
      <c r="J44">
        <v>2.62</v>
      </c>
      <c r="K44">
        <v>15</v>
      </c>
      <c r="L44">
        <v>5</v>
      </c>
      <c r="M44">
        <v>5</v>
      </c>
      <c r="N44" s="2">
        <v>9</v>
      </c>
      <c r="O44" s="1">
        <v>0.54125000000000001</v>
      </c>
      <c r="P44">
        <v>13</v>
      </c>
      <c r="Q44">
        <v>0.11</v>
      </c>
      <c r="R44">
        <v>10</v>
      </c>
      <c r="S44">
        <v>3</v>
      </c>
      <c r="T44">
        <v>4</v>
      </c>
      <c r="U44" s="2">
        <v>8</v>
      </c>
    </row>
    <row r="45" spans="1:21" x14ac:dyDescent="0.3">
      <c r="A45" s="1" t="s">
        <v>67</v>
      </c>
      <c r="B45">
        <f t="shared" si="0"/>
        <v>43</v>
      </c>
      <c r="C45">
        <v>3</v>
      </c>
      <c r="D45" s="2">
        <v>3</v>
      </c>
      <c r="E45" s="1">
        <v>0.22222222222222221</v>
      </c>
      <c r="F45">
        <v>23</v>
      </c>
      <c r="G45">
        <v>62.62</v>
      </c>
      <c r="H45">
        <v>3.56</v>
      </c>
      <c r="I45">
        <v>6.24</v>
      </c>
      <c r="J45">
        <v>4.6900000000000004</v>
      </c>
      <c r="K45">
        <v>16</v>
      </c>
      <c r="L45">
        <v>6</v>
      </c>
      <c r="M45">
        <v>6</v>
      </c>
      <c r="N45" s="2">
        <v>9</v>
      </c>
      <c r="O45" s="1">
        <v>0.56699999999999995</v>
      </c>
      <c r="P45">
        <v>20</v>
      </c>
      <c r="Q45">
        <v>0.17</v>
      </c>
      <c r="R45">
        <v>14</v>
      </c>
      <c r="S45">
        <v>5</v>
      </c>
      <c r="T45">
        <v>6</v>
      </c>
      <c r="U45" s="2">
        <v>10</v>
      </c>
    </row>
    <row r="46" spans="1:21" x14ac:dyDescent="0.3">
      <c r="A46" s="1" t="s">
        <v>67</v>
      </c>
      <c r="B46">
        <f t="shared" si="0"/>
        <v>44</v>
      </c>
      <c r="C46">
        <v>3</v>
      </c>
      <c r="D46" s="2">
        <v>3</v>
      </c>
      <c r="E46" s="1">
        <v>0.33363636363636362</v>
      </c>
      <c r="F46">
        <v>25</v>
      </c>
      <c r="G46">
        <v>65.680000000000007</v>
      </c>
      <c r="H46">
        <v>6.98</v>
      </c>
      <c r="I46">
        <v>4.1100000000000003</v>
      </c>
      <c r="J46">
        <v>1.68</v>
      </c>
      <c r="K46">
        <v>16</v>
      </c>
      <c r="L46">
        <v>6</v>
      </c>
      <c r="M46">
        <v>5</v>
      </c>
      <c r="N46" s="2">
        <v>11</v>
      </c>
      <c r="O46" s="1">
        <v>0.41625000000000001</v>
      </c>
      <c r="P46">
        <v>20</v>
      </c>
      <c r="Q46">
        <v>0.2</v>
      </c>
      <c r="R46">
        <v>12</v>
      </c>
      <c r="S46">
        <v>3</v>
      </c>
      <c r="T46">
        <v>5</v>
      </c>
      <c r="U46" s="2">
        <v>8</v>
      </c>
    </row>
    <row r="47" spans="1:21" x14ac:dyDescent="0.3">
      <c r="A47" s="1" t="s">
        <v>67</v>
      </c>
      <c r="B47">
        <f t="shared" si="0"/>
        <v>45</v>
      </c>
      <c r="C47">
        <v>3</v>
      </c>
      <c r="D47" s="2">
        <v>3</v>
      </c>
      <c r="E47" s="1">
        <v>0.46153846153846156</v>
      </c>
      <c r="F47">
        <v>23</v>
      </c>
      <c r="G47">
        <v>63.05</v>
      </c>
      <c r="H47">
        <v>4.03</v>
      </c>
      <c r="I47">
        <v>4.92</v>
      </c>
      <c r="J47">
        <v>5.6</v>
      </c>
      <c r="K47">
        <v>15</v>
      </c>
      <c r="L47">
        <v>7</v>
      </c>
      <c r="M47">
        <v>5</v>
      </c>
      <c r="N47" s="2">
        <v>13</v>
      </c>
      <c r="O47" s="1">
        <v>0.38142857142857139</v>
      </c>
      <c r="P47">
        <v>17</v>
      </c>
      <c r="Q47">
        <v>0.17</v>
      </c>
      <c r="R47">
        <v>11</v>
      </c>
      <c r="S47">
        <v>3</v>
      </c>
      <c r="T47">
        <v>4</v>
      </c>
      <c r="U47" s="2">
        <v>7</v>
      </c>
    </row>
    <row r="48" spans="1:21" x14ac:dyDescent="0.3">
      <c r="A48" s="1" t="s">
        <v>67</v>
      </c>
      <c r="B48">
        <f t="shared" si="0"/>
        <v>46</v>
      </c>
      <c r="C48">
        <v>3</v>
      </c>
      <c r="D48" s="2">
        <v>3</v>
      </c>
      <c r="E48" s="1">
        <v>0.36699999999999999</v>
      </c>
      <c r="F48">
        <v>26</v>
      </c>
      <c r="G48">
        <v>60.86</v>
      </c>
      <c r="H48">
        <v>8.26</v>
      </c>
      <c r="I48">
        <v>2.87</v>
      </c>
      <c r="J48">
        <v>100</v>
      </c>
      <c r="K48">
        <v>16</v>
      </c>
      <c r="L48">
        <v>5</v>
      </c>
      <c r="M48">
        <v>5</v>
      </c>
      <c r="N48" s="2">
        <v>10</v>
      </c>
      <c r="O48" s="1">
        <v>0.61083333333333334</v>
      </c>
      <c r="P48">
        <v>22</v>
      </c>
      <c r="Q48">
        <v>0.11</v>
      </c>
      <c r="R48">
        <v>15</v>
      </c>
      <c r="S48">
        <v>4</v>
      </c>
      <c r="T48">
        <v>4</v>
      </c>
      <c r="U48" s="2">
        <v>12</v>
      </c>
    </row>
    <row r="49" spans="1:21" x14ac:dyDescent="0.3">
      <c r="A49" s="1" t="s">
        <v>8</v>
      </c>
      <c r="B49">
        <f t="shared" si="0"/>
        <v>47</v>
      </c>
      <c r="C49">
        <v>3</v>
      </c>
      <c r="D49" s="2">
        <v>3</v>
      </c>
      <c r="E49" s="1">
        <v>0.11166666666666668</v>
      </c>
      <c r="F49">
        <v>21</v>
      </c>
      <c r="G49">
        <v>57.43</v>
      </c>
      <c r="H49">
        <v>1</v>
      </c>
      <c r="I49">
        <v>7.79</v>
      </c>
      <c r="J49">
        <v>4.83</v>
      </c>
      <c r="K49">
        <v>10</v>
      </c>
      <c r="L49">
        <v>3</v>
      </c>
      <c r="M49">
        <v>3</v>
      </c>
      <c r="N49" s="2">
        <v>6</v>
      </c>
      <c r="O49" s="1">
        <v>0.33250000000000002</v>
      </c>
      <c r="P49">
        <v>15</v>
      </c>
      <c r="Q49">
        <v>0.17</v>
      </c>
      <c r="R49">
        <v>7</v>
      </c>
      <c r="S49">
        <v>4</v>
      </c>
      <c r="T49">
        <v>4</v>
      </c>
      <c r="U49" s="2">
        <v>4</v>
      </c>
    </row>
    <row r="50" spans="1:21" x14ac:dyDescent="0.3">
      <c r="A50" s="1" t="s">
        <v>8</v>
      </c>
      <c r="B50">
        <f t="shared" si="0"/>
        <v>48</v>
      </c>
      <c r="C50">
        <v>3</v>
      </c>
      <c r="D50" s="2">
        <v>3</v>
      </c>
      <c r="E50" s="1">
        <v>0.11166666666666668</v>
      </c>
      <c r="F50">
        <v>20</v>
      </c>
      <c r="G50">
        <v>57.86</v>
      </c>
      <c r="H50">
        <v>1.63</v>
      </c>
      <c r="I50">
        <v>7.79</v>
      </c>
      <c r="J50">
        <v>2.42</v>
      </c>
      <c r="K50">
        <v>10</v>
      </c>
      <c r="L50">
        <v>4</v>
      </c>
      <c r="M50">
        <v>3</v>
      </c>
      <c r="N50" s="2">
        <v>6</v>
      </c>
      <c r="O50" s="1">
        <v>0.41749999999999998</v>
      </c>
      <c r="P50">
        <v>16</v>
      </c>
      <c r="Q50">
        <v>0.19</v>
      </c>
      <c r="R50">
        <v>7</v>
      </c>
      <c r="S50">
        <v>4</v>
      </c>
      <c r="T50">
        <v>3</v>
      </c>
      <c r="U50" s="2">
        <v>4</v>
      </c>
    </row>
    <row r="51" spans="1:21" x14ac:dyDescent="0.3">
      <c r="A51" s="1" t="s">
        <v>8</v>
      </c>
      <c r="B51">
        <f t="shared" si="0"/>
        <v>49</v>
      </c>
      <c r="C51">
        <v>3</v>
      </c>
      <c r="D51" s="2">
        <v>3</v>
      </c>
      <c r="E51" s="1">
        <v>0.16666666666666666</v>
      </c>
      <c r="F51">
        <v>19</v>
      </c>
      <c r="G51">
        <v>49.6</v>
      </c>
      <c r="H51">
        <v>3.27</v>
      </c>
      <c r="I51">
        <v>4.5</v>
      </c>
      <c r="J51">
        <v>2</v>
      </c>
      <c r="K51">
        <v>12</v>
      </c>
      <c r="L51">
        <v>4</v>
      </c>
      <c r="M51">
        <v>5</v>
      </c>
      <c r="N51" s="2">
        <v>6</v>
      </c>
      <c r="O51" s="1">
        <v>0.44500000000000001</v>
      </c>
      <c r="P51">
        <v>13</v>
      </c>
      <c r="Q51">
        <v>0.19</v>
      </c>
      <c r="R51">
        <v>7</v>
      </c>
      <c r="S51">
        <v>2</v>
      </c>
      <c r="T51">
        <v>3</v>
      </c>
      <c r="U51" s="2">
        <v>6</v>
      </c>
    </row>
    <row r="52" spans="1:21" x14ac:dyDescent="0.3">
      <c r="A52" s="1" t="s">
        <v>8</v>
      </c>
      <c r="B52">
        <f t="shared" si="0"/>
        <v>50</v>
      </c>
      <c r="C52">
        <v>3</v>
      </c>
      <c r="D52" s="2">
        <v>3</v>
      </c>
      <c r="E52" s="1">
        <v>0.22166666666666668</v>
      </c>
      <c r="F52">
        <v>19</v>
      </c>
      <c r="G52">
        <v>50.9</v>
      </c>
      <c r="H52">
        <v>1.89</v>
      </c>
      <c r="I52">
        <v>2.36</v>
      </c>
      <c r="J52">
        <v>1.6</v>
      </c>
      <c r="K52">
        <v>9</v>
      </c>
      <c r="L52">
        <v>4</v>
      </c>
      <c r="M52">
        <v>4</v>
      </c>
      <c r="N52" s="2">
        <v>6</v>
      </c>
      <c r="O52" s="1">
        <v>0.33399999999999996</v>
      </c>
      <c r="P52">
        <v>18</v>
      </c>
      <c r="Q52">
        <v>0.14000000000000001</v>
      </c>
      <c r="R52">
        <v>9</v>
      </c>
      <c r="S52">
        <v>4</v>
      </c>
      <c r="T52">
        <v>4</v>
      </c>
      <c r="U52" s="2">
        <v>5</v>
      </c>
    </row>
    <row r="53" spans="1:21" x14ac:dyDescent="0.3">
      <c r="A53" s="1" t="s">
        <v>8</v>
      </c>
      <c r="B53">
        <f t="shared" si="0"/>
        <v>51</v>
      </c>
      <c r="C53">
        <v>3</v>
      </c>
      <c r="D53" s="2">
        <v>3</v>
      </c>
      <c r="E53" s="1">
        <v>0.2</v>
      </c>
      <c r="F53">
        <v>13</v>
      </c>
      <c r="G53">
        <v>49.16</v>
      </c>
      <c r="H53">
        <v>1.89</v>
      </c>
      <c r="I53">
        <v>2.16</v>
      </c>
      <c r="J53">
        <v>2.38</v>
      </c>
      <c r="K53">
        <v>7</v>
      </c>
      <c r="L53">
        <v>3</v>
      </c>
      <c r="M53">
        <v>2</v>
      </c>
      <c r="N53" s="2">
        <v>5</v>
      </c>
      <c r="O53" s="1">
        <v>0.58374999999999999</v>
      </c>
      <c r="P53">
        <v>13</v>
      </c>
      <c r="Q53">
        <v>0.15</v>
      </c>
      <c r="R53">
        <v>9</v>
      </c>
      <c r="S53">
        <v>1</v>
      </c>
      <c r="T53">
        <v>1</v>
      </c>
      <c r="U53" s="2">
        <v>8</v>
      </c>
    </row>
    <row r="54" spans="1:21" x14ac:dyDescent="0.3">
      <c r="A54" s="1" t="s">
        <v>8</v>
      </c>
      <c r="B54">
        <f t="shared" si="0"/>
        <v>52</v>
      </c>
      <c r="C54">
        <v>3</v>
      </c>
      <c r="D54" s="2">
        <v>3</v>
      </c>
      <c r="E54" s="1">
        <v>0.38142857142857139</v>
      </c>
      <c r="F54">
        <v>20</v>
      </c>
      <c r="G54">
        <v>57.86</v>
      </c>
      <c r="H54">
        <v>4.55</v>
      </c>
      <c r="I54">
        <v>3.27</v>
      </c>
      <c r="J54">
        <v>100</v>
      </c>
      <c r="K54">
        <v>10</v>
      </c>
      <c r="L54">
        <v>4</v>
      </c>
      <c r="M54">
        <v>4</v>
      </c>
      <c r="N54" s="2">
        <v>7</v>
      </c>
      <c r="O54" s="1">
        <v>0.55555555555555558</v>
      </c>
      <c r="P54">
        <v>16</v>
      </c>
      <c r="Q54">
        <v>0.2</v>
      </c>
      <c r="R54">
        <v>10</v>
      </c>
      <c r="S54">
        <v>2</v>
      </c>
      <c r="T54">
        <v>2</v>
      </c>
      <c r="U54" s="2">
        <v>9</v>
      </c>
    </row>
    <row r="55" spans="1:21" x14ac:dyDescent="0.3">
      <c r="A55" s="1" t="s">
        <v>8</v>
      </c>
      <c r="B55">
        <f t="shared" si="0"/>
        <v>53</v>
      </c>
      <c r="C55">
        <v>3</v>
      </c>
      <c r="D55" s="2">
        <v>3</v>
      </c>
      <c r="E55" s="1">
        <v>0.16666666666666666</v>
      </c>
      <c r="F55">
        <v>16</v>
      </c>
      <c r="G55">
        <v>60.48</v>
      </c>
      <c r="H55">
        <v>2.87</v>
      </c>
      <c r="I55">
        <v>3.3</v>
      </c>
      <c r="J55">
        <v>3.18</v>
      </c>
      <c r="K55">
        <v>10</v>
      </c>
      <c r="L55">
        <v>4</v>
      </c>
      <c r="M55">
        <v>4</v>
      </c>
      <c r="N55" s="2">
        <v>6</v>
      </c>
      <c r="O55" s="1">
        <v>0.57545454545454544</v>
      </c>
      <c r="P55">
        <v>16</v>
      </c>
      <c r="Q55">
        <v>0.2</v>
      </c>
      <c r="R55">
        <v>12</v>
      </c>
      <c r="S55">
        <v>2</v>
      </c>
      <c r="T55">
        <v>2</v>
      </c>
      <c r="U55" s="2">
        <v>11</v>
      </c>
    </row>
    <row r="56" spans="1:21" x14ac:dyDescent="0.3">
      <c r="A56" s="1" t="s">
        <v>8</v>
      </c>
      <c r="B56">
        <f t="shared" si="0"/>
        <v>54</v>
      </c>
      <c r="C56">
        <v>3</v>
      </c>
      <c r="D56" s="2">
        <v>3</v>
      </c>
      <c r="E56" s="1">
        <v>0.33285714285714285</v>
      </c>
      <c r="F56">
        <v>19</v>
      </c>
      <c r="G56">
        <v>62.22</v>
      </c>
      <c r="H56">
        <v>1.7</v>
      </c>
      <c r="I56">
        <v>3.3</v>
      </c>
      <c r="J56">
        <v>2.11</v>
      </c>
      <c r="K56">
        <v>10</v>
      </c>
      <c r="L56">
        <v>5</v>
      </c>
      <c r="M56">
        <v>4</v>
      </c>
      <c r="N56" s="2">
        <v>7</v>
      </c>
      <c r="O56" s="1">
        <v>0.53300000000000003</v>
      </c>
      <c r="P56">
        <v>18</v>
      </c>
      <c r="Q56">
        <v>0.19</v>
      </c>
      <c r="R56">
        <v>12</v>
      </c>
      <c r="S56">
        <v>2</v>
      </c>
      <c r="T56">
        <v>2</v>
      </c>
      <c r="U56" s="2">
        <v>10</v>
      </c>
    </row>
    <row r="57" spans="1:21" x14ac:dyDescent="0.3">
      <c r="A57" s="1" t="s">
        <v>8</v>
      </c>
      <c r="B57">
        <f t="shared" si="0"/>
        <v>55</v>
      </c>
      <c r="C57">
        <v>3</v>
      </c>
      <c r="D57" s="2">
        <v>3</v>
      </c>
      <c r="E57" s="1">
        <v>0.33285714285714285</v>
      </c>
      <c r="F57">
        <v>17</v>
      </c>
      <c r="G57">
        <v>52.64</v>
      </c>
      <c r="H57">
        <v>1.7</v>
      </c>
      <c r="I57">
        <v>4.1900000000000004</v>
      </c>
      <c r="J57">
        <v>7.98</v>
      </c>
      <c r="K57">
        <v>9</v>
      </c>
      <c r="L57">
        <v>4</v>
      </c>
      <c r="M57">
        <v>3</v>
      </c>
      <c r="N57" s="2">
        <v>7</v>
      </c>
      <c r="O57" s="1">
        <v>0.59222222222222221</v>
      </c>
      <c r="P57">
        <v>15</v>
      </c>
      <c r="Q57">
        <v>0.15</v>
      </c>
      <c r="R57">
        <v>10</v>
      </c>
      <c r="S57">
        <v>1</v>
      </c>
      <c r="T57">
        <v>1</v>
      </c>
      <c r="U57" s="2">
        <v>9</v>
      </c>
    </row>
    <row r="58" spans="1:21" x14ac:dyDescent="0.3">
      <c r="A58" s="1" t="s">
        <v>8</v>
      </c>
      <c r="B58">
        <f t="shared" si="0"/>
        <v>56</v>
      </c>
      <c r="C58">
        <v>3</v>
      </c>
      <c r="D58" s="2">
        <v>3</v>
      </c>
      <c r="E58" s="1">
        <v>0.26600000000000001</v>
      </c>
      <c r="F58">
        <v>15</v>
      </c>
      <c r="G58">
        <v>43.51</v>
      </c>
      <c r="H58">
        <v>4.99</v>
      </c>
      <c r="I58">
        <v>3.3</v>
      </c>
      <c r="J58">
        <v>3.62</v>
      </c>
      <c r="K58">
        <v>7</v>
      </c>
      <c r="L58">
        <v>3</v>
      </c>
      <c r="M58">
        <v>3</v>
      </c>
      <c r="N58" s="2">
        <v>5</v>
      </c>
      <c r="O58" s="1">
        <v>0.33250000000000002</v>
      </c>
      <c r="P58">
        <v>11</v>
      </c>
      <c r="Q58">
        <v>0.15</v>
      </c>
      <c r="R58">
        <v>6</v>
      </c>
      <c r="S58">
        <v>2</v>
      </c>
      <c r="T58">
        <v>3</v>
      </c>
      <c r="U58" s="2">
        <v>4</v>
      </c>
    </row>
    <row r="59" spans="1:21" x14ac:dyDescent="0.3">
      <c r="A59" s="1" t="s">
        <v>8</v>
      </c>
      <c r="B59">
        <f t="shared" si="0"/>
        <v>57</v>
      </c>
      <c r="C59">
        <v>3</v>
      </c>
      <c r="D59" s="2">
        <v>3</v>
      </c>
      <c r="E59" s="1">
        <v>0.4</v>
      </c>
      <c r="F59">
        <v>12</v>
      </c>
      <c r="G59">
        <v>37.85</v>
      </c>
      <c r="H59">
        <v>3.4</v>
      </c>
      <c r="I59">
        <v>0</v>
      </c>
      <c r="J59">
        <v>100</v>
      </c>
      <c r="K59">
        <v>6</v>
      </c>
      <c r="L59">
        <v>2</v>
      </c>
      <c r="M59">
        <v>3</v>
      </c>
      <c r="N59" s="2">
        <v>5</v>
      </c>
      <c r="O59" s="1">
        <v>0.55500000000000005</v>
      </c>
      <c r="P59">
        <v>11</v>
      </c>
      <c r="Q59">
        <v>0.19</v>
      </c>
      <c r="R59">
        <v>8</v>
      </c>
      <c r="S59">
        <v>2</v>
      </c>
      <c r="T59">
        <v>2</v>
      </c>
      <c r="U59" s="2">
        <v>6</v>
      </c>
    </row>
    <row r="60" spans="1:21" x14ac:dyDescent="0.3">
      <c r="A60" s="1" t="s">
        <v>8</v>
      </c>
      <c r="B60">
        <f t="shared" si="0"/>
        <v>58</v>
      </c>
      <c r="C60">
        <v>3</v>
      </c>
      <c r="D60" s="2">
        <v>3</v>
      </c>
      <c r="E60" s="1">
        <v>0.5</v>
      </c>
      <c r="F60">
        <v>11</v>
      </c>
      <c r="G60">
        <v>39.590000000000003</v>
      </c>
      <c r="H60">
        <v>3.74</v>
      </c>
      <c r="I60">
        <v>1.41</v>
      </c>
      <c r="J60">
        <v>100</v>
      </c>
      <c r="K60">
        <v>7</v>
      </c>
      <c r="L60">
        <v>2</v>
      </c>
      <c r="M60">
        <v>2</v>
      </c>
      <c r="N60" s="2">
        <v>6</v>
      </c>
      <c r="O60" s="1">
        <v>0.5</v>
      </c>
      <c r="P60">
        <v>14</v>
      </c>
      <c r="Q60">
        <v>0.21</v>
      </c>
      <c r="R60">
        <v>8</v>
      </c>
      <c r="S60">
        <v>2</v>
      </c>
      <c r="T60">
        <v>2</v>
      </c>
      <c r="U60" s="2">
        <v>6</v>
      </c>
    </row>
    <row r="61" spans="1:21" x14ac:dyDescent="0.3">
      <c r="A61" s="1" t="s">
        <v>8</v>
      </c>
      <c r="B61">
        <f t="shared" si="0"/>
        <v>59</v>
      </c>
      <c r="C61">
        <v>3</v>
      </c>
      <c r="D61" s="2">
        <v>3</v>
      </c>
      <c r="E61" s="1">
        <v>0.38833333333333336</v>
      </c>
      <c r="F61">
        <v>14</v>
      </c>
      <c r="G61">
        <v>41.77</v>
      </c>
      <c r="H61">
        <v>2.0499999999999998</v>
      </c>
      <c r="I61">
        <v>1.25</v>
      </c>
      <c r="J61">
        <v>100</v>
      </c>
      <c r="K61">
        <v>8</v>
      </c>
      <c r="L61">
        <v>2</v>
      </c>
      <c r="M61">
        <v>3</v>
      </c>
      <c r="N61" s="2">
        <v>6</v>
      </c>
      <c r="O61" s="1">
        <v>0.53400000000000003</v>
      </c>
      <c r="P61">
        <v>13</v>
      </c>
      <c r="Q61">
        <v>0.23</v>
      </c>
      <c r="R61">
        <v>7</v>
      </c>
      <c r="S61">
        <v>3</v>
      </c>
      <c r="T61">
        <v>2</v>
      </c>
      <c r="U61" s="2">
        <v>5</v>
      </c>
    </row>
    <row r="62" spans="1:21" x14ac:dyDescent="0.3">
      <c r="A62" s="1" t="s">
        <v>8</v>
      </c>
      <c r="B62">
        <f t="shared" si="0"/>
        <v>60</v>
      </c>
      <c r="C62">
        <v>3</v>
      </c>
      <c r="D62" s="2">
        <v>3</v>
      </c>
      <c r="E62" s="1">
        <v>0.27833333333333332</v>
      </c>
      <c r="F62">
        <v>15</v>
      </c>
      <c r="G62">
        <v>43.07</v>
      </c>
      <c r="H62">
        <v>2.16</v>
      </c>
      <c r="I62">
        <v>1.25</v>
      </c>
      <c r="J62">
        <v>1.75</v>
      </c>
      <c r="K62">
        <v>8</v>
      </c>
      <c r="L62">
        <v>3</v>
      </c>
      <c r="M62">
        <v>3</v>
      </c>
      <c r="N62" s="2">
        <v>6</v>
      </c>
      <c r="O62" s="1">
        <v>0.5</v>
      </c>
      <c r="P62">
        <v>14</v>
      </c>
      <c r="Q62">
        <v>0.19</v>
      </c>
      <c r="R62">
        <v>8</v>
      </c>
      <c r="S62">
        <v>2</v>
      </c>
      <c r="T62">
        <v>3</v>
      </c>
      <c r="U62" s="2">
        <v>6</v>
      </c>
    </row>
    <row r="63" spans="1:21" x14ac:dyDescent="0.3">
      <c r="A63" s="1" t="s">
        <v>8</v>
      </c>
      <c r="B63">
        <f t="shared" si="0"/>
        <v>61</v>
      </c>
      <c r="C63">
        <v>3</v>
      </c>
      <c r="D63" s="2">
        <v>3</v>
      </c>
      <c r="E63" s="1">
        <v>0.26600000000000001</v>
      </c>
      <c r="F63">
        <v>17</v>
      </c>
      <c r="G63">
        <v>53.51</v>
      </c>
      <c r="H63">
        <v>1.7</v>
      </c>
      <c r="I63">
        <v>1.5</v>
      </c>
      <c r="J63">
        <v>100</v>
      </c>
      <c r="K63">
        <v>8</v>
      </c>
      <c r="L63">
        <v>3</v>
      </c>
      <c r="M63">
        <v>4</v>
      </c>
      <c r="N63" s="2">
        <v>5</v>
      </c>
      <c r="O63" s="1">
        <v>0.44500000000000001</v>
      </c>
      <c r="P63">
        <v>15</v>
      </c>
      <c r="Q63">
        <v>0.14000000000000001</v>
      </c>
      <c r="R63">
        <v>9</v>
      </c>
      <c r="S63">
        <v>3</v>
      </c>
      <c r="T63">
        <v>3</v>
      </c>
      <c r="U63" s="2">
        <v>6</v>
      </c>
    </row>
    <row r="64" spans="1:21" x14ac:dyDescent="0.3">
      <c r="A64" s="1" t="s">
        <v>23</v>
      </c>
      <c r="B64">
        <f t="shared" si="0"/>
        <v>62</v>
      </c>
      <c r="C64">
        <v>3</v>
      </c>
      <c r="D64" s="2">
        <v>3</v>
      </c>
      <c r="E64" s="1">
        <v>0.19</v>
      </c>
      <c r="F64">
        <v>18</v>
      </c>
      <c r="G64">
        <v>54.1</v>
      </c>
      <c r="H64">
        <v>1.5</v>
      </c>
      <c r="I64">
        <v>9.4600000000000009</v>
      </c>
      <c r="J64">
        <v>5.75</v>
      </c>
      <c r="K64">
        <v>13</v>
      </c>
      <c r="L64">
        <v>6</v>
      </c>
      <c r="M64">
        <v>4</v>
      </c>
      <c r="N64" s="2">
        <v>7</v>
      </c>
      <c r="O64" s="1">
        <v>0.5</v>
      </c>
      <c r="P64">
        <v>13</v>
      </c>
      <c r="Q64">
        <v>0.14000000000000001</v>
      </c>
      <c r="R64">
        <v>10</v>
      </c>
      <c r="S64">
        <v>3</v>
      </c>
      <c r="T64">
        <v>3</v>
      </c>
      <c r="U64" s="2">
        <v>8</v>
      </c>
    </row>
    <row r="65" spans="1:21" x14ac:dyDescent="0.3">
      <c r="A65" s="1" t="s">
        <v>23</v>
      </c>
      <c r="B65">
        <f t="shared" si="0"/>
        <v>63</v>
      </c>
      <c r="C65">
        <v>3</v>
      </c>
      <c r="D65" s="2">
        <v>3</v>
      </c>
      <c r="E65" s="1">
        <v>0.18555555555555556</v>
      </c>
      <c r="F65">
        <v>26</v>
      </c>
      <c r="G65">
        <v>59.34</v>
      </c>
      <c r="H65">
        <v>2.4500000000000002</v>
      </c>
      <c r="I65">
        <v>1.63</v>
      </c>
      <c r="J65">
        <v>2.2000000000000002</v>
      </c>
      <c r="K65">
        <v>15</v>
      </c>
      <c r="L65">
        <v>4</v>
      </c>
      <c r="M65">
        <v>5</v>
      </c>
      <c r="N65" s="2">
        <v>9</v>
      </c>
      <c r="O65" s="1">
        <v>0.44750000000000001</v>
      </c>
      <c r="P65">
        <v>18</v>
      </c>
      <c r="Q65">
        <v>0.15</v>
      </c>
      <c r="R65">
        <v>11</v>
      </c>
      <c r="S65">
        <v>4</v>
      </c>
      <c r="T65">
        <v>6</v>
      </c>
      <c r="U65" s="2">
        <v>8</v>
      </c>
    </row>
    <row r="66" spans="1:21" x14ac:dyDescent="0.3">
      <c r="A66" s="1" t="s">
        <v>23</v>
      </c>
      <c r="B66">
        <f t="shared" si="0"/>
        <v>64</v>
      </c>
      <c r="C66">
        <v>3</v>
      </c>
      <c r="D66" s="2">
        <v>3</v>
      </c>
      <c r="E66" s="1">
        <v>0.33300000000000002</v>
      </c>
      <c r="F66">
        <v>23</v>
      </c>
      <c r="G66">
        <v>54.97</v>
      </c>
      <c r="H66">
        <v>1.41</v>
      </c>
      <c r="I66">
        <v>6.18</v>
      </c>
      <c r="J66">
        <v>0.83</v>
      </c>
      <c r="K66">
        <v>14</v>
      </c>
      <c r="L66">
        <v>6</v>
      </c>
      <c r="M66">
        <v>4</v>
      </c>
      <c r="N66" s="2">
        <v>10</v>
      </c>
      <c r="O66" s="1">
        <v>0.42857142857142855</v>
      </c>
      <c r="P66">
        <v>15</v>
      </c>
      <c r="Q66">
        <v>0.11</v>
      </c>
      <c r="R66">
        <v>9</v>
      </c>
      <c r="S66">
        <v>4</v>
      </c>
      <c r="T66">
        <v>4</v>
      </c>
      <c r="U66" s="2">
        <v>7</v>
      </c>
    </row>
    <row r="67" spans="1:21" x14ac:dyDescent="0.3">
      <c r="A67" s="1" t="s">
        <v>23</v>
      </c>
      <c r="B67">
        <f t="shared" ref="B67:B130" si="1">B66+1</f>
        <v>65</v>
      </c>
      <c r="C67">
        <v>3</v>
      </c>
      <c r="D67" s="2">
        <v>3</v>
      </c>
      <c r="E67" s="1">
        <v>0.4811111111111111</v>
      </c>
      <c r="F67">
        <v>20</v>
      </c>
      <c r="G67">
        <v>51.48</v>
      </c>
      <c r="H67">
        <v>1.89</v>
      </c>
      <c r="I67">
        <v>4.92</v>
      </c>
      <c r="J67">
        <v>100</v>
      </c>
      <c r="K67">
        <v>12</v>
      </c>
      <c r="L67">
        <v>3</v>
      </c>
      <c r="M67">
        <v>4</v>
      </c>
      <c r="N67" s="2">
        <v>9</v>
      </c>
      <c r="O67" s="1">
        <v>0.52428571428571424</v>
      </c>
      <c r="P67">
        <v>16</v>
      </c>
      <c r="Q67">
        <v>0.08</v>
      </c>
      <c r="R67">
        <v>9</v>
      </c>
      <c r="S67">
        <v>2</v>
      </c>
      <c r="T67">
        <v>3</v>
      </c>
      <c r="U67" s="2">
        <v>7</v>
      </c>
    </row>
    <row r="68" spans="1:21" x14ac:dyDescent="0.3">
      <c r="A68" s="1" t="s">
        <v>23</v>
      </c>
      <c r="B68">
        <f t="shared" si="1"/>
        <v>66</v>
      </c>
      <c r="C68">
        <v>3</v>
      </c>
      <c r="D68" s="2">
        <v>3</v>
      </c>
      <c r="E68" s="1">
        <v>0.433</v>
      </c>
      <c r="F68">
        <v>20</v>
      </c>
      <c r="G68">
        <v>61.08</v>
      </c>
      <c r="H68">
        <v>9.1</v>
      </c>
      <c r="I68">
        <v>6.98</v>
      </c>
      <c r="J68">
        <v>100</v>
      </c>
      <c r="K68">
        <v>11</v>
      </c>
      <c r="L68">
        <v>2</v>
      </c>
      <c r="M68">
        <v>2</v>
      </c>
      <c r="N68" s="2">
        <v>10</v>
      </c>
      <c r="O68" s="1">
        <v>0.58374999999999999</v>
      </c>
      <c r="P68">
        <v>14</v>
      </c>
      <c r="Q68">
        <v>0.12</v>
      </c>
      <c r="R68">
        <v>10</v>
      </c>
      <c r="S68">
        <v>3</v>
      </c>
      <c r="T68">
        <v>3</v>
      </c>
      <c r="U68" s="2">
        <v>8</v>
      </c>
    </row>
    <row r="69" spans="1:21" x14ac:dyDescent="0.3">
      <c r="A69" s="1" t="s">
        <v>23</v>
      </c>
      <c r="B69">
        <f t="shared" si="1"/>
        <v>67</v>
      </c>
      <c r="C69">
        <v>3</v>
      </c>
      <c r="D69" s="2">
        <v>3</v>
      </c>
      <c r="E69" s="1">
        <v>0.33374999999999999</v>
      </c>
      <c r="F69">
        <v>20</v>
      </c>
      <c r="G69">
        <v>64.14</v>
      </c>
      <c r="H69">
        <v>9.4600000000000009</v>
      </c>
      <c r="I69">
        <v>4.32</v>
      </c>
      <c r="J69">
        <v>4.75</v>
      </c>
      <c r="K69">
        <v>11</v>
      </c>
      <c r="L69">
        <v>4</v>
      </c>
      <c r="M69">
        <v>3</v>
      </c>
      <c r="N69" s="2">
        <v>8</v>
      </c>
      <c r="O69" s="1">
        <v>0.44444444444444442</v>
      </c>
      <c r="P69">
        <v>18</v>
      </c>
      <c r="Q69">
        <v>0.13</v>
      </c>
      <c r="R69">
        <v>14</v>
      </c>
      <c r="S69">
        <v>4</v>
      </c>
      <c r="T69">
        <v>4</v>
      </c>
      <c r="U69" s="2">
        <v>9</v>
      </c>
    </row>
    <row r="70" spans="1:21" x14ac:dyDescent="0.3">
      <c r="A70" s="1" t="s">
        <v>23</v>
      </c>
      <c r="B70">
        <f t="shared" si="1"/>
        <v>68</v>
      </c>
      <c r="C70">
        <v>3</v>
      </c>
      <c r="D70" s="2">
        <v>3</v>
      </c>
      <c r="E70" s="1">
        <v>0.19</v>
      </c>
      <c r="F70">
        <v>20</v>
      </c>
      <c r="G70">
        <v>66.75</v>
      </c>
      <c r="H70">
        <v>8.73</v>
      </c>
      <c r="I70">
        <v>4</v>
      </c>
      <c r="J70">
        <v>2.89</v>
      </c>
      <c r="K70">
        <v>10</v>
      </c>
      <c r="L70">
        <v>3</v>
      </c>
      <c r="M70">
        <v>4</v>
      </c>
      <c r="N70" s="2">
        <v>7</v>
      </c>
      <c r="O70" s="1">
        <v>0.4811111111111111</v>
      </c>
      <c r="P70">
        <v>18</v>
      </c>
      <c r="Q70">
        <v>0.1</v>
      </c>
      <c r="R70">
        <v>12</v>
      </c>
      <c r="S70">
        <v>4</v>
      </c>
      <c r="T70">
        <v>5</v>
      </c>
      <c r="U70" s="2">
        <v>9</v>
      </c>
    </row>
    <row r="71" spans="1:21" x14ac:dyDescent="0.3">
      <c r="A71" s="1" t="s">
        <v>41</v>
      </c>
      <c r="B71">
        <f t="shared" si="1"/>
        <v>69</v>
      </c>
      <c r="C71">
        <v>3</v>
      </c>
      <c r="D71" s="2">
        <v>3</v>
      </c>
      <c r="E71" s="1">
        <v>0.14285714285714285</v>
      </c>
      <c r="F71">
        <v>23</v>
      </c>
      <c r="G71">
        <v>59.27</v>
      </c>
      <c r="H71">
        <v>4.9000000000000004</v>
      </c>
      <c r="I71">
        <v>0.82</v>
      </c>
      <c r="J71">
        <v>2.73</v>
      </c>
      <c r="K71">
        <v>12</v>
      </c>
      <c r="L71">
        <v>5</v>
      </c>
      <c r="M71">
        <v>4</v>
      </c>
      <c r="N71" s="2">
        <v>7</v>
      </c>
      <c r="O71" s="1">
        <v>0.33333333333333331</v>
      </c>
      <c r="P71">
        <v>15</v>
      </c>
      <c r="Q71">
        <v>0.12</v>
      </c>
      <c r="R71">
        <v>9</v>
      </c>
      <c r="S71">
        <v>3</v>
      </c>
      <c r="T71">
        <v>3</v>
      </c>
      <c r="U71" s="2">
        <v>6</v>
      </c>
    </row>
    <row r="72" spans="1:21" x14ac:dyDescent="0.3">
      <c r="A72" s="1" t="s">
        <v>41</v>
      </c>
      <c r="B72">
        <f t="shared" si="1"/>
        <v>70</v>
      </c>
      <c r="C72">
        <v>3</v>
      </c>
      <c r="D72" s="2">
        <v>3</v>
      </c>
      <c r="E72" s="1">
        <v>0.23857142857142857</v>
      </c>
      <c r="F72">
        <v>19</v>
      </c>
      <c r="G72">
        <v>60.57</v>
      </c>
      <c r="H72">
        <v>5.25</v>
      </c>
      <c r="I72">
        <v>0.94</v>
      </c>
      <c r="J72">
        <v>2</v>
      </c>
      <c r="K72">
        <v>10</v>
      </c>
      <c r="L72">
        <v>4</v>
      </c>
      <c r="M72">
        <v>3</v>
      </c>
      <c r="N72" s="2">
        <v>7</v>
      </c>
      <c r="O72" s="1">
        <v>0.42857142857142855</v>
      </c>
      <c r="P72">
        <v>20</v>
      </c>
      <c r="Q72">
        <v>0.1</v>
      </c>
      <c r="R72">
        <v>11</v>
      </c>
      <c r="S72">
        <v>5</v>
      </c>
      <c r="T72">
        <v>5</v>
      </c>
      <c r="U72" s="2">
        <v>7</v>
      </c>
    </row>
    <row r="73" spans="1:21" x14ac:dyDescent="0.3">
      <c r="A73" s="1" t="s">
        <v>41</v>
      </c>
      <c r="B73">
        <f t="shared" si="1"/>
        <v>71</v>
      </c>
      <c r="C73">
        <v>3</v>
      </c>
      <c r="D73" s="2">
        <v>3</v>
      </c>
      <c r="E73" s="1">
        <v>0.25888888888888889</v>
      </c>
      <c r="F73">
        <v>23</v>
      </c>
      <c r="G73">
        <v>61.01</v>
      </c>
      <c r="H73">
        <v>2.4500000000000002</v>
      </c>
      <c r="I73">
        <v>0.94</v>
      </c>
      <c r="J73">
        <v>2.69</v>
      </c>
      <c r="K73">
        <v>12</v>
      </c>
      <c r="L73">
        <v>3</v>
      </c>
      <c r="M73">
        <v>3</v>
      </c>
      <c r="N73" s="2">
        <v>9</v>
      </c>
      <c r="O73" s="1">
        <v>0.5</v>
      </c>
      <c r="P73">
        <v>16</v>
      </c>
      <c r="Q73">
        <v>0.08</v>
      </c>
      <c r="R73">
        <v>9</v>
      </c>
      <c r="S73">
        <v>2</v>
      </c>
      <c r="T73">
        <v>2</v>
      </c>
      <c r="U73" s="2">
        <v>8</v>
      </c>
    </row>
    <row r="74" spans="1:21" x14ac:dyDescent="0.3">
      <c r="A74" s="1" t="s">
        <v>41</v>
      </c>
      <c r="B74">
        <f t="shared" si="1"/>
        <v>72</v>
      </c>
      <c r="C74">
        <v>3</v>
      </c>
      <c r="D74" s="2">
        <v>3</v>
      </c>
      <c r="E74" s="1">
        <v>0.36699999999999999</v>
      </c>
      <c r="F74">
        <v>20</v>
      </c>
      <c r="G74">
        <v>57.09</v>
      </c>
      <c r="H74">
        <v>3.3</v>
      </c>
      <c r="I74">
        <v>1.63</v>
      </c>
      <c r="J74">
        <v>5</v>
      </c>
      <c r="K74">
        <v>13</v>
      </c>
      <c r="L74">
        <v>3</v>
      </c>
      <c r="M74">
        <v>3</v>
      </c>
      <c r="N74" s="2">
        <v>10</v>
      </c>
      <c r="O74" s="1">
        <v>0.38833333333333336</v>
      </c>
      <c r="P74">
        <v>19</v>
      </c>
      <c r="Q74">
        <v>0.12</v>
      </c>
      <c r="R74">
        <v>10</v>
      </c>
      <c r="S74">
        <v>4</v>
      </c>
      <c r="T74">
        <v>3</v>
      </c>
      <c r="U74" s="2">
        <v>6</v>
      </c>
    </row>
    <row r="75" spans="1:21" x14ac:dyDescent="0.3">
      <c r="A75" s="1" t="s">
        <v>41</v>
      </c>
      <c r="B75">
        <f t="shared" si="1"/>
        <v>73</v>
      </c>
      <c r="C75">
        <v>3</v>
      </c>
      <c r="D75" s="2">
        <v>3</v>
      </c>
      <c r="E75" s="1">
        <v>0.22222222222222221</v>
      </c>
      <c r="F75">
        <v>23</v>
      </c>
      <c r="G75">
        <v>61.01</v>
      </c>
      <c r="H75">
        <v>1.25</v>
      </c>
      <c r="I75">
        <v>0</v>
      </c>
      <c r="J75">
        <v>2.83</v>
      </c>
      <c r="K75">
        <v>15</v>
      </c>
      <c r="L75">
        <v>4</v>
      </c>
      <c r="M75">
        <v>3</v>
      </c>
      <c r="N75" s="2">
        <v>9</v>
      </c>
      <c r="O75" s="1">
        <v>0.23857142857142857</v>
      </c>
      <c r="P75">
        <v>16</v>
      </c>
      <c r="Q75">
        <v>0.09</v>
      </c>
      <c r="R75">
        <v>12</v>
      </c>
      <c r="S75">
        <v>5</v>
      </c>
      <c r="T75">
        <v>5</v>
      </c>
      <c r="U75" s="2">
        <v>7</v>
      </c>
    </row>
    <row r="76" spans="1:21" x14ac:dyDescent="0.3">
      <c r="A76" s="1" t="s">
        <v>41</v>
      </c>
      <c r="B76">
        <f t="shared" si="1"/>
        <v>74</v>
      </c>
      <c r="C76">
        <v>3</v>
      </c>
      <c r="D76" s="2">
        <v>3</v>
      </c>
      <c r="E76" s="1">
        <v>0.38142857142857139</v>
      </c>
      <c r="F76">
        <v>18</v>
      </c>
      <c r="G76">
        <v>64.06</v>
      </c>
      <c r="H76">
        <v>2.16</v>
      </c>
      <c r="I76">
        <v>0.5</v>
      </c>
      <c r="J76">
        <v>0.83</v>
      </c>
      <c r="K76">
        <v>11</v>
      </c>
      <c r="L76">
        <v>3</v>
      </c>
      <c r="M76">
        <v>4</v>
      </c>
      <c r="N76" s="2">
        <v>7</v>
      </c>
      <c r="O76" s="1">
        <v>0.4811111111111111</v>
      </c>
      <c r="P76">
        <v>21</v>
      </c>
      <c r="Q76">
        <v>0.09</v>
      </c>
      <c r="R76">
        <v>12</v>
      </c>
      <c r="S76">
        <v>4</v>
      </c>
      <c r="T76">
        <v>5</v>
      </c>
      <c r="U76" s="2">
        <v>9</v>
      </c>
    </row>
    <row r="77" spans="1:21" x14ac:dyDescent="0.3">
      <c r="A77" s="1" t="s">
        <v>41</v>
      </c>
      <c r="B77">
        <f t="shared" si="1"/>
        <v>75</v>
      </c>
      <c r="C77">
        <v>3</v>
      </c>
      <c r="D77" s="2">
        <v>3</v>
      </c>
      <c r="E77" s="1">
        <v>0.4811111111111111</v>
      </c>
      <c r="F77">
        <v>16</v>
      </c>
      <c r="G77">
        <v>57.52</v>
      </c>
      <c r="H77">
        <v>4</v>
      </c>
      <c r="I77">
        <v>2.87</v>
      </c>
      <c r="J77">
        <v>4.5</v>
      </c>
      <c r="K77">
        <v>10</v>
      </c>
      <c r="L77">
        <v>3</v>
      </c>
      <c r="M77">
        <v>3</v>
      </c>
      <c r="N77" s="2">
        <v>9</v>
      </c>
      <c r="O77" s="1">
        <v>0.45874999999999999</v>
      </c>
      <c r="P77">
        <v>17</v>
      </c>
      <c r="Q77">
        <v>0.08</v>
      </c>
      <c r="R77">
        <v>10</v>
      </c>
      <c r="S77">
        <v>4</v>
      </c>
      <c r="T77">
        <v>3</v>
      </c>
      <c r="U77" s="2">
        <v>8</v>
      </c>
    </row>
    <row r="78" spans="1:21" x14ac:dyDescent="0.3">
      <c r="A78" s="1" t="s">
        <v>41</v>
      </c>
      <c r="B78">
        <f t="shared" si="1"/>
        <v>76</v>
      </c>
      <c r="C78">
        <v>3</v>
      </c>
      <c r="D78" s="2">
        <v>3</v>
      </c>
      <c r="E78" s="1">
        <v>0.29666666666666663</v>
      </c>
      <c r="F78">
        <v>22</v>
      </c>
      <c r="G78">
        <v>62.32</v>
      </c>
      <c r="H78">
        <v>0.82</v>
      </c>
      <c r="I78">
        <v>0.47</v>
      </c>
      <c r="J78">
        <v>0.83</v>
      </c>
      <c r="K78">
        <v>12</v>
      </c>
      <c r="L78">
        <v>3</v>
      </c>
      <c r="M78">
        <v>4</v>
      </c>
      <c r="N78" s="2">
        <v>9</v>
      </c>
      <c r="O78" s="1">
        <v>0.55583333333333329</v>
      </c>
      <c r="P78">
        <v>19</v>
      </c>
      <c r="Q78">
        <v>0.1</v>
      </c>
      <c r="R78">
        <v>12</v>
      </c>
      <c r="S78">
        <v>5</v>
      </c>
      <c r="T78">
        <v>5</v>
      </c>
      <c r="U78" s="2">
        <v>12</v>
      </c>
    </row>
    <row r="79" spans="1:21" x14ac:dyDescent="0.3">
      <c r="A79" s="1" t="s">
        <v>41</v>
      </c>
      <c r="B79">
        <f t="shared" si="1"/>
        <v>77</v>
      </c>
      <c r="C79">
        <v>3</v>
      </c>
      <c r="D79" s="2">
        <v>3</v>
      </c>
      <c r="E79" s="1">
        <v>0.11166666666666668</v>
      </c>
      <c r="F79">
        <v>19</v>
      </c>
      <c r="G79">
        <v>57.52</v>
      </c>
      <c r="H79">
        <v>3.09</v>
      </c>
      <c r="I79">
        <v>0.47</v>
      </c>
      <c r="J79">
        <v>1.42</v>
      </c>
      <c r="K79">
        <v>12</v>
      </c>
      <c r="L79">
        <v>5</v>
      </c>
      <c r="M79">
        <v>5</v>
      </c>
      <c r="N79" s="2">
        <v>6</v>
      </c>
      <c r="O79" s="1">
        <v>0.4811111111111111</v>
      </c>
      <c r="P79">
        <v>17</v>
      </c>
      <c r="Q79">
        <v>0.08</v>
      </c>
      <c r="R79">
        <v>11</v>
      </c>
      <c r="S79">
        <v>4</v>
      </c>
      <c r="T79">
        <v>5</v>
      </c>
      <c r="U79" s="2">
        <v>9</v>
      </c>
    </row>
    <row r="80" spans="1:21" x14ac:dyDescent="0.3">
      <c r="A80" s="1" t="s">
        <v>41</v>
      </c>
      <c r="B80">
        <f t="shared" si="1"/>
        <v>78</v>
      </c>
      <c r="C80">
        <v>3</v>
      </c>
      <c r="D80" s="2">
        <v>3</v>
      </c>
      <c r="E80" s="1">
        <v>0.29666666666666663</v>
      </c>
      <c r="F80">
        <v>22</v>
      </c>
      <c r="G80">
        <v>62.32</v>
      </c>
      <c r="H80">
        <v>2.4900000000000002</v>
      </c>
      <c r="I80">
        <v>0</v>
      </c>
      <c r="J80">
        <v>1.75</v>
      </c>
      <c r="K80">
        <v>11</v>
      </c>
      <c r="L80">
        <v>3</v>
      </c>
      <c r="M80">
        <v>3</v>
      </c>
      <c r="N80" s="2">
        <v>9</v>
      </c>
      <c r="O80" s="1">
        <v>0.57545454545454544</v>
      </c>
      <c r="P80">
        <v>16</v>
      </c>
      <c r="Q80">
        <v>0.12</v>
      </c>
      <c r="R80">
        <v>13</v>
      </c>
      <c r="S80">
        <v>4</v>
      </c>
      <c r="T80">
        <v>4</v>
      </c>
      <c r="U80" s="2">
        <v>11</v>
      </c>
    </row>
    <row r="81" spans="1:21" x14ac:dyDescent="0.3">
      <c r="A81" s="1" t="s">
        <v>41</v>
      </c>
      <c r="B81">
        <f t="shared" si="1"/>
        <v>79</v>
      </c>
      <c r="C81">
        <v>3</v>
      </c>
      <c r="D81" s="2">
        <v>3</v>
      </c>
      <c r="E81" s="1">
        <v>0.40777777777777779</v>
      </c>
      <c r="F81">
        <v>20</v>
      </c>
      <c r="G81">
        <v>62.32</v>
      </c>
      <c r="H81">
        <v>2.16</v>
      </c>
      <c r="I81">
        <v>0.47</v>
      </c>
      <c r="J81">
        <v>100</v>
      </c>
      <c r="K81">
        <v>12</v>
      </c>
      <c r="L81">
        <v>3</v>
      </c>
      <c r="M81">
        <v>3</v>
      </c>
      <c r="N81" s="2">
        <v>9</v>
      </c>
      <c r="O81" s="1">
        <v>0.56699999999999995</v>
      </c>
      <c r="P81">
        <v>17</v>
      </c>
      <c r="Q81">
        <v>0.11</v>
      </c>
      <c r="R81">
        <v>11</v>
      </c>
      <c r="S81">
        <v>4</v>
      </c>
      <c r="T81">
        <v>3</v>
      </c>
      <c r="U81" s="2">
        <v>10</v>
      </c>
    </row>
    <row r="82" spans="1:21" x14ac:dyDescent="0.3">
      <c r="A82" s="1" t="s">
        <v>41</v>
      </c>
      <c r="B82">
        <f t="shared" si="1"/>
        <v>80</v>
      </c>
      <c r="C82">
        <v>3</v>
      </c>
      <c r="D82" s="2">
        <v>3</v>
      </c>
      <c r="E82" s="1">
        <v>0.36363636363636365</v>
      </c>
      <c r="F82">
        <v>26</v>
      </c>
      <c r="G82">
        <v>60.57</v>
      </c>
      <c r="H82">
        <v>2.62</v>
      </c>
      <c r="I82">
        <v>0.47</v>
      </c>
      <c r="J82">
        <v>3.5</v>
      </c>
      <c r="K82">
        <v>14</v>
      </c>
      <c r="L82">
        <v>5</v>
      </c>
      <c r="M82">
        <v>3</v>
      </c>
      <c r="N82" s="2">
        <v>11</v>
      </c>
      <c r="O82" s="1">
        <v>0.56699999999999995</v>
      </c>
      <c r="P82">
        <v>17</v>
      </c>
      <c r="Q82">
        <v>0.12</v>
      </c>
      <c r="R82">
        <v>11</v>
      </c>
      <c r="S82">
        <v>3</v>
      </c>
      <c r="T82">
        <v>3</v>
      </c>
      <c r="U82" s="2">
        <v>10</v>
      </c>
    </row>
    <row r="83" spans="1:21" x14ac:dyDescent="0.3">
      <c r="A83" s="1" t="s">
        <v>39</v>
      </c>
      <c r="B83">
        <f t="shared" si="1"/>
        <v>81</v>
      </c>
      <c r="C83">
        <v>1</v>
      </c>
      <c r="D83" s="2">
        <v>2</v>
      </c>
      <c r="E83" s="1">
        <v>0.26700000000000002</v>
      </c>
      <c r="F83">
        <v>27</v>
      </c>
      <c r="G83">
        <v>69.47</v>
      </c>
      <c r="H83">
        <v>4</v>
      </c>
      <c r="I83">
        <v>2.0499999999999998</v>
      </c>
      <c r="J83">
        <v>2.65</v>
      </c>
      <c r="K83">
        <v>13</v>
      </c>
      <c r="L83">
        <v>4</v>
      </c>
      <c r="M83">
        <v>4</v>
      </c>
      <c r="N83" s="2">
        <v>10</v>
      </c>
      <c r="O83" s="1">
        <v>0.2857142857142857</v>
      </c>
      <c r="P83">
        <v>20</v>
      </c>
      <c r="Q83">
        <v>0.23</v>
      </c>
      <c r="R83">
        <v>15</v>
      </c>
      <c r="S83">
        <v>8</v>
      </c>
      <c r="T83">
        <v>8</v>
      </c>
      <c r="U83" s="2">
        <v>7</v>
      </c>
    </row>
    <row r="84" spans="1:21" x14ac:dyDescent="0.3">
      <c r="A84" s="1" t="s">
        <v>39</v>
      </c>
      <c r="B84">
        <f t="shared" si="1"/>
        <v>82</v>
      </c>
      <c r="C84">
        <v>1</v>
      </c>
      <c r="D84" s="2">
        <v>2</v>
      </c>
      <c r="E84" s="1">
        <v>0.30272727272727273</v>
      </c>
      <c r="F84">
        <v>29</v>
      </c>
      <c r="G84">
        <v>73.41</v>
      </c>
      <c r="H84">
        <v>8.65</v>
      </c>
      <c r="I84">
        <v>4.32</v>
      </c>
      <c r="J84">
        <v>7</v>
      </c>
      <c r="K84">
        <v>14</v>
      </c>
      <c r="L84">
        <v>4</v>
      </c>
      <c r="M84">
        <v>5</v>
      </c>
      <c r="N84" s="2">
        <v>11</v>
      </c>
      <c r="O84" s="1">
        <v>0.46699999999999997</v>
      </c>
      <c r="P84">
        <v>22</v>
      </c>
      <c r="Q84">
        <v>0.21</v>
      </c>
      <c r="R84">
        <v>17</v>
      </c>
      <c r="S84">
        <v>8</v>
      </c>
      <c r="T84">
        <v>8</v>
      </c>
      <c r="U84" s="2">
        <v>10</v>
      </c>
    </row>
    <row r="85" spans="1:21" x14ac:dyDescent="0.3">
      <c r="A85" s="1" t="s">
        <v>39</v>
      </c>
      <c r="B85">
        <f t="shared" si="1"/>
        <v>83</v>
      </c>
      <c r="C85">
        <v>1</v>
      </c>
      <c r="D85" s="2">
        <v>2</v>
      </c>
      <c r="E85" s="1">
        <v>0.24</v>
      </c>
      <c r="F85">
        <v>24</v>
      </c>
      <c r="G85">
        <v>70.349999999999994</v>
      </c>
      <c r="H85">
        <v>8.9600000000000009</v>
      </c>
      <c r="I85">
        <v>4.1100000000000003</v>
      </c>
      <c r="J85">
        <v>100</v>
      </c>
      <c r="K85">
        <v>15</v>
      </c>
      <c r="L85">
        <v>4</v>
      </c>
      <c r="M85">
        <v>4</v>
      </c>
      <c r="N85" s="2">
        <v>8</v>
      </c>
      <c r="O85" s="1">
        <v>0.38142857142857139</v>
      </c>
      <c r="P85">
        <v>22</v>
      </c>
      <c r="Q85">
        <v>0.19</v>
      </c>
      <c r="R85">
        <v>13</v>
      </c>
      <c r="S85">
        <v>5</v>
      </c>
      <c r="T85">
        <v>6</v>
      </c>
      <c r="U85" s="2">
        <v>7</v>
      </c>
    </row>
    <row r="86" spans="1:21" x14ac:dyDescent="0.3">
      <c r="A86" s="1" t="s">
        <v>19</v>
      </c>
      <c r="B86">
        <f t="shared" si="1"/>
        <v>84</v>
      </c>
      <c r="C86">
        <v>1</v>
      </c>
      <c r="D86" s="2">
        <v>2</v>
      </c>
      <c r="E86" s="1">
        <v>0</v>
      </c>
      <c r="F86">
        <v>19</v>
      </c>
      <c r="G86">
        <v>68.53</v>
      </c>
      <c r="H86">
        <v>2.94</v>
      </c>
      <c r="I86">
        <v>4.78</v>
      </c>
      <c r="J86">
        <v>1.1499999999999999</v>
      </c>
      <c r="K86">
        <v>11</v>
      </c>
      <c r="L86">
        <v>4</v>
      </c>
      <c r="M86">
        <v>3</v>
      </c>
      <c r="N86" s="2">
        <v>6</v>
      </c>
      <c r="O86" s="1">
        <v>0.38142857142857139</v>
      </c>
      <c r="P86">
        <v>17</v>
      </c>
      <c r="Q86">
        <v>0.2</v>
      </c>
      <c r="R86">
        <v>11</v>
      </c>
      <c r="S86">
        <v>4</v>
      </c>
      <c r="T86">
        <v>4</v>
      </c>
      <c r="U86" s="2">
        <v>7</v>
      </c>
    </row>
    <row r="87" spans="1:21" x14ac:dyDescent="0.3">
      <c r="A87" s="1" t="s">
        <v>19</v>
      </c>
      <c r="B87">
        <f t="shared" si="1"/>
        <v>85</v>
      </c>
      <c r="C87">
        <v>1</v>
      </c>
      <c r="D87" s="2">
        <v>2</v>
      </c>
      <c r="E87" s="1">
        <v>0.37</v>
      </c>
      <c r="F87">
        <v>20</v>
      </c>
      <c r="G87">
        <v>71.569999999999993</v>
      </c>
      <c r="H87">
        <v>1.63</v>
      </c>
      <c r="I87">
        <v>5.79</v>
      </c>
      <c r="J87">
        <v>1.5</v>
      </c>
      <c r="K87">
        <v>12</v>
      </c>
      <c r="L87">
        <v>3</v>
      </c>
      <c r="M87">
        <v>3</v>
      </c>
      <c r="N87" s="2">
        <v>9</v>
      </c>
      <c r="O87" s="1">
        <v>0.433</v>
      </c>
      <c r="P87">
        <v>20</v>
      </c>
      <c r="Q87">
        <v>0.19</v>
      </c>
      <c r="R87">
        <v>14</v>
      </c>
      <c r="S87">
        <v>3</v>
      </c>
      <c r="T87">
        <v>3</v>
      </c>
      <c r="U87" s="2">
        <v>10</v>
      </c>
    </row>
    <row r="88" spans="1:21" x14ac:dyDescent="0.3">
      <c r="A88" s="1" t="s">
        <v>19</v>
      </c>
      <c r="B88">
        <f t="shared" si="1"/>
        <v>86</v>
      </c>
      <c r="C88">
        <v>1</v>
      </c>
      <c r="D88" s="2">
        <v>2</v>
      </c>
      <c r="E88" s="1">
        <v>0.33333333333333331</v>
      </c>
      <c r="F88">
        <v>18</v>
      </c>
      <c r="G88">
        <v>66.8</v>
      </c>
      <c r="H88">
        <v>2.4900000000000002</v>
      </c>
      <c r="I88">
        <v>5.73</v>
      </c>
      <c r="J88">
        <v>3.5</v>
      </c>
      <c r="K88">
        <v>12</v>
      </c>
      <c r="L88">
        <v>3</v>
      </c>
      <c r="M88">
        <v>3</v>
      </c>
      <c r="N88" s="2">
        <v>9</v>
      </c>
      <c r="O88" s="1">
        <v>0.45454545454545453</v>
      </c>
      <c r="P88">
        <v>22</v>
      </c>
      <c r="Q88">
        <v>0.25</v>
      </c>
      <c r="R88">
        <v>16</v>
      </c>
      <c r="S88">
        <v>4</v>
      </c>
      <c r="T88">
        <v>4</v>
      </c>
      <c r="U88" s="2">
        <v>11</v>
      </c>
    </row>
    <row r="89" spans="1:21" x14ac:dyDescent="0.3">
      <c r="A89" s="1" t="s">
        <v>19</v>
      </c>
      <c r="B89">
        <f t="shared" si="1"/>
        <v>87</v>
      </c>
      <c r="C89">
        <v>1</v>
      </c>
      <c r="D89" s="2">
        <v>2</v>
      </c>
      <c r="E89" s="1">
        <v>0.23857142857142857</v>
      </c>
      <c r="F89">
        <v>23</v>
      </c>
      <c r="G89">
        <v>69.84</v>
      </c>
      <c r="H89">
        <v>2.5</v>
      </c>
      <c r="I89">
        <v>4.5</v>
      </c>
      <c r="J89">
        <v>1.93</v>
      </c>
      <c r="K89">
        <v>11</v>
      </c>
      <c r="L89">
        <v>3</v>
      </c>
      <c r="M89">
        <v>4</v>
      </c>
      <c r="N89" s="2">
        <v>7</v>
      </c>
      <c r="O89" s="1">
        <v>0.5130769230769231</v>
      </c>
      <c r="P89">
        <v>21</v>
      </c>
      <c r="Q89">
        <v>0.19</v>
      </c>
      <c r="R89">
        <v>15</v>
      </c>
      <c r="S89">
        <v>4</v>
      </c>
      <c r="T89">
        <v>3</v>
      </c>
      <c r="U89" s="2">
        <v>13</v>
      </c>
    </row>
    <row r="90" spans="1:21" x14ac:dyDescent="0.3">
      <c r="A90" s="1" t="s">
        <v>37</v>
      </c>
      <c r="B90">
        <f t="shared" si="1"/>
        <v>88</v>
      </c>
      <c r="C90">
        <v>1</v>
      </c>
      <c r="D90" s="2">
        <v>2</v>
      </c>
      <c r="E90" s="1">
        <v>0.1</v>
      </c>
      <c r="F90">
        <v>28</v>
      </c>
      <c r="G90">
        <v>64.650000000000006</v>
      </c>
      <c r="H90">
        <v>0</v>
      </c>
      <c r="I90">
        <v>1.25</v>
      </c>
      <c r="J90">
        <v>1.54</v>
      </c>
      <c r="K90">
        <v>16</v>
      </c>
      <c r="L90">
        <v>4</v>
      </c>
      <c r="M90">
        <v>4</v>
      </c>
      <c r="N90" s="2">
        <v>10</v>
      </c>
      <c r="O90" s="1">
        <v>0.44444444444444442</v>
      </c>
      <c r="P90">
        <v>21</v>
      </c>
      <c r="Q90">
        <v>0.28000000000000003</v>
      </c>
      <c r="R90">
        <v>12</v>
      </c>
      <c r="S90">
        <v>4</v>
      </c>
      <c r="T90">
        <v>5</v>
      </c>
      <c r="U90" s="2">
        <v>9</v>
      </c>
    </row>
    <row r="91" spans="1:21" x14ac:dyDescent="0.3">
      <c r="A91" s="1" t="s">
        <v>37</v>
      </c>
      <c r="B91">
        <f t="shared" si="1"/>
        <v>89</v>
      </c>
      <c r="C91">
        <v>1</v>
      </c>
      <c r="D91" s="2">
        <v>2</v>
      </c>
      <c r="E91" s="1">
        <v>0.15181818181818182</v>
      </c>
      <c r="F91">
        <v>25</v>
      </c>
      <c r="G91">
        <v>62.47</v>
      </c>
      <c r="H91">
        <v>1.89</v>
      </c>
      <c r="I91">
        <v>1.25</v>
      </c>
      <c r="J91">
        <v>1.95</v>
      </c>
      <c r="K91">
        <v>16</v>
      </c>
      <c r="L91">
        <v>5</v>
      </c>
      <c r="M91">
        <v>4</v>
      </c>
      <c r="N91" s="2">
        <v>11</v>
      </c>
      <c r="O91" s="1">
        <v>0.40777777777777779</v>
      </c>
      <c r="P91">
        <v>23</v>
      </c>
      <c r="Q91">
        <v>0.28000000000000003</v>
      </c>
      <c r="R91">
        <v>12</v>
      </c>
      <c r="S91">
        <v>4</v>
      </c>
      <c r="T91">
        <v>4</v>
      </c>
      <c r="U91" s="2">
        <v>9</v>
      </c>
    </row>
    <row r="92" spans="1:21" x14ac:dyDescent="0.3">
      <c r="A92" s="1" t="s">
        <v>37</v>
      </c>
      <c r="B92">
        <f t="shared" si="1"/>
        <v>90</v>
      </c>
      <c r="C92">
        <v>1</v>
      </c>
      <c r="D92" s="2">
        <v>2</v>
      </c>
      <c r="E92" s="1">
        <v>0.33300000000000002</v>
      </c>
      <c r="F92">
        <v>21</v>
      </c>
      <c r="G92">
        <v>62.47</v>
      </c>
      <c r="H92">
        <v>2.16</v>
      </c>
      <c r="I92">
        <v>1</v>
      </c>
      <c r="J92">
        <v>0.9</v>
      </c>
      <c r="K92">
        <v>13</v>
      </c>
      <c r="L92">
        <v>5</v>
      </c>
      <c r="M92">
        <v>4</v>
      </c>
      <c r="N92" s="2">
        <v>10</v>
      </c>
      <c r="O92" s="1">
        <v>0.41666666666666669</v>
      </c>
      <c r="P92">
        <v>25</v>
      </c>
      <c r="Q92">
        <v>0.28000000000000003</v>
      </c>
      <c r="R92">
        <v>15</v>
      </c>
      <c r="S92">
        <v>3</v>
      </c>
      <c r="T92">
        <v>4</v>
      </c>
      <c r="U92" s="2">
        <v>12</v>
      </c>
    </row>
    <row r="93" spans="1:21" x14ac:dyDescent="0.3">
      <c r="A93" s="1" t="s">
        <v>36</v>
      </c>
      <c r="B93">
        <f t="shared" si="1"/>
        <v>91</v>
      </c>
      <c r="C93">
        <v>1</v>
      </c>
      <c r="D93" s="2">
        <v>2</v>
      </c>
      <c r="E93" s="1">
        <v>0.14285714285714285</v>
      </c>
      <c r="F93">
        <v>19</v>
      </c>
      <c r="G93">
        <v>59.76</v>
      </c>
      <c r="H93">
        <v>5.19</v>
      </c>
      <c r="I93">
        <v>0.82</v>
      </c>
      <c r="J93">
        <v>4.33</v>
      </c>
      <c r="K93">
        <v>13</v>
      </c>
      <c r="L93">
        <v>3</v>
      </c>
      <c r="M93">
        <v>3</v>
      </c>
      <c r="N93" s="2">
        <v>7</v>
      </c>
      <c r="O93" s="1">
        <v>0.4811111111111111</v>
      </c>
      <c r="P93">
        <v>19</v>
      </c>
      <c r="Q93">
        <v>0.19</v>
      </c>
      <c r="R93">
        <v>11</v>
      </c>
      <c r="S93">
        <v>3</v>
      </c>
      <c r="T93">
        <v>3</v>
      </c>
      <c r="U93" s="2">
        <v>9</v>
      </c>
    </row>
    <row r="94" spans="1:21" x14ac:dyDescent="0.3">
      <c r="A94" s="1" t="s">
        <v>36</v>
      </c>
      <c r="B94">
        <f t="shared" si="1"/>
        <v>92</v>
      </c>
      <c r="C94">
        <v>1</v>
      </c>
      <c r="D94" s="2">
        <v>2</v>
      </c>
      <c r="E94" s="1">
        <v>0.33333333333333331</v>
      </c>
      <c r="F94">
        <v>18</v>
      </c>
      <c r="G94">
        <v>58.89</v>
      </c>
      <c r="H94">
        <v>4.55</v>
      </c>
      <c r="I94">
        <v>1.25</v>
      </c>
      <c r="J94">
        <v>5.12</v>
      </c>
      <c r="K94">
        <v>12</v>
      </c>
      <c r="L94">
        <v>3</v>
      </c>
      <c r="M94">
        <v>3</v>
      </c>
      <c r="N94" s="2">
        <v>9</v>
      </c>
      <c r="O94" s="1">
        <v>0.48454545454545456</v>
      </c>
      <c r="P94">
        <v>20</v>
      </c>
      <c r="Q94">
        <v>0.2</v>
      </c>
      <c r="R94">
        <v>12</v>
      </c>
      <c r="S94">
        <v>2</v>
      </c>
      <c r="T94">
        <v>2</v>
      </c>
      <c r="U94" s="2">
        <v>11</v>
      </c>
    </row>
    <row r="95" spans="1:21" x14ac:dyDescent="0.3">
      <c r="A95" s="1" t="s">
        <v>36</v>
      </c>
      <c r="B95">
        <f t="shared" si="1"/>
        <v>93</v>
      </c>
      <c r="C95">
        <v>1</v>
      </c>
      <c r="D95" s="2">
        <v>2</v>
      </c>
      <c r="E95" s="1">
        <v>0.20874999999999999</v>
      </c>
      <c r="F95">
        <v>20</v>
      </c>
      <c r="G95">
        <v>60.2</v>
      </c>
      <c r="H95">
        <v>4.6399999999999997</v>
      </c>
      <c r="I95">
        <v>2.62</v>
      </c>
      <c r="J95">
        <v>1.92</v>
      </c>
      <c r="K95">
        <v>11</v>
      </c>
      <c r="L95">
        <v>2</v>
      </c>
      <c r="M95">
        <v>3</v>
      </c>
      <c r="N95" s="2">
        <v>8</v>
      </c>
      <c r="O95" s="1">
        <v>0.54545454545454541</v>
      </c>
      <c r="P95">
        <v>21</v>
      </c>
      <c r="Q95">
        <v>0.17</v>
      </c>
      <c r="R95">
        <v>13</v>
      </c>
      <c r="S95">
        <v>4</v>
      </c>
      <c r="T95">
        <v>3</v>
      </c>
      <c r="U95" s="2">
        <v>11</v>
      </c>
    </row>
    <row r="96" spans="1:21" x14ac:dyDescent="0.3">
      <c r="A96" s="1" t="s">
        <v>36</v>
      </c>
      <c r="B96">
        <f t="shared" si="1"/>
        <v>94</v>
      </c>
      <c r="C96">
        <v>1</v>
      </c>
      <c r="D96" s="2">
        <v>2</v>
      </c>
      <c r="E96" s="1">
        <v>0.33333333333333331</v>
      </c>
      <c r="F96">
        <v>20</v>
      </c>
      <c r="G96">
        <v>61.5</v>
      </c>
      <c r="H96">
        <v>4.1900000000000004</v>
      </c>
      <c r="I96">
        <v>2.16</v>
      </c>
      <c r="J96">
        <v>1.05</v>
      </c>
      <c r="K96">
        <v>12</v>
      </c>
      <c r="L96">
        <v>4</v>
      </c>
      <c r="M96">
        <v>4</v>
      </c>
      <c r="N96" s="2">
        <v>9</v>
      </c>
      <c r="O96" s="1">
        <v>0.53300000000000003</v>
      </c>
      <c r="P96">
        <v>17</v>
      </c>
      <c r="Q96">
        <v>0.19</v>
      </c>
      <c r="R96">
        <v>12</v>
      </c>
      <c r="S96">
        <v>3</v>
      </c>
      <c r="T96">
        <v>4</v>
      </c>
      <c r="U96" s="2">
        <v>10</v>
      </c>
    </row>
    <row r="97" spans="1:21" x14ac:dyDescent="0.3">
      <c r="A97" s="1" t="s">
        <v>36</v>
      </c>
      <c r="B97">
        <f t="shared" si="1"/>
        <v>95</v>
      </c>
      <c r="C97">
        <v>1</v>
      </c>
      <c r="D97" s="2">
        <v>2</v>
      </c>
      <c r="E97" s="1">
        <v>0.36363636363636365</v>
      </c>
      <c r="F97">
        <v>22</v>
      </c>
      <c r="G97">
        <v>60.2</v>
      </c>
      <c r="H97">
        <v>4.55</v>
      </c>
      <c r="I97">
        <v>2</v>
      </c>
      <c r="J97">
        <v>1.75</v>
      </c>
      <c r="K97">
        <v>17</v>
      </c>
      <c r="L97">
        <v>3</v>
      </c>
      <c r="M97">
        <v>3</v>
      </c>
      <c r="N97" s="2">
        <v>11</v>
      </c>
      <c r="O97" s="1">
        <v>0.57545454545454544</v>
      </c>
      <c r="P97">
        <v>16</v>
      </c>
      <c r="Q97">
        <v>0.2</v>
      </c>
      <c r="R97">
        <v>12</v>
      </c>
      <c r="S97">
        <v>2</v>
      </c>
      <c r="T97">
        <v>2</v>
      </c>
      <c r="U97" s="2">
        <v>11</v>
      </c>
    </row>
    <row r="98" spans="1:21" x14ac:dyDescent="0.3">
      <c r="A98" s="1" t="s">
        <v>36</v>
      </c>
      <c r="B98">
        <f t="shared" si="1"/>
        <v>96</v>
      </c>
      <c r="C98">
        <v>1</v>
      </c>
      <c r="D98" s="2">
        <v>2</v>
      </c>
      <c r="E98" s="1">
        <v>0.44416666666666665</v>
      </c>
      <c r="F98">
        <v>23</v>
      </c>
      <c r="G98">
        <v>67.61</v>
      </c>
      <c r="H98">
        <v>2</v>
      </c>
      <c r="I98">
        <v>2.16</v>
      </c>
      <c r="J98">
        <v>0.75</v>
      </c>
      <c r="K98">
        <v>15</v>
      </c>
      <c r="L98">
        <v>3</v>
      </c>
      <c r="M98">
        <v>3</v>
      </c>
      <c r="N98" s="2">
        <v>12</v>
      </c>
      <c r="O98" s="1">
        <v>0.53300000000000003</v>
      </c>
      <c r="P98">
        <v>16</v>
      </c>
      <c r="Q98">
        <v>0.22</v>
      </c>
      <c r="R98">
        <v>11</v>
      </c>
      <c r="S98">
        <v>2</v>
      </c>
      <c r="T98">
        <v>2</v>
      </c>
      <c r="U98" s="2">
        <v>10</v>
      </c>
    </row>
    <row r="99" spans="1:21" x14ac:dyDescent="0.3">
      <c r="A99" s="1" t="s">
        <v>16</v>
      </c>
      <c r="B99">
        <f t="shared" si="1"/>
        <v>97</v>
      </c>
      <c r="C99">
        <v>0</v>
      </c>
      <c r="D99" s="2">
        <v>1</v>
      </c>
      <c r="E99" s="1">
        <v>4.1250000000000002E-2</v>
      </c>
      <c r="F99">
        <v>21</v>
      </c>
      <c r="G99">
        <v>57.43</v>
      </c>
      <c r="H99">
        <v>1.25</v>
      </c>
      <c r="I99">
        <v>0.82</v>
      </c>
      <c r="J99">
        <v>0.65</v>
      </c>
      <c r="K99">
        <v>14</v>
      </c>
      <c r="L99">
        <v>5</v>
      </c>
      <c r="M99">
        <v>3</v>
      </c>
      <c r="N99" s="2">
        <v>8</v>
      </c>
      <c r="O99" s="1">
        <v>0.56699999999999995</v>
      </c>
      <c r="P99">
        <v>16</v>
      </c>
      <c r="Q99">
        <v>0.17</v>
      </c>
      <c r="R99">
        <v>11</v>
      </c>
      <c r="S99">
        <v>2</v>
      </c>
      <c r="T99">
        <v>2</v>
      </c>
      <c r="U99" s="2">
        <v>10</v>
      </c>
    </row>
    <row r="100" spans="1:21" x14ac:dyDescent="0.3">
      <c r="A100" s="1" t="s">
        <v>16</v>
      </c>
      <c r="B100">
        <f t="shared" si="1"/>
        <v>98</v>
      </c>
      <c r="C100">
        <v>0</v>
      </c>
      <c r="D100" s="2">
        <v>1</v>
      </c>
      <c r="E100" s="1">
        <v>5.5E-2</v>
      </c>
      <c r="F100">
        <v>19</v>
      </c>
      <c r="G100">
        <v>56.56</v>
      </c>
      <c r="H100">
        <v>1.25</v>
      </c>
      <c r="I100">
        <v>0.47</v>
      </c>
      <c r="J100">
        <v>0.91</v>
      </c>
      <c r="K100">
        <v>10</v>
      </c>
      <c r="L100">
        <v>4</v>
      </c>
      <c r="M100">
        <v>3</v>
      </c>
      <c r="N100" s="2">
        <v>6</v>
      </c>
      <c r="O100" s="1">
        <v>0.54125000000000001</v>
      </c>
      <c r="P100">
        <v>12</v>
      </c>
      <c r="Q100">
        <v>0.15</v>
      </c>
      <c r="R100">
        <v>9</v>
      </c>
      <c r="S100">
        <v>2</v>
      </c>
      <c r="T100">
        <v>2</v>
      </c>
      <c r="U100" s="2">
        <v>8</v>
      </c>
    </row>
    <row r="101" spans="1:21" x14ac:dyDescent="0.3">
      <c r="A101" s="1" t="s">
        <v>16</v>
      </c>
      <c r="B101">
        <f t="shared" si="1"/>
        <v>99</v>
      </c>
      <c r="C101">
        <v>0</v>
      </c>
      <c r="D101" s="2">
        <v>1</v>
      </c>
      <c r="E101" s="1">
        <v>0.22222222222222221</v>
      </c>
      <c r="F101">
        <v>25</v>
      </c>
      <c r="G101">
        <v>58.3</v>
      </c>
      <c r="H101">
        <v>1</v>
      </c>
      <c r="I101">
        <v>1.7</v>
      </c>
      <c r="J101">
        <v>1</v>
      </c>
      <c r="K101">
        <v>11</v>
      </c>
      <c r="L101">
        <v>4</v>
      </c>
      <c r="M101">
        <v>3</v>
      </c>
      <c r="N101" s="2">
        <v>9</v>
      </c>
      <c r="O101" s="1">
        <v>0.60636363636363633</v>
      </c>
      <c r="P101">
        <v>16</v>
      </c>
      <c r="Q101">
        <v>0.14000000000000001</v>
      </c>
      <c r="R101">
        <v>11</v>
      </c>
      <c r="S101">
        <v>1</v>
      </c>
      <c r="T101">
        <v>1</v>
      </c>
      <c r="U101" s="2">
        <v>11</v>
      </c>
    </row>
    <row r="102" spans="1:21" x14ac:dyDescent="0.3">
      <c r="A102" s="1" t="s">
        <v>16</v>
      </c>
      <c r="B102">
        <f t="shared" si="1"/>
        <v>100</v>
      </c>
      <c r="C102">
        <v>0</v>
      </c>
      <c r="D102" s="2">
        <v>1</v>
      </c>
      <c r="E102" s="1">
        <v>0.16625000000000001</v>
      </c>
      <c r="F102">
        <v>21</v>
      </c>
      <c r="G102">
        <v>64.83</v>
      </c>
      <c r="H102">
        <v>0.94</v>
      </c>
      <c r="I102">
        <v>0.5</v>
      </c>
      <c r="J102">
        <v>1.74</v>
      </c>
      <c r="K102">
        <v>13</v>
      </c>
      <c r="L102">
        <v>4</v>
      </c>
      <c r="M102">
        <v>3</v>
      </c>
      <c r="N102" s="2">
        <v>8</v>
      </c>
      <c r="O102" s="1">
        <v>0.6</v>
      </c>
      <c r="P102">
        <v>15</v>
      </c>
      <c r="Q102">
        <v>0.17</v>
      </c>
      <c r="R102">
        <v>10</v>
      </c>
      <c r="S102">
        <v>1</v>
      </c>
      <c r="T102">
        <v>1</v>
      </c>
      <c r="U102" s="2">
        <v>10</v>
      </c>
    </row>
    <row r="103" spans="1:21" x14ac:dyDescent="0.3">
      <c r="A103" s="1" t="s">
        <v>60</v>
      </c>
      <c r="B103">
        <f t="shared" si="1"/>
        <v>101</v>
      </c>
      <c r="C103">
        <v>1</v>
      </c>
      <c r="D103" s="2">
        <v>1</v>
      </c>
      <c r="E103" s="1">
        <v>0.23857142857142857</v>
      </c>
      <c r="F103">
        <v>17</v>
      </c>
      <c r="G103">
        <v>64.17</v>
      </c>
      <c r="H103">
        <v>11.95</v>
      </c>
      <c r="I103">
        <v>7.13</v>
      </c>
      <c r="J103">
        <v>9.42</v>
      </c>
      <c r="K103">
        <v>9</v>
      </c>
      <c r="L103">
        <v>2</v>
      </c>
      <c r="M103">
        <v>2</v>
      </c>
      <c r="N103" s="2">
        <v>7</v>
      </c>
      <c r="O103" s="1">
        <v>0.53846153846153844</v>
      </c>
      <c r="P103">
        <v>25</v>
      </c>
      <c r="Q103">
        <v>0.1</v>
      </c>
      <c r="R103">
        <v>15</v>
      </c>
      <c r="S103">
        <v>5</v>
      </c>
      <c r="T103">
        <v>4</v>
      </c>
      <c r="U103" s="2">
        <v>13</v>
      </c>
    </row>
    <row r="104" spans="1:21" x14ac:dyDescent="0.3">
      <c r="A104" s="1" t="s">
        <v>60</v>
      </c>
      <c r="B104">
        <f t="shared" si="1"/>
        <v>102</v>
      </c>
      <c r="C104">
        <v>1</v>
      </c>
      <c r="D104" s="2">
        <v>1</v>
      </c>
      <c r="E104" s="1">
        <v>0.2</v>
      </c>
      <c r="F104">
        <v>14</v>
      </c>
      <c r="G104">
        <v>47.15</v>
      </c>
      <c r="H104">
        <v>4.55</v>
      </c>
      <c r="I104">
        <v>2.5</v>
      </c>
      <c r="J104">
        <v>7.5</v>
      </c>
      <c r="K104">
        <v>8</v>
      </c>
      <c r="L104">
        <v>3</v>
      </c>
      <c r="M104">
        <v>4</v>
      </c>
      <c r="N104" s="2">
        <v>5</v>
      </c>
      <c r="O104" s="1">
        <v>0.57545454545454544</v>
      </c>
      <c r="P104">
        <v>19</v>
      </c>
      <c r="Q104">
        <v>0.12</v>
      </c>
      <c r="R104">
        <v>13</v>
      </c>
      <c r="S104">
        <v>2</v>
      </c>
      <c r="T104">
        <v>3</v>
      </c>
      <c r="U104" s="2">
        <v>11</v>
      </c>
    </row>
    <row r="105" spans="1:21" x14ac:dyDescent="0.3">
      <c r="A105" s="1" t="s">
        <v>60</v>
      </c>
      <c r="B105">
        <f t="shared" si="1"/>
        <v>103</v>
      </c>
      <c r="C105">
        <v>1</v>
      </c>
      <c r="D105" s="2">
        <v>1</v>
      </c>
      <c r="E105" s="1">
        <v>0.5</v>
      </c>
      <c r="F105">
        <v>17</v>
      </c>
      <c r="G105">
        <v>79.45</v>
      </c>
      <c r="H105">
        <v>7.48</v>
      </c>
      <c r="I105">
        <v>5.91</v>
      </c>
      <c r="J105">
        <v>100</v>
      </c>
      <c r="K105">
        <v>10</v>
      </c>
      <c r="L105">
        <v>2</v>
      </c>
      <c r="M105">
        <v>3</v>
      </c>
      <c r="N105" s="2">
        <v>8</v>
      </c>
      <c r="O105" s="1">
        <v>0.58333333333333337</v>
      </c>
      <c r="P105">
        <v>21</v>
      </c>
      <c r="Q105">
        <v>0.1</v>
      </c>
      <c r="R105">
        <v>13</v>
      </c>
      <c r="S105">
        <v>4</v>
      </c>
      <c r="T105">
        <v>3</v>
      </c>
      <c r="U105" s="2">
        <v>12</v>
      </c>
    </row>
    <row r="106" spans="1:21" x14ac:dyDescent="0.3">
      <c r="A106" s="1" t="s">
        <v>60</v>
      </c>
      <c r="B106">
        <f t="shared" si="1"/>
        <v>104</v>
      </c>
      <c r="C106">
        <v>1</v>
      </c>
      <c r="D106" s="2">
        <v>1</v>
      </c>
      <c r="E106" s="1">
        <v>0.16625000000000001</v>
      </c>
      <c r="F106">
        <v>24</v>
      </c>
      <c r="G106">
        <v>86.43</v>
      </c>
      <c r="H106">
        <v>5.0999999999999996</v>
      </c>
      <c r="I106">
        <v>2.62</v>
      </c>
      <c r="J106">
        <v>6.52</v>
      </c>
      <c r="K106">
        <v>12</v>
      </c>
      <c r="L106">
        <v>3</v>
      </c>
      <c r="M106">
        <v>3</v>
      </c>
      <c r="N106" s="2">
        <v>8</v>
      </c>
      <c r="O106" s="1">
        <v>0.5</v>
      </c>
      <c r="P106">
        <v>24</v>
      </c>
      <c r="Q106">
        <v>0.11</v>
      </c>
      <c r="R106">
        <v>16</v>
      </c>
      <c r="S106">
        <v>5</v>
      </c>
      <c r="T106">
        <v>4</v>
      </c>
      <c r="U106" s="2">
        <v>12</v>
      </c>
    </row>
    <row r="107" spans="1:21" x14ac:dyDescent="0.3">
      <c r="A107" s="1" t="s">
        <v>60</v>
      </c>
      <c r="B107">
        <f t="shared" si="1"/>
        <v>105</v>
      </c>
      <c r="C107">
        <v>1</v>
      </c>
      <c r="D107" s="2">
        <v>1</v>
      </c>
      <c r="E107" s="1">
        <v>0.18181818181818182</v>
      </c>
      <c r="F107">
        <v>30</v>
      </c>
      <c r="G107">
        <v>80.760000000000005</v>
      </c>
      <c r="H107">
        <v>1.25</v>
      </c>
      <c r="I107">
        <v>2.4500000000000002</v>
      </c>
      <c r="J107">
        <v>1.75</v>
      </c>
      <c r="K107">
        <v>14</v>
      </c>
      <c r="L107">
        <v>5</v>
      </c>
      <c r="M107">
        <v>4</v>
      </c>
      <c r="N107" s="2">
        <v>11</v>
      </c>
      <c r="O107" s="1">
        <v>0.45874999999999999</v>
      </c>
      <c r="P107">
        <v>16</v>
      </c>
      <c r="Q107">
        <v>0.09</v>
      </c>
      <c r="R107">
        <v>11</v>
      </c>
      <c r="S107">
        <v>4</v>
      </c>
      <c r="T107">
        <v>4</v>
      </c>
      <c r="U107" s="2">
        <v>8</v>
      </c>
    </row>
    <row r="108" spans="1:21" x14ac:dyDescent="0.3">
      <c r="A108" s="1" t="s">
        <v>60</v>
      </c>
      <c r="B108">
        <f t="shared" si="1"/>
        <v>106</v>
      </c>
      <c r="C108">
        <v>1</v>
      </c>
      <c r="D108" s="2">
        <v>1</v>
      </c>
      <c r="E108" s="1">
        <v>0.27750000000000002</v>
      </c>
      <c r="F108">
        <v>29</v>
      </c>
      <c r="G108">
        <v>86.87</v>
      </c>
      <c r="H108">
        <v>3.56</v>
      </c>
      <c r="I108">
        <v>0</v>
      </c>
      <c r="J108">
        <v>1.84</v>
      </c>
      <c r="K108">
        <v>17</v>
      </c>
      <c r="L108">
        <v>5</v>
      </c>
      <c r="M108">
        <v>3</v>
      </c>
      <c r="N108" s="2">
        <v>12</v>
      </c>
      <c r="O108" s="1">
        <v>0.54125000000000001</v>
      </c>
      <c r="P108">
        <v>17</v>
      </c>
      <c r="Q108">
        <v>0.11</v>
      </c>
      <c r="R108">
        <v>11</v>
      </c>
      <c r="S108">
        <v>3</v>
      </c>
      <c r="T108">
        <v>5</v>
      </c>
      <c r="U108" s="2">
        <v>8</v>
      </c>
    </row>
    <row r="109" spans="1:21" x14ac:dyDescent="0.3">
      <c r="A109" s="1" t="s">
        <v>60</v>
      </c>
      <c r="B109">
        <f t="shared" si="1"/>
        <v>107</v>
      </c>
      <c r="C109">
        <v>1</v>
      </c>
      <c r="D109" s="2">
        <v>1</v>
      </c>
      <c r="E109" s="1">
        <v>0.35923076923076924</v>
      </c>
      <c r="F109">
        <v>28</v>
      </c>
      <c r="G109">
        <v>82.94</v>
      </c>
      <c r="H109">
        <v>2.94</v>
      </c>
      <c r="I109">
        <v>1.41</v>
      </c>
      <c r="J109">
        <v>2.75</v>
      </c>
      <c r="K109">
        <v>17</v>
      </c>
      <c r="L109">
        <v>3</v>
      </c>
      <c r="M109">
        <v>3</v>
      </c>
      <c r="N109" s="2">
        <v>13</v>
      </c>
      <c r="O109" s="1">
        <v>0.51888888888888884</v>
      </c>
      <c r="P109">
        <v>21</v>
      </c>
      <c r="Q109">
        <v>0.11</v>
      </c>
      <c r="R109">
        <v>13</v>
      </c>
      <c r="S109">
        <v>3</v>
      </c>
      <c r="T109">
        <v>4</v>
      </c>
      <c r="U109" s="2">
        <v>9</v>
      </c>
    </row>
    <row r="110" spans="1:21" x14ac:dyDescent="0.3">
      <c r="A110" s="1" t="s">
        <v>60</v>
      </c>
      <c r="B110">
        <f t="shared" si="1"/>
        <v>108</v>
      </c>
      <c r="C110">
        <v>1</v>
      </c>
      <c r="D110" s="2">
        <v>1</v>
      </c>
      <c r="E110" s="1">
        <v>0.30583333333333335</v>
      </c>
      <c r="F110">
        <v>29</v>
      </c>
      <c r="G110">
        <v>85.12</v>
      </c>
      <c r="H110">
        <v>5.25</v>
      </c>
      <c r="I110">
        <v>1.7</v>
      </c>
      <c r="J110">
        <v>3.21</v>
      </c>
      <c r="K110">
        <v>17</v>
      </c>
      <c r="L110">
        <v>7</v>
      </c>
      <c r="M110">
        <v>5</v>
      </c>
      <c r="N110" s="2">
        <v>12</v>
      </c>
      <c r="O110" s="1">
        <v>0.6</v>
      </c>
      <c r="P110">
        <v>24</v>
      </c>
      <c r="Q110">
        <v>0.09</v>
      </c>
      <c r="R110">
        <v>17</v>
      </c>
      <c r="S110">
        <v>6</v>
      </c>
      <c r="T110">
        <v>4</v>
      </c>
      <c r="U110" s="2">
        <v>15</v>
      </c>
    </row>
    <row r="111" spans="1:21" x14ac:dyDescent="0.3">
      <c r="A111" s="1" t="s">
        <v>60</v>
      </c>
      <c r="B111">
        <f t="shared" si="1"/>
        <v>109</v>
      </c>
      <c r="C111">
        <v>1</v>
      </c>
      <c r="D111" s="2">
        <v>1</v>
      </c>
      <c r="E111" s="1">
        <v>0.416875</v>
      </c>
      <c r="F111">
        <v>30</v>
      </c>
      <c r="G111">
        <v>90.8</v>
      </c>
      <c r="H111">
        <v>1.25</v>
      </c>
      <c r="I111">
        <v>0.47</v>
      </c>
      <c r="J111">
        <v>0.42</v>
      </c>
      <c r="K111">
        <v>18</v>
      </c>
      <c r="L111">
        <v>5</v>
      </c>
      <c r="M111">
        <v>3</v>
      </c>
      <c r="N111" s="2">
        <v>16</v>
      </c>
      <c r="O111" s="1">
        <v>0.62764705882352945</v>
      </c>
      <c r="P111">
        <v>26</v>
      </c>
      <c r="Q111">
        <v>0.09</v>
      </c>
      <c r="R111">
        <v>18</v>
      </c>
      <c r="S111">
        <v>4</v>
      </c>
      <c r="T111">
        <v>4</v>
      </c>
      <c r="U111" s="2">
        <v>17</v>
      </c>
    </row>
    <row r="112" spans="1:21" x14ac:dyDescent="0.3">
      <c r="A112" s="1" t="s">
        <v>58</v>
      </c>
      <c r="B112">
        <f t="shared" si="1"/>
        <v>110</v>
      </c>
      <c r="C112">
        <v>1</v>
      </c>
      <c r="D112" s="2">
        <v>4</v>
      </c>
      <c r="E112" s="1">
        <v>6.6000000000000003E-2</v>
      </c>
      <c r="F112">
        <v>14</v>
      </c>
      <c r="G112">
        <v>63.06</v>
      </c>
      <c r="H112">
        <v>0</v>
      </c>
      <c r="I112">
        <v>1.63</v>
      </c>
      <c r="J112">
        <v>0.92</v>
      </c>
      <c r="K112">
        <v>8</v>
      </c>
      <c r="L112">
        <v>4</v>
      </c>
      <c r="M112">
        <v>3</v>
      </c>
      <c r="N112" s="2">
        <v>5</v>
      </c>
      <c r="O112" s="1">
        <v>0.55555555555555558</v>
      </c>
      <c r="P112">
        <v>19</v>
      </c>
      <c r="Q112">
        <v>0.15</v>
      </c>
      <c r="R112">
        <v>11</v>
      </c>
      <c r="S112">
        <v>3</v>
      </c>
      <c r="T112">
        <v>4</v>
      </c>
      <c r="U112" s="2">
        <v>9</v>
      </c>
    </row>
    <row r="113" spans="1:21" x14ac:dyDescent="0.3">
      <c r="A113" s="1" t="s">
        <v>58</v>
      </c>
      <c r="B113">
        <f t="shared" si="1"/>
        <v>111</v>
      </c>
      <c r="C113">
        <v>1</v>
      </c>
      <c r="D113" s="2">
        <v>4</v>
      </c>
      <c r="E113" s="1">
        <v>0.11166666666666668</v>
      </c>
      <c r="F113">
        <v>14</v>
      </c>
      <c r="G113">
        <v>62.19</v>
      </c>
      <c r="H113">
        <v>0.47</v>
      </c>
      <c r="I113">
        <v>1.25</v>
      </c>
      <c r="J113">
        <v>1.19</v>
      </c>
      <c r="K113">
        <v>10</v>
      </c>
      <c r="L113">
        <v>2</v>
      </c>
      <c r="M113">
        <v>3</v>
      </c>
      <c r="N113" s="2">
        <v>6</v>
      </c>
      <c r="O113" s="1">
        <v>0.5</v>
      </c>
      <c r="P113">
        <v>15</v>
      </c>
      <c r="Q113">
        <v>0.09</v>
      </c>
      <c r="R113">
        <v>9</v>
      </c>
      <c r="S113">
        <v>3</v>
      </c>
      <c r="T113">
        <v>4</v>
      </c>
      <c r="U113" s="2">
        <v>8</v>
      </c>
    </row>
    <row r="114" spans="1:21" x14ac:dyDescent="0.3">
      <c r="A114" s="1" t="s">
        <v>58</v>
      </c>
      <c r="B114">
        <f t="shared" si="1"/>
        <v>112</v>
      </c>
      <c r="C114">
        <v>1</v>
      </c>
      <c r="D114" s="2">
        <v>4</v>
      </c>
      <c r="E114" s="1">
        <v>0.39363636363636362</v>
      </c>
      <c r="F114">
        <v>21</v>
      </c>
      <c r="G114">
        <v>65.239999999999995</v>
      </c>
      <c r="H114">
        <v>1.63</v>
      </c>
      <c r="I114">
        <v>1</v>
      </c>
      <c r="J114">
        <v>2.5</v>
      </c>
      <c r="K114">
        <v>14</v>
      </c>
      <c r="L114">
        <v>3</v>
      </c>
      <c r="M114">
        <v>3</v>
      </c>
      <c r="N114" s="2">
        <v>11</v>
      </c>
      <c r="O114" s="1">
        <v>0.55555555555555558</v>
      </c>
      <c r="P114">
        <v>17</v>
      </c>
      <c r="Q114">
        <v>0.13</v>
      </c>
      <c r="R114">
        <v>11</v>
      </c>
      <c r="S114">
        <v>2</v>
      </c>
      <c r="T114">
        <v>2</v>
      </c>
      <c r="U114" s="2">
        <v>9</v>
      </c>
    </row>
    <row r="115" spans="1:21" x14ac:dyDescent="0.3">
      <c r="A115" s="1" t="s">
        <v>58</v>
      </c>
      <c r="B115">
        <f t="shared" si="1"/>
        <v>113</v>
      </c>
      <c r="C115">
        <v>1</v>
      </c>
      <c r="D115" s="2">
        <v>4</v>
      </c>
      <c r="E115" s="1">
        <v>0.29666666666666663</v>
      </c>
      <c r="F115">
        <v>20</v>
      </c>
      <c r="G115">
        <v>63.93</v>
      </c>
      <c r="H115">
        <v>0.94</v>
      </c>
      <c r="I115">
        <v>1.63</v>
      </c>
      <c r="J115">
        <v>3.25</v>
      </c>
      <c r="K115">
        <v>12</v>
      </c>
      <c r="L115">
        <v>3</v>
      </c>
      <c r="M115">
        <v>3</v>
      </c>
      <c r="N115" s="2">
        <v>9</v>
      </c>
      <c r="O115" s="1">
        <v>0.5154545454545455</v>
      </c>
      <c r="P115">
        <v>20</v>
      </c>
      <c r="Q115">
        <v>0.21</v>
      </c>
      <c r="R115">
        <v>12</v>
      </c>
      <c r="S115">
        <v>4</v>
      </c>
      <c r="T115">
        <v>4</v>
      </c>
      <c r="U115" s="2">
        <v>11</v>
      </c>
    </row>
    <row r="116" spans="1:21" x14ac:dyDescent="0.3">
      <c r="A116" s="1" t="s">
        <v>58</v>
      </c>
      <c r="B116">
        <f t="shared" si="1"/>
        <v>114</v>
      </c>
      <c r="C116">
        <v>1</v>
      </c>
      <c r="D116" s="2">
        <v>4</v>
      </c>
      <c r="E116" s="1">
        <v>0.42857142857142855</v>
      </c>
      <c r="F116">
        <v>13</v>
      </c>
      <c r="G116">
        <v>56.11</v>
      </c>
      <c r="H116">
        <v>0.5</v>
      </c>
      <c r="I116">
        <v>10.14</v>
      </c>
      <c r="J116">
        <v>100</v>
      </c>
      <c r="K116">
        <v>8</v>
      </c>
      <c r="L116">
        <v>2</v>
      </c>
      <c r="M116">
        <v>2</v>
      </c>
      <c r="N116" s="2">
        <v>7</v>
      </c>
      <c r="O116" s="1">
        <v>0.58333333333333337</v>
      </c>
      <c r="P116">
        <v>22</v>
      </c>
      <c r="Q116">
        <v>0.17</v>
      </c>
      <c r="R116">
        <v>16</v>
      </c>
      <c r="S116">
        <v>7</v>
      </c>
      <c r="T116">
        <v>4</v>
      </c>
      <c r="U116" s="2">
        <v>12</v>
      </c>
    </row>
    <row r="117" spans="1:21" x14ac:dyDescent="0.3">
      <c r="A117" s="1" t="s">
        <v>11</v>
      </c>
      <c r="B117">
        <f t="shared" si="1"/>
        <v>115</v>
      </c>
      <c r="C117">
        <v>1</v>
      </c>
      <c r="D117" s="2">
        <v>4</v>
      </c>
      <c r="E117" s="1">
        <v>0.25</v>
      </c>
      <c r="F117">
        <v>21</v>
      </c>
      <c r="G117">
        <v>77.58</v>
      </c>
      <c r="H117">
        <v>1.25</v>
      </c>
      <c r="I117">
        <v>1.7</v>
      </c>
      <c r="J117">
        <v>1.67</v>
      </c>
      <c r="K117">
        <v>12</v>
      </c>
      <c r="L117">
        <v>4</v>
      </c>
      <c r="M117">
        <v>3</v>
      </c>
      <c r="N117" s="2">
        <v>8</v>
      </c>
      <c r="O117" s="1">
        <v>0.45874999999999999</v>
      </c>
      <c r="P117">
        <v>17</v>
      </c>
      <c r="Q117">
        <v>0.12</v>
      </c>
      <c r="R117">
        <v>11</v>
      </c>
      <c r="S117">
        <v>3</v>
      </c>
      <c r="T117">
        <v>4</v>
      </c>
      <c r="U117" s="2">
        <v>8</v>
      </c>
    </row>
    <row r="118" spans="1:21" x14ac:dyDescent="0.3">
      <c r="A118" s="1" t="s">
        <v>11</v>
      </c>
      <c r="B118">
        <f t="shared" si="1"/>
        <v>116</v>
      </c>
      <c r="C118">
        <v>1</v>
      </c>
      <c r="D118" s="2">
        <v>4</v>
      </c>
      <c r="E118" s="1">
        <v>0.33374999999999999</v>
      </c>
      <c r="F118">
        <v>19</v>
      </c>
      <c r="G118">
        <v>75.400000000000006</v>
      </c>
      <c r="H118">
        <v>0.47</v>
      </c>
      <c r="I118">
        <v>2.4500000000000002</v>
      </c>
      <c r="J118">
        <v>1.38</v>
      </c>
      <c r="K118">
        <v>11</v>
      </c>
      <c r="L118">
        <v>4</v>
      </c>
      <c r="M118">
        <v>3</v>
      </c>
      <c r="N118" s="2">
        <v>8</v>
      </c>
      <c r="O118" s="1">
        <v>0.60636363636363633</v>
      </c>
      <c r="P118">
        <v>18</v>
      </c>
      <c r="Q118">
        <v>0.09</v>
      </c>
      <c r="R118">
        <v>12</v>
      </c>
      <c r="S118">
        <v>2</v>
      </c>
      <c r="T118">
        <v>2</v>
      </c>
      <c r="U118" s="2">
        <v>11</v>
      </c>
    </row>
    <row r="119" spans="1:21" x14ac:dyDescent="0.3">
      <c r="A119" s="1" t="s">
        <v>11</v>
      </c>
      <c r="B119">
        <f t="shared" si="1"/>
        <v>117</v>
      </c>
      <c r="C119">
        <v>1</v>
      </c>
      <c r="D119" s="2">
        <v>4</v>
      </c>
      <c r="E119" s="1">
        <v>0.41625000000000001</v>
      </c>
      <c r="F119">
        <v>18</v>
      </c>
      <c r="G119">
        <v>74.53</v>
      </c>
      <c r="H119">
        <v>1.25</v>
      </c>
      <c r="I119">
        <v>2</v>
      </c>
      <c r="J119">
        <v>2</v>
      </c>
      <c r="K119">
        <v>12</v>
      </c>
      <c r="L119">
        <v>4</v>
      </c>
      <c r="M119">
        <v>4</v>
      </c>
      <c r="N119" s="2">
        <v>8</v>
      </c>
      <c r="O119" s="1">
        <v>0.5</v>
      </c>
      <c r="P119">
        <v>23</v>
      </c>
      <c r="Q119">
        <v>0.11</v>
      </c>
      <c r="R119">
        <v>15</v>
      </c>
      <c r="S119">
        <v>5</v>
      </c>
      <c r="T119">
        <v>4</v>
      </c>
      <c r="U119" s="2">
        <v>12</v>
      </c>
    </row>
    <row r="120" spans="1:21" x14ac:dyDescent="0.3">
      <c r="A120" s="1" t="s">
        <v>11</v>
      </c>
      <c r="B120">
        <f t="shared" si="1"/>
        <v>118</v>
      </c>
      <c r="C120">
        <v>1</v>
      </c>
      <c r="D120" s="2">
        <v>4</v>
      </c>
      <c r="E120" s="1">
        <v>0.36083333333333334</v>
      </c>
      <c r="F120">
        <v>25</v>
      </c>
      <c r="G120">
        <v>75.84</v>
      </c>
      <c r="H120">
        <v>0</v>
      </c>
      <c r="I120">
        <v>0.94</v>
      </c>
      <c r="J120">
        <v>0.62</v>
      </c>
      <c r="K120">
        <v>16</v>
      </c>
      <c r="L120">
        <v>5</v>
      </c>
      <c r="M120">
        <v>5</v>
      </c>
      <c r="N120" s="2">
        <v>12</v>
      </c>
      <c r="O120" s="1">
        <v>0.45454545454545453</v>
      </c>
      <c r="P120">
        <v>23</v>
      </c>
      <c r="Q120">
        <v>0.1</v>
      </c>
      <c r="R120">
        <v>14</v>
      </c>
      <c r="S120">
        <v>4</v>
      </c>
      <c r="T120">
        <v>5</v>
      </c>
      <c r="U120" s="2">
        <v>11</v>
      </c>
    </row>
    <row r="121" spans="1:21" x14ac:dyDescent="0.3">
      <c r="A121" s="1" t="s">
        <v>11</v>
      </c>
      <c r="B121">
        <f t="shared" si="1"/>
        <v>119</v>
      </c>
      <c r="C121">
        <v>1</v>
      </c>
      <c r="D121" s="2">
        <v>4</v>
      </c>
      <c r="E121" s="1">
        <v>0.41000000000000003</v>
      </c>
      <c r="F121">
        <v>26</v>
      </c>
      <c r="G121">
        <v>74.099999999999994</v>
      </c>
      <c r="H121">
        <v>0.47</v>
      </c>
      <c r="I121">
        <v>1.25</v>
      </c>
      <c r="J121">
        <v>1.5</v>
      </c>
      <c r="K121">
        <v>17</v>
      </c>
      <c r="L121">
        <v>6</v>
      </c>
      <c r="M121">
        <v>3</v>
      </c>
      <c r="N121" s="2">
        <v>13</v>
      </c>
      <c r="O121" s="1">
        <v>0.57545454545454544</v>
      </c>
      <c r="P121">
        <v>19</v>
      </c>
      <c r="Q121">
        <v>0.11</v>
      </c>
      <c r="R121">
        <v>12</v>
      </c>
      <c r="S121">
        <v>3</v>
      </c>
      <c r="T121">
        <v>3</v>
      </c>
      <c r="U121" s="2">
        <v>11</v>
      </c>
    </row>
    <row r="122" spans="1:21" x14ac:dyDescent="0.3">
      <c r="A122" s="1" t="s">
        <v>11</v>
      </c>
      <c r="B122">
        <f t="shared" si="1"/>
        <v>120</v>
      </c>
      <c r="C122">
        <v>1</v>
      </c>
      <c r="D122" s="2">
        <v>4</v>
      </c>
      <c r="E122" s="1">
        <v>0.48866666666666669</v>
      </c>
      <c r="F122">
        <v>25</v>
      </c>
      <c r="G122">
        <v>74.53</v>
      </c>
      <c r="H122">
        <v>0.47</v>
      </c>
      <c r="I122">
        <v>1.63</v>
      </c>
      <c r="J122">
        <v>1.1200000000000001</v>
      </c>
      <c r="K122">
        <v>17</v>
      </c>
      <c r="L122">
        <v>3</v>
      </c>
      <c r="M122">
        <v>3</v>
      </c>
      <c r="N122" s="2">
        <v>15</v>
      </c>
      <c r="O122" s="1">
        <v>0.57545454545454544</v>
      </c>
      <c r="P122">
        <v>18</v>
      </c>
      <c r="Q122">
        <v>0.1</v>
      </c>
      <c r="R122">
        <v>12</v>
      </c>
      <c r="S122">
        <v>2</v>
      </c>
      <c r="T122">
        <v>2</v>
      </c>
      <c r="U122" s="2">
        <v>11</v>
      </c>
    </row>
    <row r="123" spans="1:21" x14ac:dyDescent="0.3">
      <c r="A123" s="1" t="s">
        <v>83</v>
      </c>
      <c r="B123">
        <f t="shared" si="1"/>
        <v>121</v>
      </c>
      <c r="C123">
        <v>2</v>
      </c>
      <c r="D123" s="2">
        <v>2</v>
      </c>
      <c r="E123" s="1">
        <v>0.27833333333333332</v>
      </c>
      <c r="F123">
        <v>18</v>
      </c>
      <c r="G123">
        <v>62.9</v>
      </c>
      <c r="H123">
        <v>0.82</v>
      </c>
      <c r="I123">
        <v>1.41</v>
      </c>
      <c r="J123">
        <v>0.06</v>
      </c>
      <c r="K123">
        <v>11</v>
      </c>
      <c r="L123">
        <v>3</v>
      </c>
      <c r="M123">
        <v>4</v>
      </c>
      <c r="N123" s="2">
        <v>6</v>
      </c>
      <c r="O123" s="1">
        <v>0.38833333333333336</v>
      </c>
      <c r="P123">
        <v>13</v>
      </c>
      <c r="Q123">
        <v>0.2</v>
      </c>
      <c r="R123">
        <v>8</v>
      </c>
      <c r="S123">
        <v>3</v>
      </c>
      <c r="T123">
        <v>3</v>
      </c>
      <c r="U123" s="2">
        <v>6</v>
      </c>
    </row>
    <row r="124" spans="1:21" x14ac:dyDescent="0.3">
      <c r="A124" s="1" t="s">
        <v>83</v>
      </c>
      <c r="B124">
        <f t="shared" si="1"/>
        <v>122</v>
      </c>
      <c r="C124">
        <v>2</v>
      </c>
      <c r="D124" s="2">
        <v>2</v>
      </c>
      <c r="E124" s="1">
        <v>0.41625000000000001</v>
      </c>
      <c r="F124">
        <v>17</v>
      </c>
      <c r="G124">
        <v>65.5</v>
      </c>
      <c r="H124">
        <v>1.7</v>
      </c>
      <c r="I124">
        <v>2.87</v>
      </c>
      <c r="J124">
        <v>0.75</v>
      </c>
      <c r="K124">
        <v>10</v>
      </c>
      <c r="L124">
        <v>3</v>
      </c>
      <c r="M124">
        <v>3</v>
      </c>
      <c r="N124" s="2">
        <v>8</v>
      </c>
      <c r="O124" s="1">
        <v>0.54545454545454541</v>
      </c>
      <c r="P124">
        <v>18</v>
      </c>
      <c r="Q124">
        <v>0.17</v>
      </c>
      <c r="R124">
        <v>13</v>
      </c>
      <c r="S124">
        <v>2</v>
      </c>
      <c r="T124">
        <v>2</v>
      </c>
      <c r="U124" s="2">
        <v>11</v>
      </c>
    </row>
    <row r="125" spans="1:21" x14ac:dyDescent="0.3">
      <c r="A125" s="1" t="s">
        <v>83</v>
      </c>
      <c r="B125">
        <f t="shared" si="1"/>
        <v>123</v>
      </c>
      <c r="C125">
        <v>2</v>
      </c>
      <c r="D125" s="2">
        <v>2</v>
      </c>
      <c r="E125" s="1">
        <v>0.433</v>
      </c>
      <c r="F125">
        <v>19</v>
      </c>
      <c r="G125">
        <v>66.81</v>
      </c>
      <c r="H125">
        <v>3.68</v>
      </c>
      <c r="I125">
        <v>1</v>
      </c>
      <c r="J125">
        <v>100</v>
      </c>
      <c r="K125">
        <v>14</v>
      </c>
      <c r="L125">
        <v>3</v>
      </c>
      <c r="M125">
        <v>3</v>
      </c>
      <c r="N125" s="2">
        <v>10</v>
      </c>
      <c r="O125" s="1">
        <v>0.44500000000000001</v>
      </c>
      <c r="P125">
        <v>20</v>
      </c>
      <c r="Q125">
        <v>0.23</v>
      </c>
      <c r="R125">
        <v>11</v>
      </c>
      <c r="S125">
        <v>6</v>
      </c>
      <c r="T125">
        <v>5</v>
      </c>
      <c r="U125" s="2">
        <v>6</v>
      </c>
    </row>
    <row r="126" spans="1:21" x14ac:dyDescent="0.3">
      <c r="A126" s="1" t="s">
        <v>83</v>
      </c>
      <c r="B126">
        <f t="shared" si="1"/>
        <v>124</v>
      </c>
      <c r="C126">
        <v>2</v>
      </c>
      <c r="D126" s="2">
        <v>2</v>
      </c>
      <c r="E126" s="1">
        <v>0.41625000000000001</v>
      </c>
      <c r="F126">
        <v>16</v>
      </c>
      <c r="G126">
        <v>72.45</v>
      </c>
      <c r="H126">
        <v>3.27</v>
      </c>
      <c r="I126">
        <v>2.4900000000000002</v>
      </c>
      <c r="J126">
        <v>4.5</v>
      </c>
      <c r="K126">
        <v>10</v>
      </c>
      <c r="L126">
        <v>3</v>
      </c>
      <c r="M126">
        <v>2</v>
      </c>
      <c r="N126" s="2">
        <v>8</v>
      </c>
      <c r="O126" s="1">
        <v>0.59</v>
      </c>
      <c r="P126">
        <v>21</v>
      </c>
      <c r="Q126">
        <v>0.14000000000000001</v>
      </c>
      <c r="R126">
        <v>15</v>
      </c>
      <c r="S126">
        <v>4</v>
      </c>
      <c r="T126">
        <v>3</v>
      </c>
      <c r="U126" s="2">
        <v>13</v>
      </c>
    </row>
    <row r="127" spans="1:21" x14ac:dyDescent="0.3">
      <c r="A127" s="1" t="s">
        <v>83</v>
      </c>
      <c r="B127">
        <f t="shared" si="1"/>
        <v>125</v>
      </c>
      <c r="C127">
        <v>2</v>
      </c>
      <c r="D127" s="2">
        <v>2</v>
      </c>
      <c r="E127" s="1">
        <v>0.35375000000000001</v>
      </c>
      <c r="F127">
        <v>22</v>
      </c>
      <c r="G127">
        <v>88.93</v>
      </c>
      <c r="H127">
        <v>23.34</v>
      </c>
      <c r="I127">
        <v>5.0999999999999996</v>
      </c>
      <c r="J127">
        <v>100</v>
      </c>
      <c r="K127">
        <v>15</v>
      </c>
      <c r="L127">
        <v>7</v>
      </c>
      <c r="M127">
        <v>7</v>
      </c>
      <c r="N127" s="2">
        <v>8</v>
      </c>
      <c r="O127" s="1">
        <v>0.622</v>
      </c>
      <c r="P127">
        <v>22</v>
      </c>
      <c r="Q127">
        <v>0.16</v>
      </c>
      <c r="R127">
        <v>17</v>
      </c>
      <c r="S127">
        <v>3</v>
      </c>
      <c r="T127">
        <v>2</v>
      </c>
      <c r="U127" s="2">
        <v>15</v>
      </c>
    </row>
    <row r="128" spans="1:21" x14ac:dyDescent="0.3">
      <c r="A128" s="1" t="s">
        <v>85</v>
      </c>
      <c r="B128">
        <f t="shared" si="1"/>
        <v>126</v>
      </c>
      <c r="C128">
        <v>3</v>
      </c>
      <c r="D128" s="2">
        <v>2</v>
      </c>
      <c r="E128" s="1">
        <v>0.5154545454545455</v>
      </c>
      <c r="F128">
        <v>21</v>
      </c>
      <c r="G128">
        <v>83.41</v>
      </c>
      <c r="H128">
        <v>1.5</v>
      </c>
      <c r="I128">
        <v>2.0499999999999998</v>
      </c>
      <c r="J128">
        <v>5.92</v>
      </c>
      <c r="K128">
        <v>12</v>
      </c>
      <c r="L128">
        <v>5</v>
      </c>
      <c r="M128">
        <v>5</v>
      </c>
      <c r="N128" s="2">
        <v>11</v>
      </c>
      <c r="O128" s="1">
        <v>0.57545454545454544</v>
      </c>
      <c r="P128">
        <v>20</v>
      </c>
      <c r="Q128">
        <v>0.09</v>
      </c>
      <c r="R128">
        <v>13</v>
      </c>
      <c r="S128">
        <v>4</v>
      </c>
      <c r="T128">
        <v>4</v>
      </c>
      <c r="U128" s="2">
        <v>11</v>
      </c>
    </row>
    <row r="129" spans="1:21" x14ac:dyDescent="0.3">
      <c r="A129" s="1" t="s">
        <v>85</v>
      </c>
      <c r="B129">
        <f t="shared" si="1"/>
        <v>127</v>
      </c>
      <c r="C129">
        <v>3</v>
      </c>
      <c r="D129" s="2">
        <v>2</v>
      </c>
      <c r="E129" s="1">
        <v>0.5</v>
      </c>
      <c r="F129">
        <v>18</v>
      </c>
      <c r="G129">
        <v>79.92</v>
      </c>
      <c r="H129">
        <v>6.65</v>
      </c>
      <c r="I129">
        <v>2.4900000000000002</v>
      </c>
      <c r="J129">
        <v>5.5</v>
      </c>
      <c r="K129">
        <v>11</v>
      </c>
      <c r="L129">
        <v>3</v>
      </c>
      <c r="M129">
        <v>3</v>
      </c>
      <c r="N129" s="2">
        <v>10</v>
      </c>
      <c r="O129" s="1">
        <v>0.61538461538461542</v>
      </c>
      <c r="P129">
        <v>19</v>
      </c>
      <c r="Q129">
        <v>0.1</v>
      </c>
      <c r="R129">
        <v>14</v>
      </c>
      <c r="S129">
        <v>4</v>
      </c>
      <c r="T129">
        <v>3</v>
      </c>
      <c r="U129" s="2">
        <v>13</v>
      </c>
    </row>
    <row r="130" spans="1:21" x14ac:dyDescent="0.3">
      <c r="A130" s="1" t="s">
        <v>85</v>
      </c>
      <c r="B130">
        <f t="shared" si="1"/>
        <v>128</v>
      </c>
      <c r="C130">
        <v>3</v>
      </c>
      <c r="D130" s="2">
        <v>2</v>
      </c>
      <c r="E130" s="1">
        <v>0.48454545454545456</v>
      </c>
      <c r="F130">
        <v>20</v>
      </c>
      <c r="G130">
        <v>91.27</v>
      </c>
      <c r="H130">
        <v>4.78</v>
      </c>
      <c r="I130">
        <v>1.63</v>
      </c>
      <c r="J130">
        <v>2.75</v>
      </c>
      <c r="K130">
        <v>14</v>
      </c>
      <c r="L130">
        <v>3</v>
      </c>
      <c r="M130">
        <v>4</v>
      </c>
      <c r="N130" s="2">
        <v>11</v>
      </c>
      <c r="O130" s="1">
        <v>0.61538461538461542</v>
      </c>
      <c r="P130">
        <v>20</v>
      </c>
      <c r="Q130">
        <v>0.1</v>
      </c>
      <c r="R130">
        <v>13</v>
      </c>
      <c r="S130">
        <v>6</v>
      </c>
      <c r="T130">
        <v>4</v>
      </c>
      <c r="U130" s="2">
        <v>13</v>
      </c>
    </row>
    <row r="131" spans="1:21" x14ac:dyDescent="0.3">
      <c r="A131" s="1" t="s">
        <v>85</v>
      </c>
      <c r="B131">
        <f t="shared" ref="B131:B194" si="2">B130+1</f>
        <v>129</v>
      </c>
      <c r="C131">
        <v>3</v>
      </c>
      <c r="D131" s="2">
        <v>2</v>
      </c>
      <c r="E131" s="1">
        <v>0.48454545454545456</v>
      </c>
      <c r="F131">
        <v>19</v>
      </c>
      <c r="G131">
        <v>81.23</v>
      </c>
      <c r="H131">
        <v>9.42</v>
      </c>
      <c r="I131">
        <v>1.7</v>
      </c>
      <c r="J131">
        <v>2.25</v>
      </c>
      <c r="K131">
        <v>13</v>
      </c>
      <c r="L131">
        <v>5</v>
      </c>
      <c r="M131">
        <v>3</v>
      </c>
      <c r="N131" s="2">
        <v>11</v>
      </c>
      <c r="O131" s="1">
        <v>0.60636363636363633</v>
      </c>
      <c r="P131">
        <v>15</v>
      </c>
      <c r="Q131">
        <v>0.1</v>
      </c>
      <c r="R131">
        <v>12</v>
      </c>
      <c r="S131">
        <v>2</v>
      </c>
      <c r="T131">
        <v>2</v>
      </c>
      <c r="U131" s="2">
        <v>11</v>
      </c>
    </row>
    <row r="132" spans="1:21" x14ac:dyDescent="0.3">
      <c r="A132" s="1" t="s">
        <v>85</v>
      </c>
      <c r="B132">
        <f t="shared" si="2"/>
        <v>130</v>
      </c>
      <c r="C132">
        <v>3</v>
      </c>
      <c r="D132" s="2">
        <v>2</v>
      </c>
      <c r="E132" s="1">
        <v>0.36083333333333334</v>
      </c>
      <c r="F132">
        <v>26</v>
      </c>
      <c r="G132">
        <v>90.4</v>
      </c>
      <c r="H132">
        <v>6.55</v>
      </c>
      <c r="I132">
        <v>2.16</v>
      </c>
      <c r="J132">
        <v>2.38</v>
      </c>
      <c r="K132">
        <v>17</v>
      </c>
      <c r="L132">
        <v>5</v>
      </c>
      <c r="M132">
        <v>5</v>
      </c>
      <c r="N132" s="2">
        <v>12</v>
      </c>
      <c r="O132" s="1">
        <v>0.61538461538461542</v>
      </c>
      <c r="P132">
        <v>22</v>
      </c>
      <c r="Q132">
        <v>0.09</v>
      </c>
      <c r="R132">
        <v>16</v>
      </c>
      <c r="S132">
        <v>4</v>
      </c>
      <c r="T132">
        <v>5</v>
      </c>
      <c r="U132" s="2">
        <v>13</v>
      </c>
    </row>
    <row r="133" spans="1:21" x14ac:dyDescent="0.3">
      <c r="A133" s="1" t="s">
        <v>85</v>
      </c>
      <c r="B133">
        <f t="shared" si="2"/>
        <v>131</v>
      </c>
      <c r="C133">
        <v>3</v>
      </c>
      <c r="D133" s="2">
        <v>2</v>
      </c>
      <c r="E133" s="1">
        <v>0.53333333333333333</v>
      </c>
      <c r="F133">
        <v>24</v>
      </c>
      <c r="G133">
        <v>90.4</v>
      </c>
      <c r="H133">
        <v>4.6399999999999997</v>
      </c>
      <c r="I133">
        <v>2.94</v>
      </c>
      <c r="J133">
        <v>100</v>
      </c>
      <c r="K133">
        <v>16</v>
      </c>
      <c r="L133">
        <v>4</v>
      </c>
      <c r="M133">
        <v>3</v>
      </c>
      <c r="N133" s="2">
        <v>15</v>
      </c>
      <c r="O133" s="1">
        <v>0.57799999999999996</v>
      </c>
      <c r="P133">
        <v>25</v>
      </c>
      <c r="Q133">
        <v>0.1</v>
      </c>
      <c r="R133">
        <v>18</v>
      </c>
      <c r="S133">
        <v>5</v>
      </c>
      <c r="T133">
        <v>5</v>
      </c>
      <c r="U133" s="2">
        <v>15</v>
      </c>
    </row>
    <row r="134" spans="1:21" x14ac:dyDescent="0.3">
      <c r="A134" s="1" t="s">
        <v>85</v>
      </c>
      <c r="B134">
        <f t="shared" si="2"/>
        <v>132</v>
      </c>
      <c r="C134">
        <v>3</v>
      </c>
      <c r="D134" s="2">
        <v>2</v>
      </c>
      <c r="E134" s="1">
        <v>0.622</v>
      </c>
      <c r="F134">
        <v>21</v>
      </c>
      <c r="G134">
        <v>81.66</v>
      </c>
      <c r="H134">
        <v>9.5299999999999994</v>
      </c>
      <c r="I134">
        <v>1.25</v>
      </c>
      <c r="J134">
        <v>100</v>
      </c>
      <c r="K134">
        <v>16</v>
      </c>
      <c r="L134">
        <v>4</v>
      </c>
      <c r="M134">
        <v>2</v>
      </c>
      <c r="N134" s="2">
        <v>15</v>
      </c>
      <c r="O134" s="1">
        <v>0.625</v>
      </c>
      <c r="P134">
        <v>23</v>
      </c>
      <c r="Q134">
        <v>0.09</v>
      </c>
      <c r="R134">
        <v>16</v>
      </c>
      <c r="S134">
        <v>2</v>
      </c>
      <c r="T134">
        <v>2</v>
      </c>
      <c r="U134" s="2">
        <v>16</v>
      </c>
    </row>
    <row r="135" spans="1:21" x14ac:dyDescent="0.3">
      <c r="A135" s="1" t="s">
        <v>27</v>
      </c>
      <c r="B135">
        <f t="shared" si="2"/>
        <v>133</v>
      </c>
      <c r="C135">
        <v>1</v>
      </c>
      <c r="D135" s="2">
        <v>1</v>
      </c>
      <c r="E135" s="1">
        <v>0.125</v>
      </c>
      <c r="F135">
        <v>21</v>
      </c>
      <c r="G135">
        <v>53.82</v>
      </c>
      <c r="H135">
        <v>0.47</v>
      </c>
      <c r="I135">
        <v>3</v>
      </c>
      <c r="J135">
        <v>2.16</v>
      </c>
      <c r="K135">
        <v>12</v>
      </c>
      <c r="L135">
        <v>5</v>
      </c>
      <c r="M135">
        <v>4</v>
      </c>
      <c r="N135" s="2">
        <v>8</v>
      </c>
      <c r="O135" s="1">
        <v>0.57545454545454544</v>
      </c>
      <c r="P135">
        <v>16</v>
      </c>
      <c r="Q135">
        <v>0.04</v>
      </c>
      <c r="R135">
        <v>12</v>
      </c>
      <c r="S135">
        <v>3</v>
      </c>
      <c r="T135">
        <v>2</v>
      </c>
      <c r="U135" s="2">
        <v>11</v>
      </c>
    </row>
    <row r="136" spans="1:21" x14ac:dyDescent="0.3">
      <c r="A136" s="1" t="s">
        <v>27</v>
      </c>
      <c r="B136">
        <f t="shared" si="2"/>
        <v>134</v>
      </c>
      <c r="C136">
        <v>1</v>
      </c>
      <c r="D136" s="2">
        <v>1</v>
      </c>
      <c r="E136" s="1">
        <v>0.25</v>
      </c>
      <c r="F136">
        <v>19</v>
      </c>
      <c r="G136">
        <v>55.12</v>
      </c>
      <c r="H136">
        <v>0.82</v>
      </c>
      <c r="I136">
        <v>2.83</v>
      </c>
      <c r="J136">
        <v>2.17</v>
      </c>
      <c r="K136">
        <v>10</v>
      </c>
      <c r="L136">
        <v>3</v>
      </c>
      <c r="M136">
        <v>3</v>
      </c>
      <c r="N136" s="2">
        <v>8</v>
      </c>
      <c r="O136" s="1">
        <v>0.54545454545454541</v>
      </c>
      <c r="P136">
        <v>20</v>
      </c>
      <c r="Q136">
        <v>0.06</v>
      </c>
      <c r="R136">
        <v>13</v>
      </c>
      <c r="S136">
        <v>3</v>
      </c>
      <c r="T136">
        <v>4</v>
      </c>
      <c r="U136" s="2">
        <v>11</v>
      </c>
    </row>
    <row r="137" spans="1:21" x14ac:dyDescent="0.3">
      <c r="A137" s="1" t="s">
        <v>27</v>
      </c>
      <c r="B137">
        <f t="shared" si="2"/>
        <v>135</v>
      </c>
      <c r="C137">
        <v>1</v>
      </c>
      <c r="D137" s="2">
        <v>1</v>
      </c>
      <c r="E137" s="1">
        <v>8.3750000000000005E-2</v>
      </c>
      <c r="F137">
        <v>21</v>
      </c>
      <c r="G137">
        <v>56.43</v>
      </c>
      <c r="H137">
        <v>1.25</v>
      </c>
      <c r="I137">
        <v>1.89</v>
      </c>
      <c r="J137">
        <v>1.8</v>
      </c>
      <c r="K137">
        <v>13</v>
      </c>
      <c r="L137">
        <v>4</v>
      </c>
      <c r="M137">
        <v>3</v>
      </c>
      <c r="N137" s="2">
        <v>8</v>
      </c>
      <c r="O137" s="1">
        <v>0.45874999999999999</v>
      </c>
      <c r="P137">
        <v>17</v>
      </c>
      <c r="Q137">
        <v>7.0000000000000007E-2</v>
      </c>
      <c r="R137">
        <v>11</v>
      </c>
      <c r="S137">
        <v>2</v>
      </c>
      <c r="T137">
        <v>3</v>
      </c>
      <c r="U137" s="2">
        <v>8</v>
      </c>
    </row>
    <row r="138" spans="1:21" x14ac:dyDescent="0.3">
      <c r="A138" s="1" t="s">
        <v>14</v>
      </c>
      <c r="B138">
        <f t="shared" si="2"/>
        <v>136</v>
      </c>
      <c r="C138">
        <v>0</v>
      </c>
      <c r="D138" s="2">
        <v>1</v>
      </c>
      <c r="E138" s="1">
        <v>0</v>
      </c>
      <c r="F138">
        <v>22</v>
      </c>
      <c r="G138">
        <v>60.98</v>
      </c>
      <c r="H138">
        <v>0.82</v>
      </c>
      <c r="I138">
        <v>1</v>
      </c>
      <c r="J138">
        <v>1.06</v>
      </c>
      <c r="K138">
        <v>12</v>
      </c>
      <c r="L138">
        <v>3</v>
      </c>
      <c r="M138">
        <v>2</v>
      </c>
      <c r="N138" s="2">
        <v>8</v>
      </c>
      <c r="O138" s="1">
        <v>0.4757142857142857</v>
      </c>
      <c r="P138">
        <v>16</v>
      </c>
      <c r="Q138">
        <v>0.12</v>
      </c>
      <c r="R138">
        <v>9</v>
      </c>
      <c r="S138">
        <v>4</v>
      </c>
      <c r="T138">
        <v>5</v>
      </c>
      <c r="U138" s="2">
        <v>7</v>
      </c>
    </row>
    <row r="139" spans="1:21" x14ac:dyDescent="0.3">
      <c r="A139" s="1" t="s">
        <v>14</v>
      </c>
      <c r="B139">
        <f t="shared" si="2"/>
        <v>137</v>
      </c>
      <c r="C139">
        <v>0</v>
      </c>
      <c r="D139" s="2">
        <v>1</v>
      </c>
      <c r="E139" s="1">
        <v>0.20874999999999999</v>
      </c>
      <c r="F139">
        <v>20</v>
      </c>
      <c r="G139">
        <v>61.42</v>
      </c>
      <c r="H139">
        <v>2.5</v>
      </c>
      <c r="I139">
        <v>1.25</v>
      </c>
      <c r="J139">
        <v>2.31</v>
      </c>
      <c r="K139">
        <v>11</v>
      </c>
      <c r="L139">
        <v>2</v>
      </c>
      <c r="M139">
        <v>3</v>
      </c>
      <c r="N139" s="2">
        <v>8</v>
      </c>
      <c r="O139" s="1">
        <v>0.5</v>
      </c>
      <c r="P139">
        <v>13</v>
      </c>
      <c r="Q139">
        <v>0.1</v>
      </c>
      <c r="R139">
        <v>10</v>
      </c>
      <c r="S139">
        <v>2</v>
      </c>
      <c r="T139">
        <v>2</v>
      </c>
      <c r="U139" s="2">
        <v>8</v>
      </c>
    </row>
    <row r="140" spans="1:21" x14ac:dyDescent="0.3">
      <c r="A140" s="1" t="s">
        <v>14</v>
      </c>
      <c r="B140">
        <f t="shared" si="2"/>
        <v>138</v>
      </c>
      <c r="C140">
        <v>0</v>
      </c>
      <c r="D140" s="2">
        <v>1</v>
      </c>
      <c r="E140" s="1">
        <v>0.16625000000000001</v>
      </c>
      <c r="F140">
        <v>23</v>
      </c>
      <c r="G140">
        <v>61.42</v>
      </c>
      <c r="H140">
        <v>2.0499999999999998</v>
      </c>
      <c r="I140">
        <v>1.63</v>
      </c>
      <c r="J140">
        <v>2.12</v>
      </c>
      <c r="K140">
        <v>12</v>
      </c>
      <c r="L140">
        <v>3</v>
      </c>
      <c r="M140">
        <v>3</v>
      </c>
      <c r="N140" s="2">
        <v>8</v>
      </c>
      <c r="O140" s="1">
        <v>0.55555555555555558</v>
      </c>
      <c r="P140">
        <v>18</v>
      </c>
      <c r="Q140">
        <v>0.1</v>
      </c>
      <c r="R140">
        <v>11</v>
      </c>
      <c r="S140">
        <v>3</v>
      </c>
      <c r="T140">
        <v>3</v>
      </c>
      <c r="U140" s="2">
        <v>9</v>
      </c>
    </row>
    <row r="141" spans="1:21" x14ac:dyDescent="0.3">
      <c r="A141" s="1" t="s">
        <v>14</v>
      </c>
      <c r="B141">
        <f t="shared" si="2"/>
        <v>139</v>
      </c>
      <c r="C141">
        <v>0</v>
      </c>
      <c r="D141" s="2">
        <v>1</v>
      </c>
      <c r="E141" s="1">
        <v>0.14285714285714285</v>
      </c>
      <c r="F141">
        <v>20</v>
      </c>
      <c r="G141">
        <v>59.67</v>
      </c>
      <c r="H141">
        <v>1.25</v>
      </c>
      <c r="I141">
        <v>1.63</v>
      </c>
      <c r="J141">
        <v>1.42</v>
      </c>
      <c r="K141">
        <v>10</v>
      </c>
      <c r="L141">
        <v>4</v>
      </c>
      <c r="M141">
        <v>3</v>
      </c>
      <c r="N141" s="2">
        <v>7</v>
      </c>
      <c r="O141" s="1">
        <v>0.55555555555555558</v>
      </c>
      <c r="P141">
        <v>17</v>
      </c>
      <c r="Q141">
        <v>0.11</v>
      </c>
      <c r="R141">
        <v>10</v>
      </c>
      <c r="S141">
        <v>3</v>
      </c>
      <c r="T141">
        <v>3</v>
      </c>
      <c r="U141" s="2">
        <v>9</v>
      </c>
    </row>
    <row r="142" spans="1:21" x14ac:dyDescent="0.3">
      <c r="A142" s="1" t="s">
        <v>14</v>
      </c>
      <c r="B142">
        <f t="shared" si="2"/>
        <v>140</v>
      </c>
      <c r="C142">
        <v>0</v>
      </c>
      <c r="D142" s="2">
        <v>1</v>
      </c>
      <c r="E142" s="1">
        <v>0.29125000000000001</v>
      </c>
      <c r="F142">
        <v>21</v>
      </c>
      <c r="G142">
        <v>61.42</v>
      </c>
      <c r="H142">
        <v>2.0499999999999998</v>
      </c>
      <c r="I142">
        <v>1.63</v>
      </c>
      <c r="J142">
        <v>0.62</v>
      </c>
      <c r="K142">
        <v>12</v>
      </c>
      <c r="L142">
        <v>4</v>
      </c>
      <c r="M142">
        <v>3</v>
      </c>
      <c r="N142" s="2">
        <v>8</v>
      </c>
      <c r="O142" s="1">
        <v>0.51888888888888884</v>
      </c>
      <c r="P142">
        <v>15</v>
      </c>
      <c r="Q142">
        <v>0.11</v>
      </c>
      <c r="R142">
        <v>10</v>
      </c>
      <c r="S142">
        <v>2</v>
      </c>
      <c r="T142">
        <v>3</v>
      </c>
      <c r="U142" s="2">
        <v>9</v>
      </c>
    </row>
    <row r="143" spans="1:21" x14ac:dyDescent="0.3">
      <c r="A143" s="1" t="s">
        <v>15</v>
      </c>
      <c r="B143">
        <f t="shared" si="2"/>
        <v>141</v>
      </c>
      <c r="C143">
        <v>2</v>
      </c>
      <c r="D143" s="2">
        <v>1</v>
      </c>
      <c r="E143" s="1">
        <v>0.29125000000000001</v>
      </c>
      <c r="F143">
        <v>20</v>
      </c>
      <c r="G143">
        <v>64.239999999999995</v>
      </c>
      <c r="H143">
        <v>2</v>
      </c>
      <c r="I143">
        <v>0.82</v>
      </c>
      <c r="J143">
        <v>2.5</v>
      </c>
      <c r="K143">
        <v>11</v>
      </c>
      <c r="L143">
        <v>3</v>
      </c>
      <c r="M143">
        <v>3</v>
      </c>
      <c r="N143" s="2">
        <v>8</v>
      </c>
      <c r="O143" s="1">
        <v>0.46699999999999997</v>
      </c>
      <c r="P143">
        <v>22</v>
      </c>
      <c r="Q143">
        <v>0.15</v>
      </c>
      <c r="R143">
        <v>13</v>
      </c>
      <c r="S143">
        <v>4</v>
      </c>
      <c r="T143">
        <v>5</v>
      </c>
      <c r="U143" s="2">
        <v>10</v>
      </c>
    </row>
    <row r="144" spans="1:21" x14ac:dyDescent="0.3">
      <c r="A144" s="1" t="s">
        <v>15</v>
      </c>
      <c r="B144">
        <f t="shared" si="2"/>
        <v>142</v>
      </c>
      <c r="C144">
        <v>2</v>
      </c>
      <c r="D144" s="2">
        <v>1</v>
      </c>
      <c r="E144" s="1">
        <v>0.16666666666666666</v>
      </c>
      <c r="F144">
        <v>18</v>
      </c>
      <c r="G144">
        <v>69.45</v>
      </c>
      <c r="H144">
        <v>1.89</v>
      </c>
      <c r="I144">
        <v>1.25</v>
      </c>
      <c r="J144">
        <v>1.1299999999999999</v>
      </c>
      <c r="K144">
        <v>9</v>
      </c>
      <c r="L144">
        <v>4</v>
      </c>
      <c r="M144">
        <v>3</v>
      </c>
      <c r="N144" s="2">
        <v>6</v>
      </c>
      <c r="O144" s="1">
        <v>0.37</v>
      </c>
      <c r="P144">
        <v>21</v>
      </c>
      <c r="Q144">
        <v>0.15</v>
      </c>
      <c r="R144">
        <v>13</v>
      </c>
      <c r="S144">
        <v>4</v>
      </c>
      <c r="T144">
        <v>4</v>
      </c>
      <c r="U144" s="2">
        <v>9</v>
      </c>
    </row>
    <row r="145" spans="1:21" x14ac:dyDescent="0.3">
      <c r="A145" s="1" t="s">
        <v>15</v>
      </c>
      <c r="B145">
        <f t="shared" si="2"/>
        <v>143</v>
      </c>
      <c r="C145">
        <v>2</v>
      </c>
      <c r="D145" s="2">
        <v>1</v>
      </c>
      <c r="E145" s="1">
        <v>4.7142857142857146E-2</v>
      </c>
      <c r="F145">
        <v>19</v>
      </c>
      <c r="G145">
        <v>72.05</v>
      </c>
      <c r="H145">
        <v>0.94</v>
      </c>
      <c r="I145">
        <v>1.25</v>
      </c>
      <c r="J145">
        <v>0.43</v>
      </c>
      <c r="K145">
        <v>11</v>
      </c>
      <c r="L145">
        <v>3</v>
      </c>
      <c r="M145">
        <v>4</v>
      </c>
      <c r="N145" s="2">
        <v>7</v>
      </c>
      <c r="O145" s="1">
        <v>0.53846153846153844</v>
      </c>
      <c r="P145">
        <v>24</v>
      </c>
      <c r="Q145">
        <v>0.17</v>
      </c>
      <c r="R145">
        <v>15</v>
      </c>
      <c r="S145">
        <v>3</v>
      </c>
      <c r="T145">
        <v>3</v>
      </c>
      <c r="U145" s="2">
        <v>13</v>
      </c>
    </row>
    <row r="146" spans="1:21" x14ac:dyDescent="0.3">
      <c r="A146" s="1" t="s">
        <v>59</v>
      </c>
      <c r="B146">
        <f t="shared" si="2"/>
        <v>144</v>
      </c>
      <c r="C146">
        <v>2</v>
      </c>
      <c r="D146" s="2">
        <v>1</v>
      </c>
      <c r="E146" s="1">
        <v>0.35714285714285715</v>
      </c>
      <c r="F146">
        <v>28</v>
      </c>
      <c r="G146">
        <v>93.98</v>
      </c>
      <c r="H146">
        <v>3.09</v>
      </c>
      <c r="I146">
        <v>1.41</v>
      </c>
      <c r="J146">
        <v>1.94</v>
      </c>
      <c r="K146">
        <v>16</v>
      </c>
      <c r="L146">
        <v>5</v>
      </c>
      <c r="M146">
        <v>4</v>
      </c>
      <c r="N146" s="2">
        <v>14</v>
      </c>
      <c r="O146" s="1">
        <v>0.53300000000000003</v>
      </c>
      <c r="P146">
        <v>18</v>
      </c>
      <c r="Q146">
        <v>0.15</v>
      </c>
      <c r="R146">
        <v>13</v>
      </c>
      <c r="S146">
        <v>2</v>
      </c>
      <c r="T146">
        <v>3</v>
      </c>
      <c r="U146" s="2">
        <v>10</v>
      </c>
    </row>
    <row r="147" spans="1:21" x14ac:dyDescent="0.3">
      <c r="A147" s="1" t="s">
        <v>59</v>
      </c>
      <c r="B147">
        <f t="shared" si="2"/>
        <v>145</v>
      </c>
      <c r="C147">
        <v>2</v>
      </c>
      <c r="D147" s="2">
        <v>1</v>
      </c>
      <c r="E147" s="1">
        <v>0.33357142857142857</v>
      </c>
      <c r="F147">
        <v>30</v>
      </c>
      <c r="G147">
        <v>93.54</v>
      </c>
      <c r="H147">
        <v>0.5</v>
      </c>
      <c r="I147">
        <v>1.25</v>
      </c>
      <c r="J147">
        <v>1</v>
      </c>
      <c r="K147">
        <v>21</v>
      </c>
      <c r="L147">
        <v>6</v>
      </c>
      <c r="M147">
        <v>5</v>
      </c>
      <c r="N147" s="2">
        <v>14</v>
      </c>
      <c r="O147" s="1">
        <v>0.52749999999999997</v>
      </c>
      <c r="P147">
        <v>20</v>
      </c>
      <c r="Q147">
        <v>0.09</v>
      </c>
      <c r="R147">
        <v>14</v>
      </c>
      <c r="S147">
        <v>3</v>
      </c>
      <c r="T147">
        <v>3</v>
      </c>
      <c r="U147" s="2">
        <v>12</v>
      </c>
    </row>
    <row r="148" spans="1:21" x14ac:dyDescent="0.3">
      <c r="A148" s="1" t="s">
        <v>59</v>
      </c>
      <c r="B148">
        <f t="shared" si="2"/>
        <v>146</v>
      </c>
      <c r="C148">
        <v>2</v>
      </c>
      <c r="D148" s="2">
        <v>1</v>
      </c>
      <c r="E148" s="1">
        <v>0.4375</v>
      </c>
      <c r="F148">
        <v>29</v>
      </c>
      <c r="G148">
        <v>87.86</v>
      </c>
      <c r="H148">
        <v>2.87</v>
      </c>
      <c r="I148">
        <v>0</v>
      </c>
      <c r="J148">
        <v>3.5</v>
      </c>
      <c r="K148">
        <v>19</v>
      </c>
      <c r="L148">
        <v>4</v>
      </c>
      <c r="M148">
        <v>3</v>
      </c>
      <c r="N148" s="2">
        <v>16</v>
      </c>
      <c r="O148" s="1">
        <v>0.583125</v>
      </c>
      <c r="P148">
        <v>26</v>
      </c>
      <c r="Q148">
        <v>0.09</v>
      </c>
      <c r="R148">
        <v>17</v>
      </c>
      <c r="S148">
        <v>3</v>
      </c>
      <c r="T148">
        <v>2</v>
      </c>
      <c r="U148" s="2">
        <v>16</v>
      </c>
    </row>
    <row r="149" spans="1:21" x14ac:dyDescent="0.3">
      <c r="A149" s="1" t="s">
        <v>50</v>
      </c>
      <c r="B149">
        <f t="shared" si="2"/>
        <v>147</v>
      </c>
      <c r="C149">
        <v>1</v>
      </c>
      <c r="D149" s="2">
        <v>2</v>
      </c>
      <c r="E149" s="1">
        <v>0.2857142857142857</v>
      </c>
      <c r="F149">
        <v>18</v>
      </c>
      <c r="G149">
        <v>51.73</v>
      </c>
      <c r="H149">
        <v>2.62</v>
      </c>
      <c r="I149">
        <v>3</v>
      </c>
      <c r="J149">
        <v>1.25</v>
      </c>
      <c r="K149">
        <v>10</v>
      </c>
      <c r="L149">
        <v>3</v>
      </c>
      <c r="M149">
        <v>3</v>
      </c>
      <c r="N149" s="2">
        <v>7</v>
      </c>
      <c r="O149" s="1">
        <v>0.55555555555555558</v>
      </c>
      <c r="P149">
        <v>17</v>
      </c>
      <c r="Q149">
        <v>0.17</v>
      </c>
      <c r="R149">
        <v>11</v>
      </c>
      <c r="S149">
        <v>3</v>
      </c>
      <c r="T149">
        <v>3</v>
      </c>
      <c r="U149" s="2">
        <v>9</v>
      </c>
    </row>
    <row r="150" spans="1:21" x14ac:dyDescent="0.3">
      <c r="A150" s="1" t="s">
        <v>50</v>
      </c>
      <c r="B150">
        <f t="shared" si="2"/>
        <v>148</v>
      </c>
      <c r="C150">
        <v>1</v>
      </c>
      <c r="D150" s="2">
        <v>2</v>
      </c>
      <c r="E150" s="1">
        <v>0</v>
      </c>
      <c r="F150">
        <v>17</v>
      </c>
      <c r="G150">
        <v>54.77</v>
      </c>
      <c r="H150">
        <v>3.09</v>
      </c>
      <c r="I150">
        <v>2.83</v>
      </c>
      <c r="J150">
        <v>1.17</v>
      </c>
      <c r="K150">
        <v>12</v>
      </c>
      <c r="L150">
        <v>4</v>
      </c>
      <c r="M150">
        <v>4</v>
      </c>
      <c r="N150" s="2">
        <v>5</v>
      </c>
      <c r="O150" s="1">
        <v>0.2</v>
      </c>
      <c r="P150">
        <v>15</v>
      </c>
      <c r="Q150">
        <v>0.2</v>
      </c>
      <c r="R150">
        <v>8</v>
      </c>
      <c r="S150">
        <v>3</v>
      </c>
      <c r="T150">
        <v>3</v>
      </c>
      <c r="U150" s="2">
        <v>5</v>
      </c>
    </row>
    <row r="151" spans="1:21" x14ac:dyDescent="0.3">
      <c r="A151" s="1" t="s">
        <v>50</v>
      </c>
      <c r="B151">
        <f t="shared" si="2"/>
        <v>149</v>
      </c>
      <c r="C151">
        <v>1</v>
      </c>
      <c r="D151" s="2">
        <v>2</v>
      </c>
      <c r="E151" s="1">
        <v>0.23857142857142857</v>
      </c>
      <c r="F151">
        <v>17</v>
      </c>
      <c r="G151">
        <v>47.38</v>
      </c>
      <c r="H151">
        <v>3.56</v>
      </c>
      <c r="I151">
        <v>4.24</v>
      </c>
      <c r="J151">
        <v>1.75</v>
      </c>
      <c r="K151">
        <v>13</v>
      </c>
      <c r="L151">
        <v>3</v>
      </c>
      <c r="M151">
        <v>3</v>
      </c>
      <c r="N151" s="2">
        <v>7</v>
      </c>
      <c r="O151" s="1">
        <v>0.33399999999999996</v>
      </c>
      <c r="P151">
        <v>14</v>
      </c>
      <c r="Q151">
        <v>0.21</v>
      </c>
      <c r="R151">
        <v>7</v>
      </c>
      <c r="S151">
        <v>3</v>
      </c>
      <c r="T151">
        <v>3</v>
      </c>
      <c r="U151" s="2">
        <v>5</v>
      </c>
    </row>
    <row r="152" spans="1:21" x14ac:dyDescent="0.3">
      <c r="A152" s="1" t="s">
        <v>50</v>
      </c>
      <c r="B152">
        <f t="shared" si="2"/>
        <v>150</v>
      </c>
      <c r="C152">
        <v>1</v>
      </c>
      <c r="D152" s="2">
        <v>2</v>
      </c>
      <c r="E152" s="1">
        <v>0.26600000000000001</v>
      </c>
      <c r="F152">
        <v>14</v>
      </c>
      <c r="G152">
        <v>36.950000000000003</v>
      </c>
      <c r="H152">
        <v>3.3</v>
      </c>
      <c r="I152">
        <v>9.4600000000000009</v>
      </c>
      <c r="J152">
        <v>100</v>
      </c>
      <c r="K152">
        <v>9</v>
      </c>
      <c r="L152">
        <v>3</v>
      </c>
      <c r="M152">
        <v>2</v>
      </c>
      <c r="N152" s="2">
        <v>5</v>
      </c>
      <c r="O152" s="1">
        <v>0.25</v>
      </c>
      <c r="P152">
        <v>12</v>
      </c>
      <c r="Q152">
        <v>0.18</v>
      </c>
      <c r="R152">
        <v>7</v>
      </c>
      <c r="S152">
        <v>3</v>
      </c>
      <c r="T152">
        <v>2</v>
      </c>
      <c r="U152" s="2">
        <v>4</v>
      </c>
    </row>
    <row r="153" spans="1:21" x14ac:dyDescent="0.3">
      <c r="A153" s="1" t="s">
        <v>50</v>
      </c>
      <c r="B153">
        <f t="shared" si="2"/>
        <v>151</v>
      </c>
      <c r="C153">
        <v>1</v>
      </c>
      <c r="D153" s="2">
        <v>2</v>
      </c>
      <c r="E153" s="1">
        <v>0.41749999999999998</v>
      </c>
      <c r="F153">
        <v>9</v>
      </c>
      <c r="G153">
        <v>33.47</v>
      </c>
      <c r="H153">
        <v>36.18</v>
      </c>
      <c r="I153">
        <v>50.76</v>
      </c>
      <c r="J153">
        <v>100</v>
      </c>
      <c r="K153">
        <v>6</v>
      </c>
      <c r="L153">
        <v>3</v>
      </c>
      <c r="M153">
        <v>2</v>
      </c>
      <c r="N153" s="2">
        <v>4</v>
      </c>
      <c r="O153" s="1">
        <v>0.11</v>
      </c>
      <c r="P153">
        <v>9</v>
      </c>
      <c r="Q153">
        <v>0.16</v>
      </c>
      <c r="R153">
        <v>6</v>
      </c>
      <c r="S153">
        <v>3</v>
      </c>
      <c r="T153">
        <v>3</v>
      </c>
      <c r="U153" s="2">
        <v>3</v>
      </c>
    </row>
    <row r="154" spans="1:21" x14ac:dyDescent="0.3">
      <c r="A154" s="1" t="s">
        <v>21</v>
      </c>
      <c r="B154">
        <f t="shared" si="2"/>
        <v>152</v>
      </c>
      <c r="C154">
        <v>1</v>
      </c>
      <c r="D154" s="2">
        <v>2</v>
      </c>
      <c r="E154" s="1">
        <v>0.13400000000000001</v>
      </c>
      <c r="F154">
        <v>14</v>
      </c>
      <c r="G154">
        <v>65.95</v>
      </c>
      <c r="H154">
        <v>2.0499999999999998</v>
      </c>
      <c r="I154">
        <v>1.5</v>
      </c>
      <c r="J154">
        <v>2.17</v>
      </c>
      <c r="K154">
        <v>9</v>
      </c>
      <c r="L154">
        <v>2</v>
      </c>
      <c r="M154">
        <v>3</v>
      </c>
      <c r="N154" s="2">
        <v>5</v>
      </c>
      <c r="O154" s="1">
        <v>0.22166666666666668</v>
      </c>
      <c r="P154">
        <v>18</v>
      </c>
      <c r="Q154">
        <v>0.16</v>
      </c>
      <c r="R154">
        <v>11</v>
      </c>
      <c r="S154">
        <v>6</v>
      </c>
      <c r="T154">
        <v>5</v>
      </c>
      <c r="U154" s="2">
        <v>6</v>
      </c>
    </row>
    <row r="155" spans="1:21" x14ac:dyDescent="0.3">
      <c r="A155" s="1" t="s">
        <v>21</v>
      </c>
      <c r="B155">
        <f t="shared" si="2"/>
        <v>153</v>
      </c>
      <c r="C155">
        <v>1</v>
      </c>
      <c r="D155" s="2">
        <v>2</v>
      </c>
      <c r="E155" s="1">
        <v>0</v>
      </c>
      <c r="F155">
        <v>16</v>
      </c>
      <c r="G155">
        <v>62.02</v>
      </c>
      <c r="H155">
        <v>1.41</v>
      </c>
      <c r="I155">
        <v>2.4500000000000002</v>
      </c>
      <c r="J155">
        <v>1.83</v>
      </c>
      <c r="K155">
        <v>9</v>
      </c>
      <c r="L155">
        <v>3</v>
      </c>
      <c r="M155">
        <v>2</v>
      </c>
      <c r="N155" s="2">
        <v>5</v>
      </c>
      <c r="O155" s="1">
        <v>0.41625000000000001</v>
      </c>
      <c r="P155">
        <v>23</v>
      </c>
      <c r="Q155">
        <v>0.16</v>
      </c>
      <c r="R155">
        <v>12</v>
      </c>
      <c r="S155">
        <v>7</v>
      </c>
      <c r="T155">
        <v>6</v>
      </c>
      <c r="U155" s="2">
        <v>8</v>
      </c>
    </row>
    <row r="156" spans="1:21" x14ac:dyDescent="0.3">
      <c r="A156" s="1" t="s">
        <v>21</v>
      </c>
      <c r="B156">
        <f t="shared" si="2"/>
        <v>154</v>
      </c>
      <c r="C156">
        <v>1</v>
      </c>
      <c r="D156" s="2">
        <v>2</v>
      </c>
      <c r="E156" s="1">
        <v>0.23857142857142857</v>
      </c>
      <c r="F156">
        <v>18</v>
      </c>
      <c r="G156">
        <v>56.78</v>
      </c>
      <c r="H156">
        <v>0</v>
      </c>
      <c r="I156">
        <v>1.7</v>
      </c>
      <c r="J156">
        <v>2.67</v>
      </c>
      <c r="K156">
        <v>10</v>
      </c>
      <c r="L156">
        <v>3</v>
      </c>
      <c r="M156">
        <v>3</v>
      </c>
      <c r="N156" s="2">
        <v>7</v>
      </c>
      <c r="O156" s="1">
        <v>0.4757142857142857</v>
      </c>
      <c r="P156">
        <v>16</v>
      </c>
      <c r="Q156">
        <v>0.15</v>
      </c>
      <c r="R156">
        <v>8</v>
      </c>
      <c r="S156">
        <v>3</v>
      </c>
      <c r="T156">
        <v>4</v>
      </c>
      <c r="U156" s="2">
        <v>7</v>
      </c>
    </row>
    <row r="157" spans="1:21" x14ac:dyDescent="0.3">
      <c r="A157" s="1" t="s">
        <v>21</v>
      </c>
      <c r="B157">
        <f t="shared" si="2"/>
        <v>155</v>
      </c>
      <c r="C157">
        <v>1</v>
      </c>
      <c r="D157" s="2">
        <v>2</v>
      </c>
      <c r="E157" s="1">
        <v>0.11166666666666668</v>
      </c>
      <c r="F157">
        <v>19</v>
      </c>
      <c r="G157">
        <v>62.02</v>
      </c>
      <c r="H157">
        <v>1.41</v>
      </c>
      <c r="I157">
        <v>2.4500000000000002</v>
      </c>
      <c r="J157">
        <v>0.96</v>
      </c>
      <c r="K157">
        <v>10</v>
      </c>
      <c r="L157">
        <v>4</v>
      </c>
      <c r="M157">
        <v>4</v>
      </c>
      <c r="N157" s="2">
        <v>6</v>
      </c>
      <c r="O157" s="1">
        <v>0.41625000000000001</v>
      </c>
      <c r="P157">
        <v>21</v>
      </c>
      <c r="Q157">
        <v>0.16</v>
      </c>
      <c r="R157">
        <v>12</v>
      </c>
      <c r="S157">
        <v>6</v>
      </c>
      <c r="T157">
        <v>6</v>
      </c>
      <c r="U157" s="2">
        <v>8</v>
      </c>
    </row>
    <row r="158" spans="1:21" x14ac:dyDescent="0.3">
      <c r="A158" s="1" t="s">
        <v>53</v>
      </c>
      <c r="B158">
        <f t="shared" si="2"/>
        <v>156</v>
      </c>
      <c r="C158">
        <v>2</v>
      </c>
      <c r="D158" s="2">
        <v>1</v>
      </c>
      <c r="E158" s="1">
        <v>6.6000000000000003E-2</v>
      </c>
      <c r="F158">
        <v>14</v>
      </c>
      <c r="G158">
        <v>46.44</v>
      </c>
      <c r="H158">
        <v>0.47</v>
      </c>
      <c r="I158">
        <v>0</v>
      </c>
      <c r="J158">
        <v>0.5</v>
      </c>
      <c r="K158">
        <v>8</v>
      </c>
      <c r="L158">
        <v>3</v>
      </c>
      <c r="M158">
        <v>3</v>
      </c>
      <c r="N158" s="2">
        <v>5</v>
      </c>
      <c r="O158" s="1">
        <v>8.2500000000000004E-2</v>
      </c>
      <c r="P158">
        <v>16</v>
      </c>
      <c r="Q158">
        <v>0.16</v>
      </c>
      <c r="R158">
        <v>8</v>
      </c>
      <c r="S158">
        <v>3</v>
      </c>
      <c r="T158">
        <v>3</v>
      </c>
      <c r="U158" s="2">
        <v>4</v>
      </c>
    </row>
    <row r="159" spans="1:21" x14ac:dyDescent="0.3">
      <c r="A159" s="1" t="s">
        <v>53</v>
      </c>
      <c r="B159">
        <f t="shared" si="2"/>
        <v>157</v>
      </c>
      <c r="C159">
        <v>2</v>
      </c>
      <c r="D159" s="2">
        <v>1</v>
      </c>
      <c r="E159" s="1">
        <v>0</v>
      </c>
      <c r="F159">
        <v>11</v>
      </c>
      <c r="G159">
        <v>48.17</v>
      </c>
      <c r="H159">
        <v>1.89</v>
      </c>
      <c r="I159">
        <v>1.7</v>
      </c>
      <c r="J159">
        <v>0.12</v>
      </c>
      <c r="K159">
        <v>7</v>
      </c>
      <c r="L159">
        <v>2</v>
      </c>
      <c r="M159">
        <v>1</v>
      </c>
      <c r="N159" s="2">
        <v>5</v>
      </c>
      <c r="O159" s="1">
        <v>8.2500000000000004E-2</v>
      </c>
      <c r="P159">
        <v>15</v>
      </c>
      <c r="Q159">
        <v>0.19</v>
      </c>
      <c r="R159">
        <v>6</v>
      </c>
      <c r="S159">
        <v>3</v>
      </c>
      <c r="T159">
        <v>3</v>
      </c>
      <c r="U159" s="2">
        <v>4</v>
      </c>
    </row>
    <row r="160" spans="1:21" x14ac:dyDescent="0.3">
      <c r="A160" s="1" t="s">
        <v>53</v>
      </c>
      <c r="B160">
        <f t="shared" si="2"/>
        <v>158</v>
      </c>
      <c r="C160">
        <v>2</v>
      </c>
      <c r="D160" s="2">
        <v>1</v>
      </c>
      <c r="E160" s="1">
        <v>0.38142857142857139</v>
      </c>
      <c r="F160">
        <v>14</v>
      </c>
      <c r="G160">
        <v>47.31</v>
      </c>
      <c r="H160">
        <v>0.94</v>
      </c>
      <c r="I160">
        <v>0.47</v>
      </c>
      <c r="J160">
        <v>0.38</v>
      </c>
      <c r="K160">
        <v>8</v>
      </c>
      <c r="L160">
        <v>3</v>
      </c>
      <c r="M160">
        <v>3</v>
      </c>
      <c r="N160" s="2">
        <v>7</v>
      </c>
      <c r="O160" s="1">
        <v>0.26600000000000001</v>
      </c>
      <c r="P160">
        <v>13</v>
      </c>
      <c r="Q160">
        <v>0.15</v>
      </c>
      <c r="R160">
        <v>7</v>
      </c>
      <c r="S160">
        <v>3</v>
      </c>
      <c r="T160">
        <v>3</v>
      </c>
      <c r="U160" s="2">
        <v>5</v>
      </c>
    </row>
    <row r="161" spans="1:21" x14ac:dyDescent="0.3">
      <c r="A161" s="1" t="s">
        <v>53</v>
      </c>
      <c r="B161">
        <f t="shared" si="2"/>
        <v>159</v>
      </c>
      <c r="C161">
        <v>2</v>
      </c>
      <c r="D161" s="2">
        <v>1</v>
      </c>
      <c r="E161" s="1">
        <v>0.22166666666666668</v>
      </c>
      <c r="F161">
        <v>16</v>
      </c>
      <c r="G161">
        <v>46.44</v>
      </c>
      <c r="H161">
        <v>0.47</v>
      </c>
      <c r="I161">
        <v>0.47</v>
      </c>
      <c r="J161">
        <v>0.75</v>
      </c>
      <c r="K161">
        <v>9</v>
      </c>
      <c r="L161">
        <v>3</v>
      </c>
      <c r="M161">
        <v>2</v>
      </c>
      <c r="N161" s="2">
        <v>6</v>
      </c>
      <c r="O161" s="1">
        <v>0.25</v>
      </c>
      <c r="P161">
        <v>13</v>
      </c>
      <c r="Q161">
        <v>0.18</v>
      </c>
      <c r="R161">
        <v>7</v>
      </c>
      <c r="S161">
        <v>3</v>
      </c>
      <c r="T161">
        <v>3</v>
      </c>
      <c r="U161" s="2">
        <v>4</v>
      </c>
    </row>
    <row r="162" spans="1:21" x14ac:dyDescent="0.3">
      <c r="A162" s="1" t="s">
        <v>53</v>
      </c>
      <c r="B162">
        <f t="shared" si="2"/>
        <v>160</v>
      </c>
      <c r="C162">
        <v>2</v>
      </c>
      <c r="D162" s="2">
        <v>1</v>
      </c>
      <c r="E162" s="1">
        <v>0.22166666666666668</v>
      </c>
      <c r="F162">
        <v>19</v>
      </c>
      <c r="G162">
        <v>46.44</v>
      </c>
      <c r="H162">
        <v>0.94</v>
      </c>
      <c r="I162">
        <v>0.47</v>
      </c>
      <c r="J162">
        <v>0.75</v>
      </c>
      <c r="K162">
        <v>9</v>
      </c>
      <c r="L162">
        <v>2</v>
      </c>
      <c r="M162">
        <v>2</v>
      </c>
      <c r="N162" s="2">
        <v>6</v>
      </c>
      <c r="O162" s="1">
        <v>0.52428571428571424</v>
      </c>
      <c r="P162">
        <v>15</v>
      </c>
      <c r="Q162">
        <v>0.11</v>
      </c>
      <c r="R162">
        <v>9</v>
      </c>
      <c r="S162">
        <v>4</v>
      </c>
      <c r="T162">
        <v>4</v>
      </c>
      <c r="U162" s="2">
        <v>7</v>
      </c>
    </row>
    <row r="163" spans="1:21" x14ac:dyDescent="0.3">
      <c r="A163" s="1" t="s">
        <v>53</v>
      </c>
      <c r="B163">
        <f t="shared" si="2"/>
        <v>161</v>
      </c>
      <c r="C163">
        <v>2</v>
      </c>
      <c r="D163" s="2">
        <v>1</v>
      </c>
      <c r="E163" s="1">
        <v>0.16666666666666666</v>
      </c>
      <c r="F163">
        <v>14</v>
      </c>
      <c r="G163">
        <v>46.87</v>
      </c>
      <c r="H163">
        <v>0.94</v>
      </c>
      <c r="I163">
        <v>0.47</v>
      </c>
      <c r="J163">
        <v>0.67</v>
      </c>
      <c r="K163">
        <v>8</v>
      </c>
      <c r="L163">
        <v>3</v>
      </c>
      <c r="M163">
        <v>3</v>
      </c>
      <c r="N163" s="2">
        <v>6</v>
      </c>
      <c r="O163" s="1">
        <v>0.38142857142857139</v>
      </c>
      <c r="P163">
        <v>17</v>
      </c>
      <c r="Q163">
        <v>0.1</v>
      </c>
      <c r="R163">
        <v>9</v>
      </c>
      <c r="S163">
        <v>2</v>
      </c>
      <c r="T163">
        <v>2</v>
      </c>
      <c r="U163" s="2">
        <v>7</v>
      </c>
    </row>
    <row r="164" spans="1:21" x14ac:dyDescent="0.3">
      <c r="A164" s="1" t="s">
        <v>53</v>
      </c>
      <c r="B164">
        <f t="shared" si="2"/>
        <v>162</v>
      </c>
      <c r="C164">
        <v>2</v>
      </c>
      <c r="D164" s="2">
        <v>1</v>
      </c>
      <c r="E164" s="1">
        <v>0.19</v>
      </c>
      <c r="F164">
        <v>15</v>
      </c>
      <c r="G164">
        <v>46.44</v>
      </c>
      <c r="H164">
        <v>0.94</v>
      </c>
      <c r="I164">
        <v>0.47</v>
      </c>
      <c r="J164">
        <v>0.17</v>
      </c>
      <c r="K164">
        <v>9</v>
      </c>
      <c r="L164">
        <v>4</v>
      </c>
      <c r="M164">
        <v>3</v>
      </c>
      <c r="N164" s="2">
        <v>7</v>
      </c>
      <c r="O164" s="1">
        <v>0.52428571428571424</v>
      </c>
      <c r="P164">
        <v>15</v>
      </c>
      <c r="Q164">
        <v>0.12</v>
      </c>
      <c r="R164">
        <v>9</v>
      </c>
      <c r="S164">
        <v>3</v>
      </c>
      <c r="T164">
        <v>3</v>
      </c>
      <c r="U164" s="2">
        <v>7</v>
      </c>
    </row>
    <row r="165" spans="1:21" x14ac:dyDescent="0.3">
      <c r="A165" s="1" t="s">
        <v>53</v>
      </c>
      <c r="B165">
        <f t="shared" si="2"/>
        <v>163</v>
      </c>
      <c r="C165">
        <v>2</v>
      </c>
      <c r="D165" s="2">
        <v>1</v>
      </c>
      <c r="E165" s="1">
        <v>0.2</v>
      </c>
      <c r="F165">
        <v>13</v>
      </c>
      <c r="G165">
        <v>43.83</v>
      </c>
      <c r="H165">
        <v>1.63</v>
      </c>
      <c r="I165">
        <v>2.36</v>
      </c>
      <c r="J165">
        <v>0.62</v>
      </c>
      <c r="K165">
        <v>8</v>
      </c>
      <c r="L165">
        <v>2</v>
      </c>
      <c r="M165">
        <v>2</v>
      </c>
      <c r="N165" s="2">
        <v>5</v>
      </c>
      <c r="O165" s="1">
        <v>0.4</v>
      </c>
      <c r="P165">
        <v>13</v>
      </c>
      <c r="Q165">
        <v>0.18</v>
      </c>
      <c r="R165">
        <v>7</v>
      </c>
      <c r="S165">
        <v>3</v>
      </c>
      <c r="T165">
        <v>4</v>
      </c>
      <c r="U165" s="2">
        <v>5</v>
      </c>
    </row>
    <row r="166" spans="1:21" x14ac:dyDescent="0.3">
      <c r="A166" s="1" t="s">
        <v>53</v>
      </c>
      <c r="B166">
        <f t="shared" si="2"/>
        <v>164</v>
      </c>
      <c r="C166">
        <v>2</v>
      </c>
      <c r="D166" s="2">
        <v>1</v>
      </c>
      <c r="E166" s="1">
        <v>0.19</v>
      </c>
      <c r="F166">
        <v>18</v>
      </c>
      <c r="G166">
        <v>47.31</v>
      </c>
      <c r="H166">
        <v>0.94</v>
      </c>
      <c r="I166">
        <v>0.47</v>
      </c>
      <c r="J166">
        <v>0.38</v>
      </c>
      <c r="K166">
        <v>11</v>
      </c>
      <c r="L166">
        <v>3</v>
      </c>
      <c r="M166">
        <v>3</v>
      </c>
      <c r="N166" s="2">
        <v>7</v>
      </c>
      <c r="O166" s="1">
        <v>0.33374999999999999</v>
      </c>
      <c r="P166">
        <v>18</v>
      </c>
      <c r="Q166">
        <v>0.12</v>
      </c>
      <c r="R166">
        <v>11</v>
      </c>
      <c r="S166">
        <v>3</v>
      </c>
      <c r="T166">
        <v>4</v>
      </c>
      <c r="U166" s="2">
        <v>8</v>
      </c>
    </row>
    <row r="167" spans="1:21" x14ac:dyDescent="0.3">
      <c r="A167" s="1" t="s">
        <v>53</v>
      </c>
      <c r="B167">
        <f t="shared" si="2"/>
        <v>165</v>
      </c>
      <c r="C167">
        <v>2</v>
      </c>
      <c r="D167" s="2">
        <v>1</v>
      </c>
      <c r="E167" s="1">
        <v>0.33285714285714285</v>
      </c>
      <c r="F167">
        <v>16</v>
      </c>
      <c r="G167">
        <v>42.1</v>
      </c>
      <c r="H167">
        <v>2.4900000000000002</v>
      </c>
      <c r="I167">
        <v>2.5</v>
      </c>
      <c r="J167">
        <v>3.5</v>
      </c>
      <c r="K167">
        <v>9</v>
      </c>
      <c r="L167">
        <v>3</v>
      </c>
      <c r="M167">
        <v>3</v>
      </c>
      <c r="N167" s="2">
        <v>7</v>
      </c>
      <c r="O167" s="1">
        <v>0.38833333333333336</v>
      </c>
      <c r="P167">
        <v>14</v>
      </c>
      <c r="Q167">
        <v>0.17</v>
      </c>
      <c r="R167">
        <v>8</v>
      </c>
      <c r="S167">
        <v>3</v>
      </c>
      <c r="T167">
        <v>4</v>
      </c>
      <c r="U167" s="2">
        <v>6</v>
      </c>
    </row>
    <row r="168" spans="1:21" x14ac:dyDescent="0.3">
      <c r="A168" s="1" t="s">
        <v>18</v>
      </c>
      <c r="B168">
        <f t="shared" si="2"/>
        <v>166</v>
      </c>
      <c r="C168">
        <v>3</v>
      </c>
      <c r="D168" s="2">
        <v>1</v>
      </c>
      <c r="E168" s="1">
        <v>0.30272727272727273</v>
      </c>
      <c r="F168">
        <v>26</v>
      </c>
      <c r="G168">
        <v>87.88</v>
      </c>
      <c r="H168">
        <v>2.0499999999999998</v>
      </c>
      <c r="I168">
        <v>6.24</v>
      </c>
      <c r="J168">
        <v>3.17</v>
      </c>
      <c r="K168">
        <v>12</v>
      </c>
      <c r="L168">
        <v>3</v>
      </c>
      <c r="M168">
        <v>3</v>
      </c>
      <c r="N168" s="2">
        <v>11</v>
      </c>
      <c r="O168" s="1">
        <v>0.5714285714285714</v>
      </c>
      <c r="P168">
        <v>10</v>
      </c>
      <c r="Q168">
        <v>0.08</v>
      </c>
      <c r="R168">
        <v>7</v>
      </c>
      <c r="S168">
        <v>1</v>
      </c>
      <c r="T168">
        <v>1</v>
      </c>
      <c r="U168" s="2">
        <v>7</v>
      </c>
    </row>
    <row r="169" spans="1:21" x14ac:dyDescent="0.3">
      <c r="A169" s="1" t="s">
        <v>18</v>
      </c>
      <c r="B169">
        <f t="shared" si="2"/>
        <v>167</v>
      </c>
      <c r="C169">
        <v>3</v>
      </c>
      <c r="D169" s="2">
        <v>1</v>
      </c>
      <c r="E169" s="1">
        <v>0.40777777777777779</v>
      </c>
      <c r="F169">
        <v>18</v>
      </c>
      <c r="G169">
        <v>52.64</v>
      </c>
      <c r="H169">
        <v>4.78</v>
      </c>
      <c r="I169">
        <v>0.47</v>
      </c>
      <c r="J169">
        <v>100</v>
      </c>
      <c r="K169">
        <v>10</v>
      </c>
      <c r="L169">
        <v>2</v>
      </c>
      <c r="M169">
        <v>2</v>
      </c>
      <c r="N169" s="2">
        <v>9</v>
      </c>
      <c r="O169" s="1">
        <v>0.48454545454545456</v>
      </c>
      <c r="P169">
        <v>19</v>
      </c>
      <c r="Q169">
        <v>0.18</v>
      </c>
      <c r="R169">
        <v>13</v>
      </c>
      <c r="S169">
        <v>4</v>
      </c>
      <c r="T169">
        <v>3</v>
      </c>
      <c r="U169" s="2">
        <v>11</v>
      </c>
    </row>
    <row r="170" spans="1:21" x14ac:dyDescent="0.3">
      <c r="A170" s="1" t="s">
        <v>18</v>
      </c>
      <c r="B170">
        <f t="shared" si="2"/>
        <v>168</v>
      </c>
      <c r="C170">
        <v>3</v>
      </c>
      <c r="D170" s="2">
        <v>1</v>
      </c>
      <c r="E170" s="1">
        <v>0.433</v>
      </c>
      <c r="F170">
        <v>23</v>
      </c>
      <c r="G170">
        <v>95.71</v>
      </c>
      <c r="H170">
        <v>4</v>
      </c>
      <c r="I170">
        <v>4.32</v>
      </c>
      <c r="J170">
        <v>5.56</v>
      </c>
      <c r="K170">
        <v>12</v>
      </c>
      <c r="L170">
        <v>4</v>
      </c>
      <c r="M170">
        <v>4</v>
      </c>
      <c r="N170" s="2">
        <v>10</v>
      </c>
      <c r="O170" s="1">
        <v>0.55583333333333329</v>
      </c>
      <c r="P170">
        <v>19</v>
      </c>
      <c r="Q170">
        <v>0.09</v>
      </c>
      <c r="R170">
        <v>13</v>
      </c>
      <c r="S170">
        <v>3</v>
      </c>
      <c r="T170">
        <v>2</v>
      </c>
      <c r="U170" s="2">
        <v>12</v>
      </c>
    </row>
    <row r="171" spans="1:21" x14ac:dyDescent="0.3">
      <c r="A171" s="1" t="s">
        <v>18</v>
      </c>
      <c r="B171">
        <f t="shared" si="2"/>
        <v>169</v>
      </c>
      <c r="C171">
        <v>3</v>
      </c>
      <c r="D171" s="2">
        <v>1</v>
      </c>
      <c r="E171" s="1">
        <v>0.45454545454545453</v>
      </c>
      <c r="F171">
        <v>20</v>
      </c>
      <c r="G171">
        <v>55.25</v>
      </c>
      <c r="H171">
        <v>3.68</v>
      </c>
      <c r="I171">
        <v>0.47</v>
      </c>
      <c r="J171">
        <v>2</v>
      </c>
      <c r="K171">
        <v>14</v>
      </c>
      <c r="L171">
        <v>4</v>
      </c>
      <c r="M171">
        <v>3</v>
      </c>
      <c r="N171" s="2">
        <v>11</v>
      </c>
      <c r="O171" s="1">
        <v>0.58333333333333337</v>
      </c>
      <c r="P171">
        <v>18</v>
      </c>
      <c r="Q171">
        <v>0.18</v>
      </c>
      <c r="R171">
        <v>14</v>
      </c>
      <c r="S171">
        <v>3</v>
      </c>
      <c r="T171">
        <v>2</v>
      </c>
      <c r="U171" s="2">
        <v>12</v>
      </c>
    </row>
    <row r="172" spans="1:21" x14ac:dyDescent="0.3">
      <c r="A172" s="1" t="s">
        <v>18</v>
      </c>
      <c r="B172">
        <f t="shared" si="2"/>
        <v>170</v>
      </c>
      <c r="C172">
        <v>3</v>
      </c>
      <c r="D172" s="2">
        <v>1</v>
      </c>
      <c r="E172" s="1">
        <v>0.47249999999999998</v>
      </c>
      <c r="F172">
        <v>21</v>
      </c>
      <c r="G172">
        <v>59.17</v>
      </c>
      <c r="H172">
        <v>4.1100000000000003</v>
      </c>
      <c r="I172">
        <v>4.03</v>
      </c>
      <c r="J172">
        <v>3.25</v>
      </c>
      <c r="K172">
        <v>14</v>
      </c>
      <c r="L172">
        <v>4</v>
      </c>
      <c r="M172">
        <v>3</v>
      </c>
      <c r="N172" s="2">
        <v>12</v>
      </c>
      <c r="O172" s="1">
        <v>0.53846153846153844</v>
      </c>
      <c r="P172">
        <v>21</v>
      </c>
      <c r="Q172">
        <v>0.11</v>
      </c>
      <c r="R172">
        <v>14</v>
      </c>
      <c r="S172">
        <v>3</v>
      </c>
      <c r="T172">
        <v>3</v>
      </c>
      <c r="U172" s="2">
        <v>13</v>
      </c>
    </row>
    <row r="173" spans="1:21" x14ac:dyDescent="0.3">
      <c r="A173" s="1" t="s">
        <v>18</v>
      </c>
      <c r="B173">
        <f t="shared" si="2"/>
        <v>171</v>
      </c>
      <c r="C173">
        <v>3</v>
      </c>
      <c r="D173" s="2">
        <v>1</v>
      </c>
      <c r="E173" s="1">
        <v>0.433</v>
      </c>
      <c r="F173">
        <v>16</v>
      </c>
      <c r="G173">
        <v>66.13</v>
      </c>
      <c r="H173">
        <v>6.16</v>
      </c>
      <c r="I173">
        <v>4</v>
      </c>
      <c r="J173">
        <v>10.5</v>
      </c>
      <c r="K173">
        <v>12</v>
      </c>
      <c r="L173">
        <v>3</v>
      </c>
      <c r="M173">
        <v>3</v>
      </c>
      <c r="N173" s="2">
        <v>10</v>
      </c>
      <c r="O173" s="1">
        <v>0.59222222222222221</v>
      </c>
      <c r="P173">
        <v>13</v>
      </c>
      <c r="Q173">
        <v>0.13</v>
      </c>
      <c r="R173">
        <v>9</v>
      </c>
      <c r="S173">
        <v>1</v>
      </c>
      <c r="T173">
        <v>1</v>
      </c>
      <c r="U173" s="2">
        <v>9</v>
      </c>
    </row>
    <row r="174" spans="1:21" x14ac:dyDescent="0.3">
      <c r="A174" s="1" t="s">
        <v>18</v>
      </c>
      <c r="B174">
        <f t="shared" si="2"/>
        <v>172</v>
      </c>
      <c r="C174">
        <v>3</v>
      </c>
      <c r="D174" s="2">
        <v>1</v>
      </c>
      <c r="E174" s="1">
        <v>0.46699999999999997</v>
      </c>
      <c r="F174">
        <v>16</v>
      </c>
      <c r="G174">
        <v>71.349999999999994</v>
      </c>
      <c r="H174">
        <v>9.8800000000000008</v>
      </c>
      <c r="I174">
        <v>5.25</v>
      </c>
      <c r="J174">
        <v>100</v>
      </c>
      <c r="K174">
        <v>12</v>
      </c>
      <c r="L174">
        <v>2</v>
      </c>
      <c r="M174">
        <v>2</v>
      </c>
      <c r="N174" s="2">
        <v>10</v>
      </c>
      <c r="O174" s="1">
        <v>0.6</v>
      </c>
      <c r="P174">
        <v>13</v>
      </c>
      <c r="Q174">
        <v>0.13</v>
      </c>
      <c r="R174">
        <v>10</v>
      </c>
      <c r="S174">
        <v>1</v>
      </c>
      <c r="T174">
        <v>1</v>
      </c>
      <c r="U174" s="2">
        <v>10</v>
      </c>
    </row>
    <row r="175" spans="1:21" x14ac:dyDescent="0.3">
      <c r="A175" s="1" t="s">
        <v>18</v>
      </c>
      <c r="B175">
        <f t="shared" si="2"/>
        <v>173</v>
      </c>
      <c r="C175">
        <v>3</v>
      </c>
      <c r="D175" s="2">
        <v>1</v>
      </c>
      <c r="E175" s="1">
        <v>0.57545454545454544</v>
      </c>
      <c r="F175">
        <v>16</v>
      </c>
      <c r="G175">
        <v>60.91</v>
      </c>
      <c r="H175">
        <v>7.41</v>
      </c>
      <c r="I175">
        <v>0.94</v>
      </c>
      <c r="J175">
        <v>100</v>
      </c>
      <c r="K175">
        <v>12</v>
      </c>
      <c r="L175">
        <v>2</v>
      </c>
      <c r="M175">
        <v>2</v>
      </c>
      <c r="N175" s="2">
        <v>11</v>
      </c>
      <c r="O175" s="1">
        <v>0.59222222222222221</v>
      </c>
      <c r="P175">
        <v>13</v>
      </c>
      <c r="Q175">
        <v>0.1</v>
      </c>
      <c r="R175">
        <v>9</v>
      </c>
      <c r="S175">
        <v>1</v>
      </c>
      <c r="T175">
        <v>1</v>
      </c>
      <c r="U175" s="2">
        <v>9</v>
      </c>
    </row>
    <row r="176" spans="1:21" x14ac:dyDescent="0.3">
      <c r="A176" s="1" t="s">
        <v>18</v>
      </c>
      <c r="B176">
        <f t="shared" si="2"/>
        <v>174</v>
      </c>
      <c r="C176">
        <v>3</v>
      </c>
      <c r="D176" s="2">
        <v>1</v>
      </c>
      <c r="E176" s="1">
        <v>0.48866666666666669</v>
      </c>
      <c r="F176">
        <v>26</v>
      </c>
      <c r="G176">
        <v>94.41</v>
      </c>
      <c r="H176">
        <v>0.82</v>
      </c>
      <c r="I176">
        <v>2.16</v>
      </c>
      <c r="J176">
        <v>2.5</v>
      </c>
      <c r="K176">
        <v>18</v>
      </c>
      <c r="L176">
        <v>5</v>
      </c>
      <c r="M176">
        <v>4</v>
      </c>
      <c r="N176" s="2">
        <v>15</v>
      </c>
      <c r="O176" s="1">
        <v>0.56699999999999995</v>
      </c>
      <c r="P176">
        <v>14</v>
      </c>
      <c r="Q176">
        <v>0.11</v>
      </c>
      <c r="R176">
        <v>10</v>
      </c>
      <c r="S176">
        <v>2</v>
      </c>
      <c r="T176">
        <v>2</v>
      </c>
      <c r="U176" s="2">
        <v>10</v>
      </c>
    </row>
    <row r="177" spans="1:21" x14ac:dyDescent="0.3">
      <c r="A177" s="1" t="s">
        <v>18</v>
      </c>
      <c r="B177">
        <f t="shared" si="2"/>
        <v>175</v>
      </c>
      <c r="C177">
        <v>3</v>
      </c>
      <c r="D177" s="2">
        <v>1</v>
      </c>
      <c r="E177" s="1">
        <v>0.47642857142857142</v>
      </c>
      <c r="F177">
        <v>29</v>
      </c>
      <c r="G177">
        <v>97.02</v>
      </c>
      <c r="H177">
        <v>4.03</v>
      </c>
      <c r="I177">
        <v>2.4900000000000002</v>
      </c>
      <c r="J177">
        <v>7</v>
      </c>
      <c r="K177">
        <v>17</v>
      </c>
      <c r="L177">
        <v>3</v>
      </c>
      <c r="M177">
        <v>3</v>
      </c>
      <c r="N177" s="2">
        <v>14</v>
      </c>
      <c r="O177" s="1">
        <v>0.59</v>
      </c>
      <c r="P177">
        <v>18</v>
      </c>
      <c r="Q177">
        <v>0.11</v>
      </c>
      <c r="R177">
        <v>13</v>
      </c>
      <c r="S177">
        <v>2</v>
      </c>
      <c r="T177">
        <v>2</v>
      </c>
      <c r="U177" s="2">
        <v>13</v>
      </c>
    </row>
    <row r="178" spans="1:21" x14ac:dyDescent="0.3">
      <c r="A178" s="1" t="s">
        <v>64</v>
      </c>
      <c r="B178">
        <f t="shared" si="2"/>
        <v>176</v>
      </c>
      <c r="C178">
        <v>1</v>
      </c>
      <c r="D178" s="2">
        <v>2</v>
      </c>
      <c r="E178" s="1">
        <v>0.27833333333333332</v>
      </c>
      <c r="F178">
        <v>14</v>
      </c>
      <c r="G178">
        <v>46.88</v>
      </c>
      <c r="H178">
        <v>1.7</v>
      </c>
      <c r="I178">
        <v>1</v>
      </c>
      <c r="J178">
        <v>1.88</v>
      </c>
      <c r="K178">
        <v>10</v>
      </c>
      <c r="L178">
        <v>4</v>
      </c>
      <c r="M178">
        <v>3</v>
      </c>
      <c r="N178" s="2">
        <v>6</v>
      </c>
      <c r="O178" s="1">
        <v>0.23857142857142857</v>
      </c>
      <c r="P178">
        <v>20</v>
      </c>
      <c r="Q178">
        <v>0.22</v>
      </c>
      <c r="R178">
        <v>12</v>
      </c>
      <c r="S178">
        <v>5</v>
      </c>
      <c r="T178">
        <v>6</v>
      </c>
      <c r="U178" s="2">
        <v>7</v>
      </c>
    </row>
    <row r="179" spans="1:21" x14ac:dyDescent="0.3">
      <c r="A179" s="1" t="s">
        <v>64</v>
      </c>
      <c r="B179">
        <f t="shared" si="2"/>
        <v>177</v>
      </c>
      <c r="C179">
        <v>1</v>
      </c>
      <c r="D179" s="2">
        <v>2</v>
      </c>
      <c r="E179" s="1">
        <v>0.22166666666666668</v>
      </c>
      <c r="F179">
        <v>13</v>
      </c>
      <c r="G179">
        <v>46.45</v>
      </c>
      <c r="H179">
        <v>5.44</v>
      </c>
      <c r="I179">
        <v>0.94</v>
      </c>
      <c r="J179">
        <v>0.25</v>
      </c>
      <c r="K179">
        <v>9</v>
      </c>
      <c r="L179">
        <v>3</v>
      </c>
      <c r="M179">
        <v>3</v>
      </c>
      <c r="N179" s="2">
        <v>6</v>
      </c>
      <c r="O179" s="1">
        <v>0.2857142857142857</v>
      </c>
      <c r="P179">
        <v>18</v>
      </c>
      <c r="Q179">
        <v>0.25</v>
      </c>
      <c r="R179">
        <v>12</v>
      </c>
      <c r="S179">
        <v>5</v>
      </c>
      <c r="T179">
        <v>3</v>
      </c>
      <c r="U179" s="2">
        <v>7</v>
      </c>
    </row>
    <row r="180" spans="1:21" x14ac:dyDescent="0.3">
      <c r="A180" s="1" t="s">
        <v>64</v>
      </c>
      <c r="B180">
        <f t="shared" si="2"/>
        <v>178</v>
      </c>
      <c r="C180">
        <v>1</v>
      </c>
      <c r="D180" s="2">
        <v>2</v>
      </c>
      <c r="E180" s="1">
        <v>0.33285714285714285</v>
      </c>
      <c r="F180">
        <v>19</v>
      </c>
      <c r="G180">
        <v>52.09</v>
      </c>
      <c r="H180">
        <v>4.99</v>
      </c>
      <c r="I180">
        <v>8.49</v>
      </c>
      <c r="J180">
        <v>0</v>
      </c>
      <c r="K180">
        <v>11</v>
      </c>
      <c r="L180">
        <v>4</v>
      </c>
      <c r="M180">
        <v>3</v>
      </c>
      <c r="N180" s="2">
        <v>7</v>
      </c>
      <c r="O180" s="1">
        <v>8.2500000000000004E-2</v>
      </c>
      <c r="P180">
        <v>14</v>
      </c>
      <c r="Q180">
        <v>0.28999999999999998</v>
      </c>
      <c r="R180">
        <v>9</v>
      </c>
      <c r="S180">
        <v>4</v>
      </c>
      <c r="T180">
        <v>5</v>
      </c>
      <c r="U180" s="2">
        <v>4</v>
      </c>
    </row>
    <row r="181" spans="1:21" x14ac:dyDescent="0.3">
      <c r="A181" s="1" t="s">
        <v>38</v>
      </c>
      <c r="B181">
        <f t="shared" si="2"/>
        <v>179</v>
      </c>
      <c r="C181">
        <v>0</v>
      </c>
      <c r="D181" s="2">
        <v>4</v>
      </c>
      <c r="E181" s="1">
        <v>0</v>
      </c>
      <c r="F181">
        <v>11</v>
      </c>
      <c r="G181">
        <v>52.89</v>
      </c>
      <c r="H181">
        <v>0.94</v>
      </c>
      <c r="I181">
        <v>0.94</v>
      </c>
      <c r="J181">
        <v>0.75</v>
      </c>
      <c r="K181">
        <v>9</v>
      </c>
      <c r="L181">
        <v>3</v>
      </c>
      <c r="M181">
        <v>3</v>
      </c>
      <c r="N181" s="2">
        <v>5</v>
      </c>
      <c r="O181" s="1">
        <v>0.42857142857142855</v>
      </c>
      <c r="P181">
        <v>15</v>
      </c>
      <c r="Q181">
        <v>0.18</v>
      </c>
      <c r="R181">
        <v>10</v>
      </c>
      <c r="S181">
        <v>3</v>
      </c>
      <c r="T181">
        <v>3</v>
      </c>
      <c r="U181" s="2">
        <v>7</v>
      </c>
    </row>
    <row r="182" spans="1:21" x14ac:dyDescent="0.3">
      <c r="A182" s="1" t="s">
        <v>38</v>
      </c>
      <c r="B182">
        <f t="shared" si="2"/>
        <v>180</v>
      </c>
      <c r="C182">
        <v>0</v>
      </c>
      <c r="D182" s="2">
        <v>4</v>
      </c>
      <c r="E182" s="1">
        <v>0.11166666666666668</v>
      </c>
      <c r="F182">
        <v>15</v>
      </c>
      <c r="G182">
        <v>52.03</v>
      </c>
      <c r="H182">
        <v>0.94</v>
      </c>
      <c r="I182">
        <v>1.5</v>
      </c>
      <c r="J182">
        <v>1.5</v>
      </c>
      <c r="K182">
        <v>10</v>
      </c>
      <c r="L182">
        <v>3</v>
      </c>
      <c r="M182">
        <v>3</v>
      </c>
      <c r="N182" s="2">
        <v>6</v>
      </c>
      <c r="O182" s="1">
        <v>0.33333333333333331</v>
      </c>
      <c r="P182">
        <v>16</v>
      </c>
      <c r="Q182">
        <v>0.19</v>
      </c>
      <c r="R182">
        <v>7</v>
      </c>
      <c r="S182">
        <v>3</v>
      </c>
      <c r="T182">
        <v>3</v>
      </c>
      <c r="U182" s="2">
        <v>6</v>
      </c>
    </row>
    <row r="183" spans="1:21" x14ac:dyDescent="0.3">
      <c r="A183" s="1" t="s">
        <v>38</v>
      </c>
      <c r="B183">
        <f t="shared" si="2"/>
        <v>181</v>
      </c>
      <c r="C183">
        <v>0</v>
      </c>
      <c r="D183" s="2">
        <v>4</v>
      </c>
      <c r="E183" s="1">
        <v>6.6000000000000003E-2</v>
      </c>
      <c r="F183">
        <v>14</v>
      </c>
      <c r="G183">
        <v>51.59</v>
      </c>
      <c r="H183">
        <v>0.82</v>
      </c>
      <c r="I183">
        <v>1.25</v>
      </c>
      <c r="J183">
        <v>0.33</v>
      </c>
      <c r="K183">
        <v>8</v>
      </c>
      <c r="L183">
        <v>2</v>
      </c>
      <c r="M183">
        <v>2</v>
      </c>
      <c r="N183" s="2">
        <v>5</v>
      </c>
      <c r="O183" s="1">
        <v>0.27833333333333332</v>
      </c>
      <c r="P183">
        <v>15</v>
      </c>
      <c r="Q183">
        <v>0.19</v>
      </c>
      <c r="R183">
        <v>9</v>
      </c>
      <c r="S183">
        <v>4</v>
      </c>
      <c r="T183">
        <v>4</v>
      </c>
      <c r="U183" s="2">
        <v>6</v>
      </c>
    </row>
    <row r="184" spans="1:21" x14ac:dyDescent="0.3">
      <c r="A184" s="1" t="s">
        <v>38</v>
      </c>
      <c r="B184">
        <f t="shared" si="2"/>
        <v>182</v>
      </c>
      <c r="C184">
        <v>0</v>
      </c>
      <c r="D184" s="2">
        <v>4</v>
      </c>
      <c r="E184" s="1">
        <v>0.11166666666666668</v>
      </c>
      <c r="F184">
        <v>16</v>
      </c>
      <c r="G184">
        <v>52.03</v>
      </c>
      <c r="H184">
        <v>0.47</v>
      </c>
      <c r="I184">
        <v>0.82</v>
      </c>
      <c r="J184">
        <v>0.42</v>
      </c>
      <c r="K184">
        <v>9</v>
      </c>
      <c r="L184">
        <v>3</v>
      </c>
      <c r="M184">
        <v>2</v>
      </c>
      <c r="N184" s="2">
        <v>6</v>
      </c>
      <c r="O184" s="1">
        <v>0.44444444444444442</v>
      </c>
      <c r="P184">
        <v>17</v>
      </c>
      <c r="Q184">
        <v>0.19</v>
      </c>
      <c r="R184">
        <v>10</v>
      </c>
      <c r="S184">
        <v>3</v>
      </c>
      <c r="T184">
        <v>3</v>
      </c>
      <c r="U184" s="2">
        <v>9</v>
      </c>
    </row>
    <row r="185" spans="1:21" x14ac:dyDescent="0.3">
      <c r="A185" s="1" t="s">
        <v>38</v>
      </c>
      <c r="B185">
        <f t="shared" si="2"/>
        <v>183</v>
      </c>
      <c r="C185">
        <v>0</v>
      </c>
      <c r="D185" s="2">
        <v>4</v>
      </c>
      <c r="E185" s="1">
        <v>6.6000000000000003E-2</v>
      </c>
      <c r="F185">
        <v>14</v>
      </c>
      <c r="G185">
        <v>51.59</v>
      </c>
      <c r="H185">
        <v>0.47</v>
      </c>
      <c r="I185">
        <v>0.47</v>
      </c>
      <c r="J185">
        <v>1.17</v>
      </c>
      <c r="K185">
        <v>7</v>
      </c>
      <c r="L185">
        <v>2</v>
      </c>
      <c r="M185">
        <v>2</v>
      </c>
      <c r="N185" s="2">
        <v>5</v>
      </c>
      <c r="O185" s="1">
        <v>0.4</v>
      </c>
      <c r="P185">
        <v>15</v>
      </c>
      <c r="Q185">
        <v>0.15</v>
      </c>
      <c r="R185">
        <v>7</v>
      </c>
      <c r="S185">
        <v>3</v>
      </c>
      <c r="T185">
        <v>5</v>
      </c>
      <c r="U185" s="2">
        <v>5</v>
      </c>
    </row>
    <row r="186" spans="1:21" x14ac:dyDescent="0.3">
      <c r="A186" s="1" t="s">
        <v>38</v>
      </c>
      <c r="B186">
        <f t="shared" si="2"/>
        <v>184</v>
      </c>
      <c r="C186">
        <v>0</v>
      </c>
      <c r="D186" s="2">
        <v>4</v>
      </c>
      <c r="E186" s="1">
        <v>9.5714285714285724E-2</v>
      </c>
      <c r="F186">
        <v>18</v>
      </c>
      <c r="G186">
        <v>52.46</v>
      </c>
      <c r="H186">
        <v>0.47</v>
      </c>
      <c r="I186">
        <v>0.94</v>
      </c>
      <c r="J186">
        <v>1.2</v>
      </c>
      <c r="K186">
        <v>9</v>
      </c>
      <c r="L186">
        <v>2</v>
      </c>
      <c r="M186">
        <v>2</v>
      </c>
      <c r="N186" s="2">
        <v>7</v>
      </c>
      <c r="O186" s="1">
        <v>0.57545454545454544</v>
      </c>
      <c r="P186">
        <v>18</v>
      </c>
      <c r="Q186">
        <v>0.19</v>
      </c>
      <c r="R186">
        <v>13</v>
      </c>
      <c r="S186">
        <v>2</v>
      </c>
      <c r="T186">
        <v>2</v>
      </c>
      <c r="U186" s="2">
        <v>11</v>
      </c>
    </row>
    <row r="187" spans="1:21" x14ac:dyDescent="0.3">
      <c r="A187" s="1" t="s">
        <v>31</v>
      </c>
      <c r="B187">
        <f t="shared" si="2"/>
        <v>185</v>
      </c>
      <c r="C187">
        <v>0</v>
      </c>
      <c r="D187" s="2">
        <v>4</v>
      </c>
      <c r="E187" s="1">
        <v>0.125</v>
      </c>
      <c r="F187">
        <v>19</v>
      </c>
      <c r="G187">
        <v>64.27</v>
      </c>
      <c r="H187">
        <v>0.47</v>
      </c>
      <c r="I187">
        <v>0.82</v>
      </c>
      <c r="J187">
        <v>1.6</v>
      </c>
      <c r="K187">
        <v>12</v>
      </c>
      <c r="L187">
        <v>4</v>
      </c>
      <c r="M187">
        <v>3</v>
      </c>
      <c r="N187" s="2">
        <v>8</v>
      </c>
      <c r="O187" s="1">
        <v>0.38833333333333336</v>
      </c>
      <c r="P187">
        <v>13</v>
      </c>
      <c r="Q187">
        <v>0.18</v>
      </c>
      <c r="R187">
        <v>8</v>
      </c>
      <c r="S187">
        <v>3</v>
      </c>
      <c r="T187">
        <v>3</v>
      </c>
      <c r="U187" s="2">
        <v>6</v>
      </c>
    </row>
    <row r="188" spans="1:21" x14ac:dyDescent="0.3">
      <c r="A188" s="1" t="s">
        <v>31</v>
      </c>
      <c r="B188">
        <f t="shared" si="2"/>
        <v>186</v>
      </c>
      <c r="C188">
        <v>0</v>
      </c>
      <c r="D188" s="2">
        <v>4</v>
      </c>
      <c r="E188" s="1">
        <v>6.6000000000000003E-2</v>
      </c>
      <c r="F188">
        <v>14</v>
      </c>
      <c r="G188">
        <v>66.02</v>
      </c>
      <c r="H188">
        <v>0.94</v>
      </c>
      <c r="I188">
        <v>1.25</v>
      </c>
      <c r="J188">
        <v>1.87</v>
      </c>
      <c r="K188">
        <v>8</v>
      </c>
      <c r="L188">
        <v>3</v>
      </c>
      <c r="M188">
        <v>3</v>
      </c>
      <c r="N188" s="2">
        <v>5</v>
      </c>
      <c r="O188" s="1">
        <v>0.5</v>
      </c>
      <c r="P188">
        <v>15</v>
      </c>
      <c r="Q188">
        <v>0.11</v>
      </c>
      <c r="R188">
        <v>10</v>
      </c>
      <c r="S188">
        <v>2</v>
      </c>
      <c r="T188">
        <v>2</v>
      </c>
      <c r="U188" s="2">
        <v>8</v>
      </c>
    </row>
    <row r="189" spans="1:21" x14ac:dyDescent="0.3">
      <c r="A189" s="1" t="s">
        <v>31</v>
      </c>
      <c r="B189">
        <f t="shared" si="2"/>
        <v>187</v>
      </c>
      <c r="C189">
        <v>0</v>
      </c>
      <c r="D189" s="2">
        <v>4</v>
      </c>
      <c r="E189" s="1">
        <v>8.3750000000000005E-2</v>
      </c>
      <c r="F189">
        <v>22</v>
      </c>
      <c r="G189">
        <v>67.33</v>
      </c>
      <c r="H189">
        <v>1.63</v>
      </c>
      <c r="I189">
        <v>1.63</v>
      </c>
      <c r="J189">
        <v>0.45</v>
      </c>
      <c r="K189">
        <v>13</v>
      </c>
      <c r="L189">
        <v>4</v>
      </c>
      <c r="M189">
        <v>3</v>
      </c>
      <c r="N189" s="2">
        <v>8</v>
      </c>
      <c r="O189" s="1">
        <v>0.5</v>
      </c>
      <c r="P189">
        <v>15</v>
      </c>
      <c r="Q189">
        <v>0.14000000000000001</v>
      </c>
      <c r="R189">
        <v>10</v>
      </c>
      <c r="S189">
        <v>2</v>
      </c>
      <c r="T189">
        <v>2</v>
      </c>
      <c r="U189" s="2">
        <v>8</v>
      </c>
    </row>
    <row r="190" spans="1:21" x14ac:dyDescent="0.3">
      <c r="A190" s="1" t="s">
        <v>31</v>
      </c>
      <c r="B190">
        <f t="shared" si="2"/>
        <v>188</v>
      </c>
      <c r="C190">
        <v>0</v>
      </c>
      <c r="D190" s="2">
        <v>4</v>
      </c>
      <c r="E190" s="1">
        <v>9.5714285714285724E-2</v>
      </c>
      <c r="F190">
        <v>22</v>
      </c>
      <c r="G190">
        <v>65.59</v>
      </c>
      <c r="H190">
        <v>0.94</v>
      </c>
      <c r="I190">
        <v>0</v>
      </c>
      <c r="J190">
        <v>2.12</v>
      </c>
      <c r="K190">
        <v>11</v>
      </c>
      <c r="L190">
        <v>4</v>
      </c>
      <c r="M190">
        <v>3</v>
      </c>
      <c r="N190" s="2">
        <v>7</v>
      </c>
      <c r="O190" s="1">
        <v>0.56699999999999995</v>
      </c>
      <c r="P190">
        <v>15</v>
      </c>
      <c r="Q190">
        <v>0.09</v>
      </c>
      <c r="R190">
        <v>11</v>
      </c>
      <c r="S190">
        <v>2</v>
      </c>
      <c r="T190">
        <v>2</v>
      </c>
      <c r="U190" s="2">
        <v>10</v>
      </c>
    </row>
    <row r="191" spans="1:21" x14ac:dyDescent="0.3">
      <c r="A191" s="1" t="s">
        <v>31</v>
      </c>
      <c r="B191">
        <f t="shared" si="2"/>
        <v>189</v>
      </c>
      <c r="C191">
        <v>0</v>
      </c>
      <c r="D191" s="2">
        <v>4</v>
      </c>
      <c r="E191" s="1">
        <v>0.14777777777777779</v>
      </c>
      <c r="F191">
        <v>23</v>
      </c>
      <c r="G191">
        <v>65.150000000000006</v>
      </c>
      <c r="H191">
        <v>0.82</v>
      </c>
      <c r="I191">
        <v>0.94</v>
      </c>
      <c r="J191">
        <v>2.38</v>
      </c>
      <c r="K191">
        <v>11</v>
      </c>
      <c r="L191">
        <v>3</v>
      </c>
      <c r="M191">
        <v>3</v>
      </c>
      <c r="N191" s="2">
        <v>9</v>
      </c>
      <c r="O191" s="1">
        <v>0.60636363636363633</v>
      </c>
      <c r="P191">
        <v>18</v>
      </c>
      <c r="Q191">
        <v>0.13</v>
      </c>
      <c r="R191">
        <v>12</v>
      </c>
      <c r="S191">
        <v>2</v>
      </c>
      <c r="T191">
        <v>2</v>
      </c>
      <c r="U191" s="2">
        <v>11</v>
      </c>
    </row>
    <row r="192" spans="1:21" x14ac:dyDescent="0.3">
      <c r="A192" s="1" t="s">
        <v>31</v>
      </c>
      <c r="B192">
        <f t="shared" si="2"/>
        <v>190</v>
      </c>
      <c r="C192">
        <v>0</v>
      </c>
      <c r="D192" s="2">
        <v>4</v>
      </c>
      <c r="E192" s="1">
        <v>0.3</v>
      </c>
      <c r="F192">
        <v>23</v>
      </c>
      <c r="G192">
        <v>66.900000000000006</v>
      </c>
      <c r="H192">
        <v>1</v>
      </c>
      <c r="I192">
        <v>1.7</v>
      </c>
      <c r="J192">
        <v>1.5</v>
      </c>
      <c r="K192">
        <v>12</v>
      </c>
      <c r="L192">
        <v>3</v>
      </c>
      <c r="M192">
        <v>3</v>
      </c>
      <c r="N192" s="2">
        <v>10</v>
      </c>
      <c r="O192" s="1">
        <v>0.41625000000000001</v>
      </c>
      <c r="P192">
        <v>18</v>
      </c>
      <c r="Q192">
        <v>0.14000000000000001</v>
      </c>
      <c r="R192">
        <v>9</v>
      </c>
      <c r="S192">
        <v>3</v>
      </c>
      <c r="T192">
        <v>4</v>
      </c>
      <c r="U192" s="2">
        <v>8</v>
      </c>
    </row>
    <row r="193" spans="1:21" x14ac:dyDescent="0.3">
      <c r="A193" s="1" t="s">
        <v>31</v>
      </c>
      <c r="B193">
        <f t="shared" si="2"/>
        <v>191</v>
      </c>
      <c r="C193">
        <v>0</v>
      </c>
      <c r="D193" s="2">
        <v>4</v>
      </c>
      <c r="E193" s="1">
        <v>0.2857142857142857</v>
      </c>
      <c r="F193">
        <v>18</v>
      </c>
      <c r="G193">
        <v>66.459999999999994</v>
      </c>
      <c r="H193">
        <v>0.94</v>
      </c>
      <c r="I193">
        <v>0</v>
      </c>
      <c r="J193">
        <v>1.75</v>
      </c>
      <c r="K193">
        <v>9</v>
      </c>
      <c r="L193">
        <v>4</v>
      </c>
      <c r="M193">
        <v>2</v>
      </c>
      <c r="N193" s="2">
        <v>7</v>
      </c>
      <c r="O193" s="1">
        <v>0.45874999999999999</v>
      </c>
      <c r="P193">
        <v>15</v>
      </c>
      <c r="Q193">
        <v>0.12</v>
      </c>
      <c r="R193">
        <v>10</v>
      </c>
      <c r="S193">
        <v>4</v>
      </c>
      <c r="T193">
        <v>4</v>
      </c>
      <c r="U193" s="2">
        <v>8</v>
      </c>
    </row>
    <row r="194" spans="1:21" x14ac:dyDescent="0.3">
      <c r="A194" s="1" t="s">
        <v>33</v>
      </c>
      <c r="B194">
        <f t="shared" si="2"/>
        <v>192</v>
      </c>
      <c r="C194">
        <v>1</v>
      </c>
      <c r="D194" s="2">
        <v>2</v>
      </c>
      <c r="E194" s="1">
        <v>5.5E-2</v>
      </c>
      <c r="F194">
        <v>15</v>
      </c>
      <c r="G194">
        <v>49.27</v>
      </c>
      <c r="H194">
        <v>0</v>
      </c>
      <c r="I194">
        <v>0.47</v>
      </c>
      <c r="J194">
        <v>1.06</v>
      </c>
      <c r="K194">
        <v>9</v>
      </c>
      <c r="L194">
        <v>4</v>
      </c>
      <c r="M194">
        <v>3</v>
      </c>
      <c r="N194" s="2">
        <v>6</v>
      </c>
      <c r="O194" s="1">
        <v>0.5</v>
      </c>
      <c r="P194">
        <v>15</v>
      </c>
      <c r="Q194">
        <v>0.19</v>
      </c>
      <c r="R194">
        <v>8</v>
      </c>
      <c r="S194">
        <v>4</v>
      </c>
      <c r="T194">
        <v>3</v>
      </c>
      <c r="U194" s="2">
        <v>6</v>
      </c>
    </row>
    <row r="195" spans="1:21" x14ac:dyDescent="0.3">
      <c r="A195" s="1" t="s">
        <v>33</v>
      </c>
      <c r="B195">
        <f t="shared" ref="B195:B258" si="3">B194+1</f>
        <v>193</v>
      </c>
      <c r="C195">
        <v>1</v>
      </c>
      <c r="D195" s="2">
        <v>2</v>
      </c>
      <c r="E195" s="1">
        <v>5.5E-2</v>
      </c>
      <c r="F195">
        <v>17</v>
      </c>
      <c r="G195">
        <v>50.15</v>
      </c>
      <c r="H195">
        <v>0.94</v>
      </c>
      <c r="I195">
        <v>0.47</v>
      </c>
      <c r="J195">
        <v>0.62</v>
      </c>
      <c r="K195">
        <v>8</v>
      </c>
      <c r="L195">
        <v>4</v>
      </c>
      <c r="M195">
        <v>3</v>
      </c>
      <c r="N195" s="2">
        <v>6</v>
      </c>
      <c r="O195" s="1">
        <v>0.46600000000000003</v>
      </c>
      <c r="P195">
        <v>16</v>
      </c>
      <c r="Q195">
        <v>0.19</v>
      </c>
      <c r="R195">
        <v>8</v>
      </c>
      <c r="S195">
        <v>3</v>
      </c>
      <c r="T195">
        <v>4</v>
      </c>
      <c r="U195" s="2">
        <v>5</v>
      </c>
    </row>
    <row r="196" spans="1:21" x14ac:dyDescent="0.3">
      <c r="A196" s="1" t="s">
        <v>33</v>
      </c>
      <c r="B196">
        <f t="shared" si="3"/>
        <v>194</v>
      </c>
      <c r="C196">
        <v>1</v>
      </c>
      <c r="D196" s="2">
        <v>2</v>
      </c>
      <c r="E196" s="1">
        <v>0.13400000000000001</v>
      </c>
      <c r="F196">
        <v>11</v>
      </c>
      <c r="G196">
        <v>49.71</v>
      </c>
      <c r="H196">
        <v>0.82</v>
      </c>
      <c r="I196">
        <v>1.25</v>
      </c>
      <c r="J196">
        <v>1.38</v>
      </c>
      <c r="K196">
        <v>7</v>
      </c>
      <c r="L196">
        <v>2</v>
      </c>
      <c r="M196">
        <v>2</v>
      </c>
      <c r="N196" s="2">
        <v>5</v>
      </c>
      <c r="O196" s="1">
        <v>0.22166666666666668</v>
      </c>
      <c r="P196">
        <v>19</v>
      </c>
      <c r="Q196">
        <v>0.2</v>
      </c>
      <c r="R196">
        <v>11</v>
      </c>
      <c r="S196">
        <v>6</v>
      </c>
      <c r="T196">
        <v>5</v>
      </c>
      <c r="U196" s="2">
        <v>6</v>
      </c>
    </row>
    <row r="197" spans="1:21" x14ac:dyDescent="0.3">
      <c r="A197" s="1" t="s">
        <v>33</v>
      </c>
      <c r="B197">
        <f t="shared" si="3"/>
        <v>195</v>
      </c>
      <c r="C197">
        <v>1</v>
      </c>
      <c r="D197" s="2">
        <v>2</v>
      </c>
      <c r="E197" s="1">
        <v>0.2</v>
      </c>
      <c r="F197">
        <v>15</v>
      </c>
      <c r="G197">
        <v>49.71</v>
      </c>
      <c r="H197">
        <v>0.94</v>
      </c>
      <c r="I197">
        <v>0.5</v>
      </c>
      <c r="J197">
        <v>1.25</v>
      </c>
      <c r="K197">
        <v>9</v>
      </c>
      <c r="L197">
        <v>4</v>
      </c>
      <c r="M197">
        <v>3</v>
      </c>
      <c r="N197" s="2">
        <v>5</v>
      </c>
      <c r="O197" s="1">
        <v>0.27833333333333332</v>
      </c>
      <c r="P197">
        <v>17</v>
      </c>
      <c r="Q197">
        <v>0.2</v>
      </c>
      <c r="R197">
        <v>10</v>
      </c>
      <c r="S197">
        <v>4</v>
      </c>
      <c r="T197">
        <v>3</v>
      </c>
      <c r="U197" s="2">
        <v>6</v>
      </c>
    </row>
    <row r="198" spans="1:21" x14ac:dyDescent="0.3">
      <c r="A198" s="1" t="s">
        <v>33</v>
      </c>
      <c r="B198">
        <f t="shared" si="3"/>
        <v>196</v>
      </c>
      <c r="C198">
        <v>1</v>
      </c>
      <c r="D198" s="2">
        <v>2</v>
      </c>
      <c r="E198" s="1">
        <v>0.2</v>
      </c>
      <c r="F198">
        <v>14</v>
      </c>
      <c r="G198">
        <v>49.27</v>
      </c>
      <c r="H198">
        <v>0.94</v>
      </c>
      <c r="I198">
        <v>0.82</v>
      </c>
      <c r="J198">
        <v>0.75</v>
      </c>
      <c r="K198">
        <v>9</v>
      </c>
      <c r="L198">
        <v>2</v>
      </c>
      <c r="M198">
        <v>4</v>
      </c>
      <c r="N198" s="2">
        <v>5</v>
      </c>
      <c r="O198" s="1">
        <v>0.5</v>
      </c>
      <c r="P198">
        <v>17</v>
      </c>
      <c r="Q198">
        <v>0.18</v>
      </c>
      <c r="R198">
        <v>9</v>
      </c>
      <c r="S198">
        <v>2</v>
      </c>
      <c r="T198">
        <v>3</v>
      </c>
      <c r="U198" s="2">
        <v>8</v>
      </c>
    </row>
    <row r="199" spans="1:21" x14ac:dyDescent="0.3">
      <c r="A199" s="1" t="s">
        <v>33</v>
      </c>
      <c r="B199">
        <f t="shared" si="3"/>
        <v>197</v>
      </c>
      <c r="C199">
        <v>1</v>
      </c>
      <c r="D199" s="2">
        <v>2</v>
      </c>
      <c r="E199" s="1">
        <v>0.22166666666666668</v>
      </c>
      <c r="F199">
        <v>15</v>
      </c>
      <c r="G199">
        <v>48.4</v>
      </c>
      <c r="H199">
        <v>0.5</v>
      </c>
      <c r="I199">
        <v>1.25</v>
      </c>
      <c r="J199">
        <v>0.75</v>
      </c>
      <c r="K199">
        <v>8</v>
      </c>
      <c r="L199">
        <v>2</v>
      </c>
      <c r="M199">
        <v>3</v>
      </c>
      <c r="N199" s="2">
        <v>6</v>
      </c>
      <c r="O199" s="1">
        <v>0.38833333333333336</v>
      </c>
      <c r="P199">
        <v>16</v>
      </c>
      <c r="Q199">
        <v>0.19</v>
      </c>
      <c r="R199">
        <v>8</v>
      </c>
      <c r="S199">
        <v>3</v>
      </c>
      <c r="T199">
        <v>3</v>
      </c>
      <c r="U199" s="2">
        <v>6</v>
      </c>
    </row>
    <row r="200" spans="1:21" x14ac:dyDescent="0.3">
      <c r="A200" s="1" t="s">
        <v>34</v>
      </c>
      <c r="B200">
        <f t="shared" si="3"/>
        <v>198</v>
      </c>
      <c r="C200">
        <v>1</v>
      </c>
      <c r="D200" s="2">
        <v>2</v>
      </c>
      <c r="E200" s="1">
        <v>0.125</v>
      </c>
      <c r="F200">
        <v>23</v>
      </c>
      <c r="G200">
        <v>50.46</v>
      </c>
      <c r="H200">
        <v>0.5</v>
      </c>
      <c r="I200">
        <v>0.94</v>
      </c>
      <c r="J200">
        <v>1.75</v>
      </c>
      <c r="K200">
        <v>13</v>
      </c>
      <c r="L200">
        <v>4</v>
      </c>
      <c r="M200">
        <v>3</v>
      </c>
      <c r="N200" s="2">
        <v>8</v>
      </c>
      <c r="O200" s="1">
        <v>0.33333333333333331</v>
      </c>
      <c r="P200">
        <v>17</v>
      </c>
      <c r="Q200">
        <v>0.08</v>
      </c>
      <c r="R200">
        <v>10</v>
      </c>
      <c r="S200">
        <v>4</v>
      </c>
      <c r="T200">
        <v>4</v>
      </c>
      <c r="U200" s="2">
        <v>6</v>
      </c>
    </row>
    <row r="201" spans="1:21" x14ac:dyDescent="0.3">
      <c r="A201" s="1" t="s">
        <v>34</v>
      </c>
      <c r="B201">
        <f t="shared" si="3"/>
        <v>199</v>
      </c>
      <c r="C201">
        <v>1</v>
      </c>
      <c r="D201" s="2">
        <v>2</v>
      </c>
      <c r="E201" s="1">
        <v>0.19</v>
      </c>
      <c r="F201">
        <v>17</v>
      </c>
      <c r="G201">
        <v>49.16</v>
      </c>
      <c r="H201">
        <v>2.16</v>
      </c>
      <c r="I201">
        <v>1.5</v>
      </c>
      <c r="J201">
        <v>3.75</v>
      </c>
      <c r="K201">
        <v>10</v>
      </c>
      <c r="L201">
        <v>4</v>
      </c>
      <c r="M201">
        <v>3</v>
      </c>
      <c r="N201" s="2">
        <v>7</v>
      </c>
      <c r="O201" s="1">
        <v>0.16750000000000001</v>
      </c>
      <c r="P201">
        <v>17</v>
      </c>
      <c r="Q201">
        <v>0.11</v>
      </c>
      <c r="R201">
        <v>9</v>
      </c>
      <c r="S201">
        <v>5</v>
      </c>
      <c r="T201">
        <v>7</v>
      </c>
      <c r="U201" s="2">
        <v>4</v>
      </c>
    </row>
    <row r="202" spans="1:21" x14ac:dyDescent="0.3">
      <c r="A202" s="1" t="s">
        <v>34</v>
      </c>
      <c r="B202">
        <f t="shared" si="3"/>
        <v>200</v>
      </c>
      <c r="C202">
        <v>1</v>
      </c>
      <c r="D202" s="2">
        <v>2</v>
      </c>
      <c r="E202" s="1">
        <v>0.16625000000000001</v>
      </c>
      <c r="F202">
        <v>19</v>
      </c>
      <c r="G202">
        <v>50.9</v>
      </c>
      <c r="H202">
        <v>0.47</v>
      </c>
      <c r="I202">
        <v>1.41</v>
      </c>
      <c r="J202">
        <v>1.67</v>
      </c>
      <c r="K202">
        <v>13</v>
      </c>
      <c r="L202">
        <v>4</v>
      </c>
      <c r="M202">
        <v>3</v>
      </c>
      <c r="N202" s="2">
        <v>8</v>
      </c>
      <c r="O202" s="1">
        <v>0.4811111111111111</v>
      </c>
      <c r="P202">
        <v>19</v>
      </c>
      <c r="Q202">
        <v>0.09</v>
      </c>
      <c r="R202">
        <v>12</v>
      </c>
      <c r="S202">
        <v>2</v>
      </c>
      <c r="T202">
        <v>3</v>
      </c>
      <c r="U202" s="2">
        <v>9</v>
      </c>
    </row>
    <row r="203" spans="1:21" x14ac:dyDescent="0.3">
      <c r="A203" s="1" t="s">
        <v>34</v>
      </c>
      <c r="B203">
        <f t="shared" si="3"/>
        <v>201</v>
      </c>
      <c r="C203">
        <v>1</v>
      </c>
      <c r="D203" s="2">
        <v>2</v>
      </c>
      <c r="E203" s="1">
        <v>0.14285714285714285</v>
      </c>
      <c r="F203">
        <v>20</v>
      </c>
      <c r="G203">
        <v>48.72</v>
      </c>
      <c r="H203">
        <v>2.16</v>
      </c>
      <c r="I203">
        <v>1.41</v>
      </c>
      <c r="J203">
        <v>3.25</v>
      </c>
      <c r="K203">
        <v>11</v>
      </c>
      <c r="L203">
        <v>4</v>
      </c>
      <c r="M203">
        <v>3</v>
      </c>
      <c r="N203" s="2">
        <v>7</v>
      </c>
      <c r="O203" s="1">
        <v>0.41625000000000001</v>
      </c>
      <c r="P203">
        <v>16</v>
      </c>
      <c r="Q203">
        <v>0.1</v>
      </c>
      <c r="R203">
        <v>12</v>
      </c>
      <c r="S203">
        <v>4</v>
      </c>
      <c r="T203">
        <v>3</v>
      </c>
      <c r="U203" s="2">
        <v>8</v>
      </c>
    </row>
    <row r="204" spans="1:21" x14ac:dyDescent="0.3">
      <c r="A204" s="1" t="s">
        <v>80</v>
      </c>
      <c r="B204">
        <f t="shared" si="3"/>
        <v>202</v>
      </c>
      <c r="C204">
        <v>2</v>
      </c>
      <c r="D204" s="2">
        <v>2</v>
      </c>
      <c r="E204" s="1">
        <v>4.1250000000000002E-2</v>
      </c>
      <c r="F204">
        <v>20</v>
      </c>
      <c r="G204">
        <v>73.34</v>
      </c>
      <c r="H204">
        <v>1.25</v>
      </c>
      <c r="I204">
        <v>2.87</v>
      </c>
      <c r="J204">
        <v>2.38</v>
      </c>
      <c r="K204">
        <v>10</v>
      </c>
      <c r="L204">
        <v>2</v>
      </c>
      <c r="M204">
        <v>2</v>
      </c>
      <c r="N204" s="2">
        <v>8</v>
      </c>
      <c r="O204" s="1">
        <v>0.47727272727272729</v>
      </c>
      <c r="P204">
        <v>23</v>
      </c>
      <c r="Q204">
        <v>0.23</v>
      </c>
      <c r="R204">
        <v>14</v>
      </c>
      <c r="S204">
        <v>4</v>
      </c>
      <c r="T204">
        <v>4</v>
      </c>
      <c r="U204" s="2">
        <v>11</v>
      </c>
    </row>
    <row r="205" spans="1:21" x14ac:dyDescent="0.3">
      <c r="A205" s="1" t="s">
        <v>80</v>
      </c>
      <c r="B205">
        <f t="shared" si="3"/>
        <v>203</v>
      </c>
      <c r="C205">
        <v>2</v>
      </c>
      <c r="D205" s="2">
        <v>2</v>
      </c>
      <c r="E205" s="1">
        <v>6.6000000000000003E-2</v>
      </c>
      <c r="F205">
        <v>18</v>
      </c>
      <c r="G205">
        <v>62.49</v>
      </c>
      <c r="H205">
        <v>0.82</v>
      </c>
      <c r="I205">
        <v>2</v>
      </c>
      <c r="J205">
        <v>2.8</v>
      </c>
      <c r="K205">
        <v>9</v>
      </c>
      <c r="L205">
        <v>3</v>
      </c>
      <c r="M205">
        <v>3</v>
      </c>
      <c r="N205" s="2">
        <v>5</v>
      </c>
      <c r="O205" s="1">
        <v>0.51888888888888884</v>
      </c>
      <c r="P205">
        <v>18</v>
      </c>
      <c r="Q205">
        <v>0.21</v>
      </c>
      <c r="R205">
        <v>13</v>
      </c>
      <c r="S205">
        <v>4</v>
      </c>
      <c r="T205">
        <v>5</v>
      </c>
      <c r="U205" s="2">
        <v>9</v>
      </c>
    </row>
    <row r="206" spans="1:21" x14ac:dyDescent="0.3">
      <c r="A206" s="1" t="s">
        <v>80</v>
      </c>
      <c r="B206">
        <f t="shared" si="3"/>
        <v>204</v>
      </c>
      <c r="C206">
        <v>2</v>
      </c>
      <c r="D206" s="2">
        <v>2</v>
      </c>
      <c r="E206" s="1">
        <v>0.2</v>
      </c>
      <c r="F206">
        <v>27</v>
      </c>
      <c r="G206">
        <v>75.95</v>
      </c>
      <c r="H206">
        <v>1.25</v>
      </c>
      <c r="I206">
        <v>1.25</v>
      </c>
      <c r="J206">
        <v>1.7</v>
      </c>
      <c r="K206">
        <v>15</v>
      </c>
      <c r="L206">
        <v>4</v>
      </c>
      <c r="M206">
        <v>3</v>
      </c>
      <c r="N206" s="2">
        <v>10</v>
      </c>
      <c r="O206" s="1">
        <v>0.55555555555555558</v>
      </c>
      <c r="P206">
        <v>14</v>
      </c>
      <c r="Q206">
        <v>0.21</v>
      </c>
      <c r="R206">
        <v>10</v>
      </c>
      <c r="S206">
        <v>2</v>
      </c>
      <c r="T206">
        <v>2</v>
      </c>
      <c r="U206" s="2">
        <v>9</v>
      </c>
    </row>
    <row r="207" spans="1:21" x14ac:dyDescent="0.3">
      <c r="A207" s="1" t="s">
        <v>80</v>
      </c>
      <c r="B207">
        <f t="shared" si="3"/>
        <v>205</v>
      </c>
      <c r="C207">
        <v>2</v>
      </c>
      <c r="D207" s="2">
        <v>2</v>
      </c>
      <c r="E207" s="1">
        <v>0.26700000000000002</v>
      </c>
      <c r="F207">
        <v>25</v>
      </c>
      <c r="G207">
        <v>80.290000000000006</v>
      </c>
      <c r="H207">
        <v>1.5</v>
      </c>
      <c r="I207">
        <v>2.16</v>
      </c>
      <c r="J207">
        <v>3.25</v>
      </c>
      <c r="K207">
        <v>14</v>
      </c>
      <c r="L207">
        <v>3</v>
      </c>
      <c r="M207">
        <v>3</v>
      </c>
      <c r="N207" s="2">
        <v>10</v>
      </c>
      <c r="O207" s="1">
        <v>0.4869230769230769</v>
      </c>
      <c r="P207">
        <v>24</v>
      </c>
      <c r="Q207">
        <v>0.23</v>
      </c>
      <c r="R207">
        <v>14</v>
      </c>
      <c r="S207">
        <v>3</v>
      </c>
      <c r="T207">
        <v>2</v>
      </c>
      <c r="U207" s="2">
        <v>13</v>
      </c>
    </row>
    <row r="208" spans="1:21" x14ac:dyDescent="0.3">
      <c r="A208" s="1" t="s">
        <v>5</v>
      </c>
      <c r="B208">
        <f t="shared" si="3"/>
        <v>206</v>
      </c>
      <c r="C208">
        <v>2</v>
      </c>
      <c r="D208" s="2">
        <v>2</v>
      </c>
      <c r="E208" s="1">
        <v>0.22222222222222221</v>
      </c>
      <c r="F208">
        <v>23</v>
      </c>
      <c r="G208">
        <v>83.98</v>
      </c>
      <c r="H208">
        <v>5.73</v>
      </c>
      <c r="I208">
        <v>6.5</v>
      </c>
      <c r="J208">
        <v>5.33</v>
      </c>
      <c r="K208">
        <v>13</v>
      </c>
      <c r="L208">
        <v>6</v>
      </c>
      <c r="M208">
        <v>3</v>
      </c>
      <c r="N208" s="2">
        <v>9</v>
      </c>
      <c r="O208" s="1">
        <v>0.48454545454545456</v>
      </c>
      <c r="P208">
        <v>24</v>
      </c>
      <c r="Q208">
        <v>0.15</v>
      </c>
      <c r="R208">
        <v>17</v>
      </c>
      <c r="S208">
        <v>7</v>
      </c>
      <c r="T208">
        <v>7</v>
      </c>
      <c r="U208" s="2">
        <v>11</v>
      </c>
    </row>
    <row r="209" spans="1:21" x14ac:dyDescent="0.3">
      <c r="A209" s="1" t="s">
        <v>5</v>
      </c>
      <c r="B209">
        <f t="shared" si="3"/>
        <v>207</v>
      </c>
      <c r="C209">
        <v>2</v>
      </c>
      <c r="D209" s="2">
        <v>2</v>
      </c>
      <c r="E209" s="1">
        <v>0.20874999999999999</v>
      </c>
      <c r="F209">
        <v>22</v>
      </c>
      <c r="G209">
        <v>84.41</v>
      </c>
      <c r="H209">
        <v>4.9000000000000004</v>
      </c>
      <c r="I209">
        <v>6.13</v>
      </c>
      <c r="J209">
        <v>3.19</v>
      </c>
      <c r="K209">
        <v>13</v>
      </c>
      <c r="L209">
        <v>3</v>
      </c>
      <c r="M209">
        <v>3</v>
      </c>
      <c r="N209" s="2">
        <v>8</v>
      </c>
      <c r="O209" s="1">
        <v>0.4811111111111111</v>
      </c>
      <c r="P209">
        <v>19</v>
      </c>
      <c r="Q209">
        <v>0.15</v>
      </c>
      <c r="R209">
        <v>13</v>
      </c>
      <c r="S209">
        <v>4</v>
      </c>
      <c r="T209">
        <v>5</v>
      </c>
      <c r="U209" s="2">
        <v>9</v>
      </c>
    </row>
    <row r="210" spans="1:21" x14ac:dyDescent="0.3">
      <c r="A210" s="1" t="s">
        <v>5</v>
      </c>
      <c r="B210">
        <f t="shared" si="3"/>
        <v>208</v>
      </c>
      <c r="C210">
        <v>2</v>
      </c>
      <c r="D210" s="2">
        <v>2</v>
      </c>
      <c r="E210" s="1">
        <v>0.46666666666666667</v>
      </c>
      <c r="F210">
        <v>28</v>
      </c>
      <c r="G210">
        <v>80.5</v>
      </c>
      <c r="H210">
        <v>4.5</v>
      </c>
      <c r="I210">
        <v>1.41</v>
      </c>
      <c r="J210">
        <v>3.25</v>
      </c>
      <c r="K210">
        <v>19</v>
      </c>
      <c r="L210">
        <v>6</v>
      </c>
      <c r="M210">
        <v>4</v>
      </c>
      <c r="N210" s="2">
        <v>15</v>
      </c>
      <c r="O210" s="1">
        <v>0.433</v>
      </c>
      <c r="P210">
        <v>21</v>
      </c>
      <c r="Q210">
        <v>0.14000000000000001</v>
      </c>
      <c r="R210">
        <v>14</v>
      </c>
      <c r="S210">
        <v>4</v>
      </c>
      <c r="T210">
        <v>4</v>
      </c>
      <c r="U210" s="2">
        <v>10</v>
      </c>
    </row>
    <row r="211" spans="1:21" x14ac:dyDescent="0.3">
      <c r="A211" s="1" t="s">
        <v>5</v>
      </c>
      <c r="B211">
        <f t="shared" si="3"/>
        <v>209</v>
      </c>
      <c r="C211">
        <v>2</v>
      </c>
      <c r="D211" s="2">
        <v>2</v>
      </c>
      <c r="E211" s="1">
        <v>0.45214285714285712</v>
      </c>
      <c r="F211">
        <v>27</v>
      </c>
      <c r="G211">
        <v>74.84</v>
      </c>
      <c r="H211">
        <v>13.27</v>
      </c>
      <c r="I211">
        <v>5.56</v>
      </c>
      <c r="J211">
        <v>100</v>
      </c>
      <c r="K211">
        <v>16</v>
      </c>
      <c r="L211">
        <v>3</v>
      </c>
      <c r="M211">
        <v>3</v>
      </c>
      <c r="N211" s="2">
        <v>14</v>
      </c>
      <c r="O211" s="1">
        <v>0.54545454545454541</v>
      </c>
      <c r="P211">
        <v>17</v>
      </c>
      <c r="Q211">
        <v>0.18</v>
      </c>
      <c r="R211">
        <v>14</v>
      </c>
      <c r="S211">
        <v>4</v>
      </c>
      <c r="T211">
        <v>3</v>
      </c>
      <c r="U211" s="2">
        <v>11</v>
      </c>
    </row>
    <row r="212" spans="1:21" x14ac:dyDescent="0.3">
      <c r="A212" s="1" t="s">
        <v>5</v>
      </c>
      <c r="B212">
        <f t="shared" si="3"/>
        <v>210</v>
      </c>
      <c r="C212">
        <v>2</v>
      </c>
      <c r="D212" s="2">
        <v>2</v>
      </c>
      <c r="E212" s="1">
        <v>0.40777777777777779</v>
      </c>
      <c r="F212">
        <v>20</v>
      </c>
      <c r="G212">
        <v>72.67</v>
      </c>
      <c r="H212">
        <v>11.26</v>
      </c>
      <c r="I212">
        <v>5.25</v>
      </c>
      <c r="J212">
        <v>100</v>
      </c>
      <c r="K212">
        <v>11</v>
      </c>
      <c r="L212">
        <v>2</v>
      </c>
      <c r="M212">
        <v>2</v>
      </c>
      <c r="N212" s="2">
        <v>9</v>
      </c>
      <c r="O212" s="1">
        <v>0.55583333333333329</v>
      </c>
      <c r="P212">
        <v>19</v>
      </c>
      <c r="Q212">
        <v>0.23</v>
      </c>
      <c r="R212">
        <v>13</v>
      </c>
      <c r="S212">
        <v>3</v>
      </c>
      <c r="T212">
        <v>3</v>
      </c>
      <c r="U212" s="2">
        <v>12</v>
      </c>
    </row>
    <row r="213" spans="1:21" x14ac:dyDescent="0.3">
      <c r="A213" s="1" t="s">
        <v>5</v>
      </c>
      <c r="B213">
        <f t="shared" si="3"/>
        <v>211</v>
      </c>
      <c r="C213">
        <v>2</v>
      </c>
      <c r="D213" s="2">
        <v>2</v>
      </c>
      <c r="E213" s="1">
        <v>0.4</v>
      </c>
      <c r="F213">
        <v>21</v>
      </c>
      <c r="G213">
        <v>75.709999999999994</v>
      </c>
      <c r="H213">
        <v>13</v>
      </c>
      <c r="I213">
        <v>4.9000000000000004</v>
      </c>
      <c r="J213">
        <v>100</v>
      </c>
      <c r="K213">
        <v>11</v>
      </c>
      <c r="L213">
        <v>2</v>
      </c>
      <c r="M213">
        <v>2</v>
      </c>
      <c r="N213" s="2">
        <v>10</v>
      </c>
      <c r="O213" s="1">
        <v>0.54545454545454541</v>
      </c>
      <c r="P213">
        <v>19</v>
      </c>
      <c r="Q213">
        <v>0.18</v>
      </c>
      <c r="R213">
        <v>14</v>
      </c>
      <c r="S213">
        <v>4</v>
      </c>
      <c r="T213">
        <v>3</v>
      </c>
      <c r="U213" s="2">
        <v>11</v>
      </c>
    </row>
    <row r="214" spans="1:21" x14ac:dyDescent="0.3">
      <c r="A214" s="1" t="s">
        <v>86</v>
      </c>
      <c r="B214">
        <f t="shared" si="3"/>
        <v>212</v>
      </c>
      <c r="C214">
        <v>2</v>
      </c>
      <c r="D214" s="2">
        <v>2</v>
      </c>
      <c r="E214" s="1">
        <v>8.3750000000000005E-2</v>
      </c>
      <c r="F214">
        <v>20</v>
      </c>
      <c r="G214">
        <v>59</v>
      </c>
      <c r="H214">
        <v>1.7</v>
      </c>
      <c r="I214">
        <v>0.47</v>
      </c>
      <c r="J214">
        <v>0.69</v>
      </c>
      <c r="K214">
        <v>13</v>
      </c>
      <c r="L214">
        <v>3</v>
      </c>
      <c r="M214">
        <v>2</v>
      </c>
      <c r="N214" s="2">
        <v>8</v>
      </c>
      <c r="O214" s="1">
        <v>0.433</v>
      </c>
      <c r="P214">
        <v>20</v>
      </c>
      <c r="Q214">
        <v>0.2</v>
      </c>
      <c r="R214">
        <v>13</v>
      </c>
      <c r="S214">
        <v>3</v>
      </c>
      <c r="T214">
        <v>4</v>
      </c>
      <c r="U214" s="2">
        <v>10</v>
      </c>
    </row>
    <row r="215" spans="1:21" x14ac:dyDescent="0.3">
      <c r="A215" s="1" t="s">
        <v>86</v>
      </c>
      <c r="B215">
        <f t="shared" si="3"/>
        <v>213</v>
      </c>
      <c r="C215">
        <v>2</v>
      </c>
      <c r="D215" s="2">
        <v>2</v>
      </c>
      <c r="E215" s="1">
        <v>0.18555555555555556</v>
      </c>
      <c r="F215">
        <v>21</v>
      </c>
      <c r="G215">
        <v>58.57</v>
      </c>
      <c r="H215">
        <v>1.7</v>
      </c>
      <c r="I215">
        <v>0</v>
      </c>
      <c r="J215">
        <v>1.44</v>
      </c>
      <c r="K215">
        <v>14</v>
      </c>
      <c r="L215">
        <v>4</v>
      </c>
      <c r="M215">
        <v>3</v>
      </c>
      <c r="N215" s="2">
        <v>9</v>
      </c>
      <c r="O215" s="1">
        <v>0.45874999999999999</v>
      </c>
      <c r="P215">
        <v>16</v>
      </c>
      <c r="Q215">
        <v>0.17</v>
      </c>
      <c r="R215">
        <v>9</v>
      </c>
      <c r="S215">
        <v>2</v>
      </c>
      <c r="T215">
        <v>3</v>
      </c>
      <c r="U215" s="2">
        <v>8</v>
      </c>
    </row>
    <row r="216" spans="1:21" x14ac:dyDescent="0.3">
      <c r="A216" s="1" t="s">
        <v>86</v>
      </c>
      <c r="B216">
        <f t="shared" si="3"/>
        <v>214</v>
      </c>
      <c r="C216">
        <v>2</v>
      </c>
      <c r="D216" s="2">
        <v>2</v>
      </c>
      <c r="E216" s="1">
        <v>9.5714285714285724E-2</v>
      </c>
      <c r="F216">
        <v>18</v>
      </c>
      <c r="G216">
        <v>58.14</v>
      </c>
      <c r="H216">
        <v>1.7</v>
      </c>
      <c r="I216">
        <v>0.47</v>
      </c>
      <c r="J216">
        <v>1.82</v>
      </c>
      <c r="K216">
        <v>13</v>
      </c>
      <c r="L216">
        <v>4</v>
      </c>
      <c r="M216">
        <v>4</v>
      </c>
      <c r="N216" s="2">
        <v>7</v>
      </c>
      <c r="O216" s="1">
        <v>0.5</v>
      </c>
      <c r="P216">
        <v>23</v>
      </c>
      <c r="Q216">
        <v>0.19</v>
      </c>
      <c r="R216">
        <v>15</v>
      </c>
      <c r="S216">
        <v>5</v>
      </c>
      <c r="T216">
        <v>4</v>
      </c>
      <c r="U216" s="2">
        <v>12</v>
      </c>
    </row>
    <row r="217" spans="1:21" x14ac:dyDescent="0.3">
      <c r="A217" s="1" t="s">
        <v>86</v>
      </c>
      <c r="B217">
        <f t="shared" si="3"/>
        <v>215</v>
      </c>
      <c r="C217">
        <v>2</v>
      </c>
      <c r="D217" s="2">
        <v>2</v>
      </c>
      <c r="E217" s="1">
        <v>0.33333333333333331</v>
      </c>
      <c r="F217">
        <v>17</v>
      </c>
      <c r="G217">
        <v>59</v>
      </c>
      <c r="H217">
        <v>2.16</v>
      </c>
      <c r="I217">
        <v>0.82</v>
      </c>
      <c r="J217">
        <v>1.5</v>
      </c>
      <c r="K217">
        <v>12</v>
      </c>
      <c r="L217">
        <v>3</v>
      </c>
      <c r="M217">
        <v>3</v>
      </c>
      <c r="N217" s="2">
        <v>9</v>
      </c>
      <c r="O217" s="1">
        <v>0.48454545454545456</v>
      </c>
      <c r="P217">
        <v>20</v>
      </c>
      <c r="Q217">
        <v>0.21</v>
      </c>
      <c r="R217">
        <v>14</v>
      </c>
      <c r="S217">
        <v>4</v>
      </c>
      <c r="T217">
        <v>3</v>
      </c>
      <c r="U217" s="2">
        <v>11</v>
      </c>
    </row>
    <row r="218" spans="1:21" x14ac:dyDescent="0.3">
      <c r="A218" s="1" t="s">
        <v>86</v>
      </c>
      <c r="B218">
        <f t="shared" si="3"/>
        <v>216</v>
      </c>
      <c r="C218">
        <v>2</v>
      </c>
      <c r="D218" s="2">
        <v>2</v>
      </c>
      <c r="E218" s="1">
        <v>0.36699999999999999</v>
      </c>
      <c r="F218">
        <v>19</v>
      </c>
      <c r="G218">
        <v>62.91</v>
      </c>
      <c r="H218">
        <v>1.5</v>
      </c>
      <c r="I218">
        <v>2.83</v>
      </c>
      <c r="J218">
        <v>1</v>
      </c>
      <c r="K218">
        <v>10</v>
      </c>
      <c r="L218">
        <v>3</v>
      </c>
      <c r="M218">
        <v>3</v>
      </c>
      <c r="N218" s="2">
        <v>10</v>
      </c>
      <c r="O218" s="1">
        <v>0.58333333333333337</v>
      </c>
      <c r="P218">
        <v>21</v>
      </c>
      <c r="Q218">
        <v>0.17</v>
      </c>
      <c r="R218">
        <v>13</v>
      </c>
      <c r="S218">
        <v>3</v>
      </c>
      <c r="T218">
        <v>3</v>
      </c>
      <c r="U218" s="2">
        <v>12</v>
      </c>
    </row>
    <row r="219" spans="1:21" x14ac:dyDescent="0.3">
      <c r="A219" s="1" t="s">
        <v>70</v>
      </c>
      <c r="B219">
        <f t="shared" si="3"/>
        <v>217</v>
      </c>
      <c r="C219">
        <v>1</v>
      </c>
      <c r="D219" s="2">
        <v>2</v>
      </c>
      <c r="E219" s="1">
        <v>5.5E-2</v>
      </c>
      <c r="F219">
        <v>18</v>
      </c>
      <c r="G219">
        <v>58.32</v>
      </c>
      <c r="H219">
        <v>0.5</v>
      </c>
      <c r="I219">
        <v>0.94</v>
      </c>
      <c r="J219">
        <v>1.62</v>
      </c>
      <c r="K219">
        <v>10</v>
      </c>
      <c r="L219">
        <v>3</v>
      </c>
      <c r="M219">
        <v>3</v>
      </c>
      <c r="N219" s="2">
        <v>6</v>
      </c>
      <c r="O219" s="1">
        <v>0.57545454545454544</v>
      </c>
      <c r="P219">
        <v>16</v>
      </c>
      <c r="Q219">
        <v>0.15</v>
      </c>
      <c r="R219">
        <v>12</v>
      </c>
      <c r="S219">
        <v>3</v>
      </c>
      <c r="T219">
        <v>3</v>
      </c>
      <c r="U219" s="2">
        <v>11</v>
      </c>
    </row>
    <row r="220" spans="1:21" x14ac:dyDescent="0.3">
      <c r="A220" s="1" t="s">
        <v>70</v>
      </c>
      <c r="B220">
        <f t="shared" si="3"/>
        <v>218</v>
      </c>
      <c r="C220">
        <v>1</v>
      </c>
      <c r="D220" s="2">
        <v>2</v>
      </c>
      <c r="E220" s="1">
        <v>0.25</v>
      </c>
      <c r="F220">
        <v>20</v>
      </c>
      <c r="G220">
        <v>59.62</v>
      </c>
      <c r="H220">
        <v>0.82</v>
      </c>
      <c r="I220">
        <v>0.94</v>
      </c>
      <c r="J220">
        <v>1.62</v>
      </c>
      <c r="K220">
        <v>11</v>
      </c>
      <c r="L220">
        <v>4</v>
      </c>
      <c r="M220">
        <v>3</v>
      </c>
      <c r="N220" s="2">
        <v>8</v>
      </c>
      <c r="O220" s="1">
        <v>0.5</v>
      </c>
      <c r="P220">
        <v>19</v>
      </c>
      <c r="Q220">
        <v>0.14000000000000001</v>
      </c>
      <c r="R220">
        <v>11</v>
      </c>
      <c r="S220">
        <v>4</v>
      </c>
      <c r="T220">
        <v>5</v>
      </c>
      <c r="U220" s="2">
        <v>8</v>
      </c>
    </row>
    <row r="221" spans="1:21" x14ac:dyDescent="0.3">
      <c r="A221" s="1" t="s">
        <v>70</v>
      </c>
      <c r="B221">
        <f t="shared" si="3"/>
        <v>219</v>
      </c>
      <c r="C221">
        <v>1</v>
      </c>
      <c r="D221" s="2">
        <v>2</v>
      </c>
      <c r="E221" s="1">
        <v>0.16666666666666666</v>
      </c>
      <c r="F221">
        <v>16</v>
      </c>
      <c r="G221">
        <v>59.19</v>
      </c>
      <c r="H221">
        <v>1.63</v>
      </c>
      <c r="I221">
        <v>0</v>
      </c>
      <c r="J221">
        <v>0.62</v>
      </c>
      <c r="K221">
        <v>10</v>
      </c>
      <c r="L221">
        <v>3</v>
      </c>
      <c r="M221">
        <v>3</v>
      </c>
      <c r="N221" s="2">
        <v>6</v>
      </c>
      <c r="O221" s="1">
        <v>0.46699999999999997</v>
      </c>
      <c r="P221">
        <v>19</v>
      </c>
      <c r="Q221">
        <v>0.15</v>
      </c>
      <c r="R221">
        <v>12</v>
      </c>
      <c r="S221">
        <v>4</v>
      </c>
      <c r="T221">
        <v>4</v>
      </c>
      <c r="U221" s="2">
        <v>10</v>
      </c>
    </row>
    <row r="222" spans="1:21" x14ac:dyDescent="0.3">
      <c r="A222" s="1" t="s">
        <v>47</v>
      </c>
      <c r="B222">
        <f t="shared" si="3"/>
        <v>220</v>
      </c>
      <c r="C222">
        <v>0</v>
      </c>
      <c r="D222" s="2">
        <v>0</v>
      </c>
      <c r="E222" s="1">
        <v>0</v>
      </c>
      <c r="F222">
        <v>13</v>
      </c>
      <c r="G222">
        <v>50.04</v>
      </c>
      <c r="H222">
        <v>1.25</v>
      </c>
      <c r="I222">
        <v>1.89</v>
      </c>
      <c r="J222">
        <v>0.45</v>
      </c>
      <c r="K222">
        <v>9</v>
      </c>
      <c r="L222">
        <v>1</v>
      </c>
      <c r="M222">
        <v>1</v>
      </c>
      <c r="N222" s="2">
        <v>6</v>
      </c>
      <c r="O222" s="1">
        <v>0.33285714285714285</v>
      </c>
      <c r="P222">
        <v>18</v>
      </c>
      <c r="Q222">
        <v>0.17</v>
      </c>
      <c r="R222">
        <v>11</v>
      </c>
      <c r="S222">
        <v>4</v>
      </c>
      <c r="T222">
        <v>5</v>
      </c>
      <c r="U222" s="2">
        <v>7</v>
      </c>
    </row>
    <row r="223" spans="1:21" x14ac:dyDescent="0.3">
      <c r="A223" s="1" t="s">
        <v>47</v>
      </c>
      <c r="B223">
        <f t="shared" si="3"/>
        <v>221</v>
      </c>
      <c r="C223">
        <v>0</v>
      </c>
      <c r="D223" s="2">
        <v>0</v>
      </c>
      <c r="E223" s="1">
        <v>0.14777777777777779</v>
      </c>
      <c r="F223">
        <v>25</v>
      </c>
      <c r="G223">
        <v>50.04</v>
      </c>
      <c r="H223">
        <v>1.41</v>
      </c>
      <c r="I223">
        <v>2</v>
      </c>
      <c r="J223">
        <v>1</v>
      </c>
      <c r="K223">
        <v>12</v>
      </c>
      <c r="L223">
        <v>2</v>
      </c>
      <c r="M223">
        <v>2</v>
      </c>
      <c r="N223" s="2">
        <v>9</v>
      </c>
      <c r="O223" s="1">
        <v>0.33333333333333331</v>
      </c>
      <c r="P223">
        <v>17</v>
      </c>
      <c r="Q223">
        <v>0.17</v>
      </c>
      <c r="R223">
        <v>9</v>
      </c>
      <c r="S223">
        <v>3</v>
      </c>
      <c r="T223">
        <v>4</v>
      </c>
      <c r="U223" s="2">
        <v>6</v>
      </c>
    </row>
    <row r="224" spans="1:21" x14ac:dyDescent="0.3">
      <c r="A224" s="1" t="s">
        <v>28</v>
      </c>
      <c r="B224">
        <f t="shared" si="3"/>
        <v>222</v>
      </c>
      <c r="C224">
        <v>1</v>
      </c>
      <c r="D224" s="2">
        <v>0</v>
      </c>
      <c r="E224" s="1">
        <v>0.2</v>
      </c>
      <c r="F224">
        <v>22</v>
      </c>
      <c r="G224">
        <v>72.06</v>
      </c>
      <c r="H224">
        <v>2.16</v>
      </c>
      <c r="I224">
        <v>4.1100000000000003</v>
      </c>
      <c r="J224">
        <v>5.35</v>
      </c>
      <c r="K224">
        <v>13</v>
      </c>
      <c r="L224">
        <v>3</v>
      </c>
      <c r="M224">
        <v>3</v>
      </c>
      <c r="N224" s="2">
        <v>10</v>
      </c>
      <c r="O224" s="1">
        <v>0.5</v>
      </c>
      <c r="P224">
        <v>22</v>
      </c>
      <c r="Q224">
        <v>0.12</v>
      </c>
      <c r="R224">
        <v>14</v>
      </c>
      <c r="S224">
        <v>3</v>
      </c>
      <c r="T224">
        <v>5</v>
      </c>
      <c r="U224" s="2">
        <v>10</v>
      </c>
    </row>
    <row r="225" spans="1:21" x14ac:dyDescent="0.3">
      <c r="A225" s="1" t="s">
        <v>28</v>
      </c>
      <c r="B225">
        <f t="shared" si="3"/>
        <v>223</v>
      </c>
      <c r="C225">
        <v>1</v>
      </c>
      <c r="D225" s="2">
        <v>0</v>
      </c>
      <c r="E225" s="1">
        <v>0.33300000000000002</v>
      </c>
      <c r="F225">
        <v>20</v>
      </c>
      <c r="G225">
        <v>72.5</v>
      </c>
      <c r="H225">
        <v>1.7</v>
      </c>
      <c r="I225">
        <v>5</v>
      </c>
      <c r="J225">
        <v>4.88</v>
      </c>
      <c r="K225">
        <v>12</v>
      </c>
      <c r="L225">
        <v>3</v>
      </c>
      <c r="M225">
        <v>3</v>
      </c>
      <c r="N225" s="2">
        <v>10</v>
      </c>
      <c r="O225" s="1">
        <v>0.53300000000000003</v>
      </c>
      <c r="P225">
        <v>19</v>
      </c>
      <c r="Q225">
        <v>0.11</v>
      </c>
      <c r="R225">
        <v>12</v>
      </c>
      <c r="S225">
        <v>2</v>
      </c>
      <c r="T225">
        <v>3</v>
      </c>
      <c r="U225" s="2">
        <v>10</v>
      </c>
    </row>
    <row r="226" spans="1:21" x14ac:dyDescent="0.3">
      <c r="A226" s="1" t="s">
        <v>28</v>
      </c>
      <c r="B226">
        <f t="shared" si="3"/>
        <v>224</v>
      </c>
      <c r="C226">
        <v>1</v>
      </c>
      <c r="D226" s="2">
        <v>0</v>
      </c>
      <c r="E226" s="1">
        <v>0.25888888888888889</v>
      </c>
      <c r="F226">
        <v>23</v>
      </c>
      <c r="G226">
        <v>72.930000000000007</v>
      </c>
      <c r="H226">
        <v>2.5</v>
      </c>
      <c r="I226">
        <v>2.62</v>
      </c>
      <c r="J226">
        <v>2.96</v>
      </c>
      <c r="K226">
        <v>13</v>
      </c>
      <c r="L226">
        <v>4</v>
      </c>
      <c r="M226">
        <v>3</v>
      </c>
      <c r="N226" s="2">
        <v>9</v>
      </c>
      <c r="O226" s="1">
        <v>0.48454545454545456</v>
      </c>
      <c r="P226">
        <v>23</v>
      </c>
      <c r="Q226">
        <v>0.12</v>
      </c>
      <c r="R226">
        <v>14</v>
      </c>
      <c r="S226">
        <v>3</v>
      </c>
      <c r="T226">
        <v>5</v>
      </c>
      <c r="U226" s="2">
        <v>11</v>
      </c>
    </row>
    <row r="227" spans="1:21" x14ac:dyDescent="0.3">
      <c r="A227" s="1" t="s">
        <v>2</v>
      </c>
      <c r="B227">
        <f t="shared" si="3"/>
        <v>225</v>
      </c>
      <c r="C227">
        <v>0</v>
      </c>
      <c r="D227" s="2">
        <v>1</v>
      </c>
      <c r="E227" s="1">
        <v>0.125</v>
      </c>
      <c r="F227">
        <v>16</v>
      </c>
      <c r="G227">
        <v>46.02</v>
      </c>
      <c r="H227">
        <v>0.5</v>
      </c>
      <c r="I227">
        <v>1.7</v>
      </c>
      <c r="J227">
        <v>0.75</v>
      </c>
      <c r="K227">
        <v>11</v>
      </c>
      <c r="L227">
        <v>4</v>
      </c>
      <c r="M227">
        <v>3</v>
      </c>
      <c r="N227" s="2">
        <v>8</v>
      </c>
      <c r="O227" s="1">
        <v>0.45874999999999999</v>
      </c>
      <c r="P227">
        <v>17</v>
      </c>
      <c r="Q227">
        <v>0.16</v>
      </c>
      <c r="R227">
        <v>13</v>
      </c>
      <c r="S227">
        <v>3</v>
      </c>
      <c r="T227">
        <v>4</v>
      </c>
      <c r="U227" s="2">
        <v>8</v>
      </c>
    </row>
    <row r="228" spans="1:21" x14ac:dyDescent="0.3">
      <c r="A228" s="1" t="s">
        <v>2</v>
      </c>
      <c r="B228">
        <f t="shared" si="3"/>
        <v>226</v>
      </c>
      <c r="C228">
        <v>0</v>
      </c>
      <c r="D228" s="2">
        <v>1</v>
      </c>
      <c r="E228" s="1">
        <v>0.18555555555555556</v>
      </c>
      <c r="F228">
        <v>21</v>
      </c>
      <c r="G228">
        <v>46.46</v>
      </c>
      <c r="H228">
        <v>0.47</v>
      </c>
      <c r="I228">
        <v>0.47</v>
      </c>
      <c r="J228">
        <v>1.31</v>
      </c>
      <c r="K228">
        <v>13</v>
      </c>
      <c r="L228">
        <v>4</v>
      </c>
      <c r="M228">
        <v>3</v>
      </c>
      <c r="N228" s="2">
        <v>9</v>
      </c>
      <c r="O228" s="1">
        <v>0.54125000000000001</v>
      </c>
      <c r="P228">
        <v>15</v>
      </c>
      <c r="Q228">
        <v>0.2</v>
      </c>
      <c r="R228">
        <v>10</v>
      </c>
      <c r="S228">
        <v>3</v>
      </c>
      <c r="T228">
        <v>4</v>
      </c>
      <c r="U228" s="2">
        <v>8</v>
      </c>
    </row>
    <row r="229" spans="1:21" x14ac:dyDescent="0.3">
      <c r="A229" s="1" t="s">
        <v>2</v>
      </c>
      <c r="B229">
        <f t="shared" si="3"/>
        <v>227</v>
      </c>
      <c r="C229">
        <v>0</v>
      </c>
      <c r="D229" s="2">
        <v>1</v>
      </c>
      <c r="E229" s="1">
        <v>0.2</v>
      </c>
      <c r="F229">
        <v>13</v>
      </c>
      <c r="G229">
        <v>46.02</v>
      </c>
      <c r="H229">
        <v>0.47</v>
      </c>
      <c r="I229">
        <v>0.5</v>
      </c>
      <c r="J229">
        <v>0.57999999999999996</v>
      </c>
      <c r="K229">
        <v>8</v>
      </c>
      <c r="L229">
        <v>3</v>
      </c>
      <c r="M229">
        <v>3</v>
      </c>
      <c r="N229" s="2">
        <v>5</v>
      </c>
      <c r="O229" s="1">
        <v>0.27833333333333332</v>
      </c>
      <c r="P229">
        <v>15</v>
      </c>
      <c r="Q229">
        <v>0.17</v>
      </c>
      <c r="R229">
        <v>11</v>
      </c>
      <c r="S229">
        <v>3</v>
      </c>
      <c r="T229">
        <v>4</v>
      </c>
      <c r="U229" s="2">
        <v>6</v>
      </c>
    </row>
    <row r="230" spans="1:21" x14ac:dyDescent="0.3">
      <c r="A230" s="1" t="s">
        <v>1</v>
      </c>
      <c r="B230">
        <f t="shared" si="3"/>
        <v>228</v>
      </c>
      <c r="C230">
        <v>0</v>
      </c>
      <c r="D230" s="2">
        <v>1</v>
      </c>
      <c r="E230" s="1">
        <v>0.14285714285714285</v>
      </c>
      <c r="F230">
        <v>17</v>
      </c>
      <c r="G230">
        <v>50.12</v>
      </c>
      <c r="H230">
        <v>0.47</v>
      </c>
      <c r="I230">
        <v>0.5</v>
      </c>
      <c r="J230">
        <v>0.75</v>
      </c>
      <c r="K230">
        <v>10</v>
      </c>
      <c r="L230">
        <v>3</v>
      </c>
      <c r="M230">
        <v>3</v>
      </c>
      <c r="N230" s="2">
        <v>7</v>
      </c>
      <c r="O230" s="1">
        <v>0.41625000000000001</v>
      </c>
      <c r="P230">
        <v>16</v>
      </c>
      <c r="Q230">
        <v>0.19</v>
      </c>
      <c r="R230">
        <v>11</v>
      </c>
      <c r="S230">
        <v>3</v>
      </c>
      <c r="T230">
        <v>3</v>
      </c>
      <c r="U230" s="2">
        <v>8</v>
      </c>
    </row>
    <row r="231" spans="1:21" x14ac:dyDescent="0.3">
      <c r="A231" s="1" t="s">
        <v>1</v>
      </c>
      <c r="B231">
        <f t="shared" si="3"/>
        <v>229</v>
      </c>
      <c r="C231">
        <v>0</v>
      </c>
      <c r="D231" s="2">
        <v>1</v>
      </c>
      <c r="E231" s="1">
        <v>0.16666666666666666</v>
      </c>
      <c r="F231">
        <v>19</v>
      </c>
      <c r="G231">
        <v>51.87</v>
      </c>
      <c r="H231">
        <v>0.82</v>
      </c>
      <c r="I231">
        <v>0.47</v>
      </c>
      <c r="J231">
        <v>1.78</v>
      </c>
      <c r="K231">
        <v>11</v>
      </c>
      <c r="L231">
        <v>4</v>
      </c>
      <c r="M231">
        <v>3</v>
      </c>
      <c r="N231" s="2">
        <v>6</v>
      </c>
      <c r="O231" s="1">
        <v>0.54125000000000001</v>
      </c>
      <c r="P231">
        <v>13</v>
      </c>
      <c r="Q231">
        <v>0.17</v>
      </c>
      <c r="R231">
        <v>9</v>
      </c>
      <c r="S231">
        <v>2</v>
      </c>
      <c r="T231">
        <v>2</v>
      </c>
      <c r="U231" s="2">
        <v>8</v>
      </c>
    </row>
    <row r="232" spans="1:21" x14ac:dyDescent="0.3">
      <c r="A232" s="1" t="s">
        <v>6</v>
      </c>
      <c r="B232">
        <f t="shared" si="3"/>
        <v>230</v>
      </c>
      <c r="C232">
        <v>0</v>
      </c>
      <c r="D232" s="2">
        <v>2</v>
      </c>
      <c r="E232" s="1">
        <v>0.23857142857142857</v>
      </c>
      <c r="F232">
        <v>14</v>
      </c>
      <c r="G232">
        <v>54.7</v>
      </c>
      <c r="H232">
        <v>0</v>
      </c>
      <c r="I232">
        <v>0.47</v>
      </c>
      <c r="J232">
        <v>0.57999999999999996</v>
      </c>
      <c r="K232">
        <v>10</v>
      </c>
      <c r="L232">
        <v>6</v>
      </c>
      <c r="M232">
        <v>3</v>
      </c>
      <c r="N232" s="2">
        <v>7</v>
      </c>
      <c r="O232" s="1">
        <v>0.41714285714285715</v>
      </c>
      <c r="P232">
        <v>19</v>
      </c>
      <c r="Q232">
        <v>0.21</v>
      </c>
      <c r="R232">
        <v>9</v>
      </c>
      <c r="S232">
        <v>4</v>
      </c>
      <c r="T232">
        <v>5</v>
      </c>
      <c r="U232" s="2">
        <v>7</v>
      </c>
    </row>
    <row r="233" spans="1:21" x14ac:dyDescent="0.3">
      <c r="A233" s="1" t="s">
        <v>6</v>
      </c>
      <c r="B233">
        <f t="shared" si="3"/>
        <v>231</v>
      </c>
      <c r="C233">
        <v>0</v>
      </c>
      <c r="D233" s="2">
        <v>2</v>
      </c>
      <c r="E233" s="1">
        <v>0.29125000000000001</v>
      </c>
      <c r="F233">
        <v>15</v>
      </c>
      <c r="G233">
        <v>55.57</v>
      </c>
      <c r="H233">
        <v>0</v>
      </c>
      <c r="I233">
        <v>1.25</v>
      </c>
      <c r="J233">
        <v>0.25</v>
      </c>
      <c r="K233">
        <v>10</v>
      </c>
      <c r="L233">
        <v>3</v>
      </c>
      <c r="M233">
        <v>3</v>
      </c>
      <c r="N233" s="2">
        <v>8</v>
      </c>
      <c r="O233" s="1">
        <v>0.38142857142857139</v>
      </c>
      <c r="P233">
        <v>14</v>
      </c>
      <c r="Q233">
        <v>0.16</v>
      </c>
      <c r="R233">
        <v>9</v>
      </c>
      <c r="S233">
        <v>3</v>
      </c>
      <c r="T233">
        <v>3</v>
      </c>
      <c r="U233" s="2">
        <v>7</v>
      </c>
    </row>
    <row r="234" spans="1:21" x14ac:dyDescent="0.3">
      <c r="A234" s="1" t="s">
        <v>6</v>
      </c>
      <c r="B234">
        <f t="shared" si="3"/>
        <v>232</v>
      </c>
      <c r="C234">
        <v>0</v>
      </c>
      <c r="D234" s="2">
        <v>2</v>
      </c>
      <c r="E234" s="1">
        <v>0.38142857142857139</v>
      </c>
      <c r="F234">
        <v>18</v>
      </c>
      <c r="G234">
        <v>57.3</v>
      </c>
      <c r="H234">
        <v>0.94</v>
      </c>
      <c r="I234">
        <v>0.82</v>
      </c>
      <c r="J234">
        <v>2</v>
      </c>
      <c r="K234">
        <v>10</v>
      </c>
      <c r="L234">
        <v>3</v>
      </c>
      <c r="M234">
        <v>4</v>
      </c>
      <c r="N234" s="2">
        <v>7</v>
      </c>
      <c r="O234" s="1">
        <v>0.33285714285714285</v>
      </c>
      <c r="P234">
        <v>15</v>
      </c>
      <c r="Q234">
        <v>0.19</v>
      </c>
      <c r="R234">
        <v>9</v>
      </c>
      <c r="S234">
        <v>3</v>
      </c>
      <c r="T234">
        <v>4</v>
      </c>
      <c r="U234" s="2">
        <v>7</v>
      </c>
    </row>
    <row r="235" spans="1:21" x14ac:dyDescent="0.3">
      <c r="A235" s="1" t="s">
        <v>92</v>
      </c>
      <c r="B235">
        <f t="shared" si="3"/>
        <v>233</v>
      </c>
      <c r="C235">
        <v>1</v>
      </c>
      <c r="D235" s="2">
        <v>2</v>
      </c>
      <c r="E235" s="1">
        <v>0.30272727272727273</v>
      </c>
      <c r="F235">
        <v>24</v>
      </c>
      <c r="G235">
        <v>87.33</v>
      </c>
      <c r="H235">
        <v>2</v>
      </c>
      <c r="I235">
        <v>2.16</v>
      </c>
      <c r="J235">
        <v>2.12</v>
      </c>
      <c r="K235">
        <v>16</v>
      </c>
      <c r="L235">
        <v>3</v>
      </c>
      <c r="M235">
        <v>3</v>
      </c>
      <c r="N235" s="2">
        <v>11</v>
      </c>
      <c r="O235" s="1">
        <v>0.60764705882352943</v>
      </c>
      <c r="P235">
        <v>24</v>
      </c>
      <c r="Q235">
        <v>0.15</v>
      </c>
      <c r="R235">
        <v>18</v>
      </c>
      <c r="S235">
        <v>4</v>
      </c>
      <c r="T235">
        <v>3</v>
      </c>
      <c r="U235" s="2">
        <v>17</v>
      </c>
    </row>
    <row r="236" spans="1:21" x14ac:dyDescent="0.3">
      <c r="A236" s="1" t="s">
        <v>92</v>
      </c>
      <c r="B236">
        <f t="shared" si="3"/>
        <v>234</v>
      </c>
      <c r="C236">
        <v>1</v>
      </c>
      <c r="D236" s="2">
        <v>2</v>
      </c>
      <c r="E236" s="1">
        <v>0.46666666666666667</v>
      </c>
      <c r="F236">
        <v>27</v>
      </c>
      <c r="G236">
        <v>89.51</v>
      </c>
      <c r="H236">
        <v>2.16</v>
      </c>
      <c r="I236">
        <v>4.55</v>
      </c>
      <c r="J236">
        <v>100</v>
      </c>
      <c r="K236">
        <v>17</v>
      </c>
      <c r="L236">
        <v>5</v>
      </c>
      <c r="M236">
        <v>4</v>
      </c>
      <c r="N236" s="2">
        <v>15</v>
      </c>
      <c r="O236" s="1">
        <v>0.60764705882352943</v>
      </c>
      <c r="P236">
        <v>25</v>
      </c>
      <c r="Q236">
        <v>0.16</v>
      </c>
      <c r="R236">
        <v>18</v>
      </c>
      <c r="S236">
        <v>3</v>
      </c>
      <c r="T236">
        <v>3</v>
      </c>
      <c r="U236" s="2">
        <v>17</v>
      </c>
    </row>
    <row r="237" spans="1:21" x14ac:dyDescent="0.3">
      <c r="A237" s="1" t="s">
        <v>92</v>
      </c>
      <c r="B237">
        <f t="shared" si="3"/>
        <v>235</v>
      </c>
      <c r="C237">
        <v>1</v>
      </c>
      <c r="D237" s="2">
        <v>2</v>
      </c>
      <c r="E237" s="1">
        <v>0.55583333333333329</v>
      </c>
      <c r="F237">
        <v>20</v>
      </c>
      <c r="G237">
        <v>83.4</v>
      </c>
      <c r="H237">
        <v>12.5</v>
      </c>
      <c r="I237">
        <v>6.34</v>
      </c>
      <c r="J237">
        <v>100</v>
      </c>
      <c r="K237">
        <v>13</v>
      </c>
      <c r="L237">
        <v>2</v>
      </c>
      <c r="M237">
        <v>2</v>
      </c>
      <c r="N237" s="2">
        <v>12</v>
      </c>
      <c r="O237" s="1">
        <v>0.622</v>
      </c>
      <c r="P237">
        <v>20</v>
      </c>
      <c r="Q237">
        <v>0.12</v>
      </c>
      <c r="R237">
        <v>15</v>
      </c>
      <c r="S237">
        <v>2</v>
      </c>
      <c r="T237">
        <v>2</v>
      </c>
      <c r="U237" s="2">
        <v>15</v>
      </c>
    </row>
    <row r="238" spans="1:21" x14ac:dyDescent="0.3">
      <c r="A238" s="1" t="s">
        <v>25</v>
      </c>
      <c r="B238">
        <f t="shared" si="3"/>
        <v>236</v>
      </c>
      <c r="C238">
        <v>3</v>
      </c>
      <c r="D238" s="2">
        <v>2</v>
      </c>
      <c r="E238" s="1">
        <v>0.29125000000000001</v>
      </c>
      <c r="F238">
        <v>20</v>
      </c>
      <c r="G238">
        <v>64.400000000000006</v>
      </c>
      <c r="H238">
        <v>2.83</v>
      </c>
      <c r="I238">
        <v>4.55</v>
      </c>
      <c r="J238">
        <v>3.67</v>
      </c>
      <c r="K238">
        <v>9</v>
      </c>
      <c r="L238">
        <v>2</v>
      </c>
      <c r="M238">
        <v>3</v>
      </c>
      <c r="N238" s="2">
        <v>8</v>
      </c>
      <c r="O238" s="1">
        <v>0.52428571428571424</v>
      </c>
      <c r="P238">
        <v>19</v>
      </c>
      <c r="Q238">
        <v>0.22</v>
      </c>
      <c r="R238">
        <v>11</v>
      </c>
      <c r="S238">
        <v>5</v>
      </c>
      <c r="T238">
        <v>6</v>
      </c>
      <c r="U238" s="2">
        <v>7</v>
      </c>
    </row>
    <row r="239" spans="1:21" x14ac:dyDescent="0.3">
      <c r="A239" s="1" t="s">
        <v>25</v>
      </c>
      <c r="B239">
        <f t="shared" si="3"/>
        <v>237</v>
      </c>
      <c r="C239">
        <v>3</v>
      </c>
      <c r="D239" s="2">
        <v>2</v>
      </c>
      <c r="E239" s="1">
        <v>0.29125000000000001</v>
      </c>
      <c r="F239">
        <v>19</v>
      </c>
      <c r="G239">
        <v>62.23</v>
      </c>
      <c r="H239">
        <v>3.09</v>
      </c>
      <c r="I239">
        <v>3.5</v>
      </c>
      <c r="J239">
        <v>2.38</v>
      </c>
      <c r="K239">
        <v>11</v>
      </c>
      <c r="L239">
        <v>3</v>
      </c>
      <c r="M239">
        <v>2</v>
      </c>
      <c r="N239" s="2">
        <v>8</v>
      </c>
      <c r="O239" s="1">
        <v>0.59222222222222221</v>
      </c>
      <c r="P239">
        <v>17</v>
      </c>
      <c r="Q239">
        <v>0.19</v>
      </c>
      <c r="R239">
        <v>11</v>
      </c>
      <c r="S239">
        <v>3</v>
      </c>
      <c r="T239">
        <v>4</v>
      </c>
      <c r="U239" s="2">
        <v>9</v>
      </c>
    </row>
    <row r="240" spans="1:21" x14ac:dyDescent="0.3">
      <c r="A240" s="1" t="s">
        <v>25</v>
      </c>
      <c r="B240">
        <f t="shared" si="3"/>
        <v>238</v>
      </c>
      <c r="C240">
        <v>3</v>
      </c>
      <c r="D240" s="2">
        <v>2</v>
      </c>
      <c r="E240" s="1">
        <v>0.46699999999999997</v>
      </c>
      <c r="F240">
        <v>19</v>
      </c>
      <c r="G240">
        <v>62.23</v>
      </c>
      <c r="H240">
        <v>2</v>
      </c>
      <c r="I240">
        <v>6.65</v>
      </c>
      <c r="J240">
        <v>0.33</v>
      </c>
      <c r="K240">
        <v>13</v>
      </c>
      <c r="L240">
        <v>4</v>
      </c>
      <c r="M240">
        <v>3</v>
      </c>
      <c r="N240" s="2">
        <v>10</v>
      </c>
      <c r="O240" s="1">
        <v>0.54125000000000001</v>
      </c>
      <c r="P240">
        <v>19</v>
      </c>
      <c r="Q240">
        <v>0.16</v>
      </c>
      <c r="R240">
        <v>12</v>
      </c>
      <c r="S240">
        <v>4</v>
      </c>
      <c r="T240">
        <v>5</v>
      </c>
      <c r="U240" s="2">
        <v>8</v>
      </c>
    </row>
    <row r="241" spans="1:21" x14ac:dyDescent="0.3">
      <c r="A241" s="1" t="s">
        <v>25</v>
      </c>
      <c r="B241">
        <f t="shared" si="3"/>
        <v>239</v>
      </c>
      <c r="C241">
        <v>3</v>
      </c>
      <c r="D241" s="2">
        <v>2</v>
      </c>
      <c r="E241" s="1">
        <v>0.48454545454545456</v>
      </c>
      <c r="F241">
        <v>22</v>
      </c>
      <c r="G241">
        <v>65.27</v>
      </c>
      <c r="H241">
        <v>2.4900000000000002</v>
      </c>
      <c r="I241">
        <v>4.78</v>
      </c>
      <c r="J241">
        <v>100</v>
      </c>
      <c r="K241">
        <v>13</v>
      </c>
      <c r="L241">
        <v>3</v>
      </c>
      <c r="M241">
        <v>3</v>
      </c>
      <c r="N241" s="2">
        <v>11</v>
      </c>
      <c r="O241" s="1">
        <v>0.47249999999999998</v>
      </c>
      <c r="P241">
        <v>22</v>
      </c>
      <c r="Q241">
        <v>0.17</v>
      </c>
      <c r="R241">
        <v>16</v>
      </c>
      <c r="S241">
        <v>6</v>
      </c>
      <c r="T241">
        <v>5</v>
      </c>
      <c r="U241" s="2">
        <v>12</v>
      </c>
    </row>
    <row r="242" spans="1:21" x14ac:dyDescent="0.3">
      <c r="A242" s="1" t="s">
        <v>51</v>
      </c>
      <c r="B242">
        <f t="shared" si="3"/>
        <v>240</v>
      </c>
      <c r="C242">
        <v>3</v>
      </c>
      <c r="D242" s="2">
        <v>2</v>
      </c>
      <c r="E242" s="1">
        <v>0.54545454545454541</v>
      </c>
      <c r="F242">
        <v>20</v>
      </c>
      <c r="G242">
        <v>75.040000000000006</v>
      </c>
      <c r="H242">
        <v>5.44</v>
      </c>
      <c r="I242">
        <v>3.68</v>
      </c>
      <c r="J242">
        <v>100</v>
      </c>
      <c r="K242">
        <v>13</v>
      </c>
      <c r="L242">
        <v>2</v>
      </c>
      <c r="M242">
        <v>3</v>
      </c>
      <c r="N242" s="2">
        <v>11</v>
      </c>
      <c r="O242" s="1">
        <v>0.54125000000000001</v>
      </c>
      <c r="P242">
        <v>16</v>
      </c>
      <c r="Q242">
        <v>0.11</v>
      </c>
      <c r="R242">
        <v>10</v>
      </c>
      <c r="S242">
        <v>2</v>
      </c>
      <c r="T242">
        <v>3</v>
      </c>
      <c r="U242" s="2">
        <v>8</v>
      </c>
    </row>
    <row r="243" spans="1:21" x14ac:dyDescent="0.3">
      <c r="A243" s="1" t="s">
        <v>51</v>
      </c>
      <c r="B243">
        <f t="shared" si="3"/>
        <v>241</v>
      </c>
      <c r="C243">
        <v>3</v>
      </c>
      <c r="D243" s="2">
        <v>2</v>
      </c>
      <c r="E243" s="1">
        <v>0.41666666666666669</v>
      </c>
      <c r="F243">
        <v>24</v>
      </c>
      <c r="G243">
        <v>81.150000000000006</v>
      </c>
      <c r="H243">
        <v>0.82</v>
      </c>
      <c r="I243">
        <v>2.87</v>
      </c>
      <c r="J243">
        <v>2.12</v>
      </c>
      <c r="K243">
        <v>14</v>
      </c>
      <c r="L243">
        <v>5</v>
      </c>
      <c r="M243">
        <v>4</v>
      </c>
      <c r="N243" s="2">
        <v>12</v>
      </c>
      <c r="O243" s="1">
        <v>0.56699999999999995</v>
      </c>
      <c r="P243">
        <v>19</v>
      </c>
      <c r="Q243">
        <v>0.18</v>
      </c>
      <c r="R243">
        <v>12</v>
      </c>
      <c r="S243">
        <v>3</v>
      </c>
      <c r="T243">
        <v>3</v>
      </c>
      <c r="U243" s="2">
        <v>10</v>
      </c>
    </row>
    <row r="244" spans="1:21" x14ac:dyDescent="0.3">
      <c r="A244" s="1" t="s">
        <v>51</v>
      </c>
      <c r="B244">
        <f t="shared" si="3"/>
        <v>242</v>
      </c>
      <c r="C244">
        <v>3</v>
      </c>
      <c r="D244" s="2">
        <v>2</v>
      </c>
      <c r="E244" s="1">
        <v>0.61083333333333334</v>
      </c>
      <c r="F244">
        <v>19</v>
      </c>
      <c r="G244">
        <v>64.569999999999993</v>
      </c>
      <c r="H244">
        <v>5.5</v>
      </c>
      <c r="I244">
        <v>1.63</v>
      </c>
      <c r="J244">
        <v>100</v>
      </c>
      <c r="K244">
        <v>13</v>
      </c>
      <c r="L244">
        <v>2</v>
      </c>
      <c r="M244">
        <v>2</v>
      </c>
      <c r="N244" s="2">
        <v>12</v>
      </c>
      <c r="O244" s="1">
        <v>0.54125000000000001</v>
      </c>
      <c r="P244">
        <v>19</v>
      </c>
      <c r="Q244">
        <v>0.12</v>
      </c>
      <c r="R244">
        <v>11</v>
      </c>
      <c r="S244">
        <v>5</v>
      </c>
      <c r="T244">
        <v>6</v>
      </c>
      <c r="U244" s="2">
        <v>8</v>
      </c>
    </row>
    <row r="245" spans="1:21" x14ac:dyDescent="0.3">
      <c r="A245" s="1" t="s">
        <v>51</v>
      </c>
      <c r="B245">
        <f t="shared" si="3"/>
        <v>243</v>
      </c>
      <c r="C245">
        <v>3</v>
      </c>
      <c r="D245" s="2">
        <v>2</v>
      </c>
      <c r="E245" s="1">
        <v>0.4869230769230769</v>
      </c>
      <c r="F245">
        <v>26</v>
      </c>
      <c r="G245">
        <v>82.03</v>
      </c>
      <c r="H245">
        <v>0.82</v>
      </c>
      <c r="I245">
        <v>2.0499999999999998</v>
      </c>
      <c r="J245">
        <v>100</v>
      </c>
      <c r="K245">
        <v>14</v>
      </c>
      <c r="L245">
        <v>2</v>
      </c>
      <c r="M245">
        <v>2</v>
      </c>
      <c r="N245" s="2">
        <v>13</v>
      </c>
      <c r="O245" s="1">
        <v>0.6</v>
      </c>
      <c r="P245">
        <v>18</v>
      </c>
      <c r="Q245">
        <v>0.14000000000000001</v>
      </c>
      <c r="R245">
        <v>12</v>
      </c>
      <c r="S245">
        <v>4</v>
      </c>
      <c r="T245">
        <v>4</v>
      </c>
      <c r="U245" s="2">
        <v>10</v>
      </c>
    </row>
    <row r="246" spans="1:21" x14ac:dyDescent="0.3">
      <c r="A246" s="1" t="s">
        <v>4</v>
      </c>
      <c r="B246">
        <f t="shared" si="3"/>
        <v>244</v>
      </c>
      <c r="C246">
        <v>1</v>
      </c>
      <c r="D246" s="2">
        <v>2</v>
      </c>
      <c r="E246" s="1">
        <v>9.5714285714285724E-2</v>
      </c>
      <c r="F246">
        <v>18</v>
      </c>
      <c r="G246">
        <v>65.150000000000006</v>
      </c>
      <c r="H246">
        <v>0.47</v>
      </c>
      <c r="I246">
        <v>0.82</v>
      </c>
      <c r="J246">
        <v>0.36</v>
      </c>
      <c r="K246">
        <v>11</v>
      </c>
      <c r="L246">
        <v>4</v>
      </c>
      <c r="M246">
        <v>3</v>
      </c>
      <c r="N246" s="2">
        <v>7</v>
      </c>
      <c r="O246" s="1">
        <v>0.23857142857142857</v>
      </c>
      <c r="P246">
        <v>21</v>
      </c>
      <c r="Q246">
        <v>0.16</v>
      </c>
      <c r="R246">
        <v>11</v>
      </c>
      <c r="S246">
        <v>4</v>
      </c>
      <c r="T246">
        <v>4</v>
      </c>
      <c r="U246" s="2">
        <v>7</v>
      </c>
    </row>
    <row r="247" spans="1:21" x14ac:dyDescent="0.3">
      <c r="A247" s="1" t="s">
        <v>4</v>
      </c>
      <c r="B247">
        <f t="shared" si="3"/>
        <v>245</v>
      </c>
      <c r="C247">
        <v>1</v>
      </c>
      <c r="D247" s="2">
        <v>2</v>
      </c>
      <c r="E247" s="1">
        <v>0.26700000000000002</v>
      </c>
      <c r="F247">
        <v>19</v>
      </c>
      <c r="G247">
        <v>65.150000000000006</v>
      </c>
      <c r="H247">
        <v>0.47</v>
      </c>
      <c r="I247">
        <v>0.5</v>
      </c>
      <c r="J247">
        <v>0.93</v>
      </c>
      <c r="K247">
        <v>13</v>
      </c>
      <c r="L247">
        <v>3</v>
      </c>
      <c r="M247">
        <v>3</v>
      </c>
      <c r="N247" s="2">
        <v>10</v>
      </c>
      <c r="O247" s="1">
        <v>0.48454545454545456</v>
      </c>
      <c r="P247">
        <v>21</v>
      </c>
      <c r="Q247">
        <v>0.2</v>
      </c>
      <c r="R247">
        <v>13</v>
      </c>
      <c r="S247">
        <v>2</v>
      </c>
      <c r="T247">
        <v>2</v>
      </c>
      <c r="U247" s="2">
        <v>11</v>
      </c>
    </row>
    <row r="248" spans="1:21" x14ac:dyDescent="0.3">
      <c r="A248" s="1" t="s">
        <v>29</v>
      </c>
      <c r="B248">
        <f t="shared" si="3"/>
        <v>246</v>
      </c>
      <c r="C248">
        <v>1</v>
      </c>
      <c r="D248" s="2">
        <v>2</v>
      </c>
      <c r="E248" s="1">
        <v>0.375</v>
      </c>
      <c r="F248">
        <v>19</v>
      </c>
      <c r="G248">
        <v>67.11</v>
      </c>
      <c r="H248">
        <v>0.5</v>
      </c>
      <c r="I248">
        <v>1.89</v>
      </c>
      <c r="J248">
        <v>2.78</v>
      </c>
      <c r="K248">
        <v>12</v>
      </c>
      <c r="L248">
        <v>4</v>
      </c>
      <c r="M248">
        <v>4</v>
      </c>
      <c r="N248" s="2">
        <v>8</v>
      </c>
      <c r="O248" s="1">
        <v>0.4757142857142857</v>
      </c>
      <c r="P248">
        <v>12</v>
      </c>
      <c r="Q248">
        <v>0.21</v>
      </c>
      <c r="R248">
        <v>8</v>
      </c>
      <c r="S248">
        <v>2</v>
      </c>
      <c r="T248">
        <v>2</v>
      </c>
      <c r="U248" s="2">
        <v>7</v>
      </c>
    </row>
    <row r="249" spans="1:21" x14ac:dyDescent="0.3">
      <c r="A249" s="1" t="s">
        <v>29</v>
      </c>
      <c r="B249">
        <f t="shared" si="3"/>
        <v>247</v>
      </c>
      <c r="C249">
        <v>1</v>
      </c>
      <c r="D249" s="2">
        <v>2</v>
      </c>
      <c r="E249" s="1">
        <v>0.2</v>
      </c>
      <c r="F249">
        <v>24</v>
      </c>
      <c r="G249">
        <v>71.47</v>
      </c>
      <c r="H249">
        <v>0.82</v>
      </c>
      <c r="I249">
        <v>1</v>
      </c>
      <c r="J249">
        <v>1.56</v>
      </c>
      <c r="K249">
        <v>15</v>
      </c>
      <c r="L249">
        <v>4</v>
      </c>
      <c r="M249">
        <v>4</v>
      </c>
      <c r="N249" s="2">
        <v>10</v>
      </c>
      <c r="O249" s="1">
        <v>0.6</v>
      </c>
      <c r="P249">
        <v>15</v>
      </c>
      <c r="Q249">
        <v>0.17</v>
      </c>
      <c r="R249">
        <v>11</v>
      </c>
      <c r="S249">
        <v>1</v>
      </c>
      <c r="T249">
        <v>1</v>
      </c>
      <c r="U249" s="2">
        <v>10</v>
      </c>
    </row>
    <row r="250" spans="1:21" x14ac:dyDescent="0.3">
      <c r="A250" s="1" t="s">
        <v>29</v>
      </c>
      <c r="B250">
        <f t="shared" si="3"/>
        <v>248</v>
      </c>
      <c r="C250">
        <v>1</v>
      </c>
      <c r="D250" s="2">
        <v>2</v>
      </c>
      <c r="E250" s="1">
        <v>0.36699999999999999</v>
      </c>
      <c r="F250">
        <v>23</v>
      </c>
      <c r="G250">
        <v>73.64</v>
      </c>
      <c r="H250">
        <v>0.82</v>
      </c>
      <c r="I250">
        <v>1.63</v>
      </c>
      <c r="J250">
        <v>2.5</v>
      </c>
      <c r="K250">
        <v>14</v>
      </c>
      <c r="L250">
        <v>3</v>
      </c>
      <c r="M250">
        <v>3</v>
      </c>
      <c r="N250" s="2">
        <v>10</v>
      </c>
      <c r="O250" s="1">
        <v>0.60636363636363633</v>
      </c>
      <c r="P250">
        <v>16</v>
      </c>
      <c r="Q250">
        <v>0.12</v>
      </c>
      <c r="R250">
        <v>11</v>
      </c>
      <c r="S250">
        <v>1</v>
      </c>
      <c r="T250">
        <v>1</v>
      </c>
      <c r="U250" s="2">
        <v>11</v>
      </c>
    </row>
    <row r="251" spans="1:21" x14ac:dyDescent="0.3">
      <c r="A251" s="1" t="s">
        <v>79</v>
      </c>
      <c r="B251">
        <f t="shared" si="3"/>
        <v>249</v>
      </c>
      <c r="C251">
        <v>1</v>
      </c>
      <c r="D251" s="2">
        <v>4</v>
      </c>
      <c r="E251" s="1">
        <v>0.16666666666666666</v>
      </c>
      <c r="F251">
        <v>18</v>
      </c>
      <c r="G251">
        <v>58.23</v>
      </c>
      <c r="H251">
        <v>0.47</v>
      </c>
      <c r="I251">
        <v>0.82</v>
      </c>
      <c r="J251">
        <v>3.12</v>
      </c>
      <c r="K251">
        <v>9</v>
      </c>
      <c r="L251">
        <v>3</v>
      </c>
      <c r="M251">
        <v>3</v>
      </c>
      <c r="N251" s="2">
        <v>6</v>
      </c>
      <c r="O251" s="1">
        <v>0.33285714285714285</v>
      </c>
      <c r="P251">
        <v>16</v>
      </c>
      <c r="Q251">
        <v>0.25</v>
      </c>
      <c r="R251">
        <v>10</v>
      </c>
      <c r="S251">
        <v>3</v>
      </c>
      <c r="T251">
        <v>3</v>
      </c>
      <c r="U251" s="2">
        <v>7</v>
      </c>
    </row>
    <row r="252" spans="1:21" x14ac:dyDescent="0.3">
      <c r="A252" s="1" t="s">
        <v>79</v>
      </c>
      <c r="B252">
        <f t="shared" si="3"/>
        <v>250</v>
      </c>
      <c r="C252">
        <v>1</v>
      </c>
      <c r="D252" s="2">
        <v>4</v>
      </c>
      <c r="E252" s="1">
        <v>0.23857142857142857</v>
      </c>
      <c r="F252">
        <v>20</v>
      </c>
      <c r="G252">
        <v>58.23</v>
      </c>
      <c r="H252">
        <v>1.89</v>
      </c>
      <c r="I252">
        <v>0.82</v>
      </c>
      <c r="J252">
        <v>1</v>
      </c>
      <c r="K252">
        <v>10</v>
      </c>
      <c r="L252">
        <v>3</v>
      </c>
      <c r="M252">
        <v>3</v>
      </c>
      <c r="N252" s="2">
        <v>7</v>
      </c>
      <c r="O252" s="1">
        <v>0.22166666666666668</v>
      </c>
      <c r="P252">
        <v>19</v>
      </c>
      <c r="Q252">
        <v>0.21</v>
      </c>
      <c r="R252">
        <v>10</v>
      </c>
      <c r="S252">
        <v>4</v>
      </c>
      <c r="T252">
        <v>4</v>
      </c>
      <c r="U252" s="2">
        <v>6</v>
      </c>
    </row>
    <row r="253" spans="1:21" x14ac:dyDescent="0.3">
      <c r="A253" s="1" t="s">
        <v>79</v>
      </c>
      <c r="B253">
        <f t="shared" si="3"/>
        <v>251</v>
      </c>
      <c r="C253">
        <v>1</v>
      </c>
      <c r="D253" s="2">
        <v>4</v>
      </c>
      <c r="E253" s="1">
        <v>0.375</v>
      </c>
      <c r="F253">
        <v>18</v>
      </c>
      <c r="G253">
        <v>55.19</v>
      </c>
      <c r="H253">
        <v>2.16</v>
      </c>
      <c r="I253">
        <v>0.5</v>
      </c>
      <c r="J253">
        <v>0.25</v>
      </c>
      <c r="K253">
        <v>10</v>
      </c>
      <c r="L253">
        <v>3</v>
      </c>
      <c r="M253">
        <v>2</v>
      </c>
      <c r="N253" s="2">
        <v>8</v>
      </c>
      <c r="O253" s="1">
        <v>0.45874999999999999</v>
      </c>
      <c r="P253">
        <v>15</v>
      </c>
      <c r="Q253">
        <v>0.2</v>
      </c>
      <c r="R253">
        <v>10</v>
      </c>
      <c r="S253">
        <v>2</v>
      </c>
      <c r="T253">
        <v>3</v>
      </c>
      <c r="U253" s="2">
        <v>8</v>
      </c>
    </row>
    <row r="254" spans="1:21" x14ac:dyDescent="0.3">
      <c r="A254" s="1" t="s">
        <v>13</v>
      </c>
      <c r="B254">
        <f t="shared" si="3"/>
        <v>252</v>
      </c>
      <c r="C254">
        <v>1</v>
      </c>
      <c r="D254" s="2">
        <v>4</v>
      </c>
      <c r="E254" s="1">
        <v>0.19</v>
      </c>
      <c r="F254">
        <v>22</v>
      </c>
      <c r="G254">
        <v>69.8</v>
      </c>
      <c r="H254">
        <v>2.16</v>
      </c>
      <c r="I254">
        <v>2.5</v>
      </c>
      <c r="J254">
        <v>2.17</v>
      </c>
      <c r="K254">
        <v>9</v>
      </c>
      <c r="L254">
        <v>3</v>
      </c>
      <c r="M254">
        <v>3</v>
      </c>
      <c r="N254" s="2">
        <v>7</v>
      </c>
      <c r="O254" s="1">
        <v>0.42857142857142855</v>
      </c>
      <c r="P254">
        <v>15</v>
      </c>
      <c r="Q254">
        <v>0.18</v>
      </c>
      <c r="R254">
        <v>9</v>
      </c>
      <c r="S254">
        <v>3</v>
      </c>
      <c r="T254">
        <v>3</v>
      </c>
      <c r="U254" s="2">
        <v>7</v>
      </c>
    </row>
    <row r="255" spans="1:21" x14ac:dyDescent="0.3">
      <c r="A255" s="1" t="s">
        <v>13</v>
      </c>
      <c r="B255">
        <f t="shared" si="3"/>
        <v>253</v>
      </c>
      <c r="C255">
        <v>1</v>
      </c>
      <c r="D255" s="2">
        <v>4</v>
      </c>
      <c r="E255" s="1">
        <v>0.20874999999999999</v>
      </c>
      <c r="F255">
        <v>18</v>
      </c>
      <c r="G255">
        <v>64.569999999999993</v>
      </c>
      <c r="H255">
        <v>1.63</v>
      </c>
      <c r="I255">
        <v>0.82</v>
      </c>
      <c r="J255">
        <v>2.09</v>
      </c>
      <c r="K255">
        <v>13</v>
      </c>
      <c r="L255">
        <v>3</v>
      </c>
      <c r="M255">
        <v>3</v>
      </c>
      <c r="N255" s="2">
        <v>8</v>
      </c>
      <c r="O255" s="1">
        <v>0.41625000000000001</v>
      </c>
      <c r="P255">
        <v>16</v>
      </c>
      <c r="Q255">
        <v>0.14000000000000001</v>
      </c>
      <c r="R255">
        <v>11</v>
      </c>
      <c r="S255">
        <v>3</v>
      </c>
      <c r="T255">
        <v>3</v>
      </c>
      <c r="U255" s="2">
        <v>8</v>
      </c>
    </row>
    <row r="256" spans="1:21" x14ac:dyDescent="0.3">
      <c r="A256" s="1" t="s">
        <v>13</v>
      </c>
      <c r="B256">
        <f t="shared" si="3"/>
        <v>254</v>
      </c>
      <c r="C256">
        <v>1</v>
      </c>
      <c r="D256" s="2">
        <v>4</v>
      </c>
      <c r="E256" s="1">
        <v>0.14285714285714285</v>
      </c>
      <c r="F256">
        <v>23</v>
      </c>
      <c r="G256">
        <v>68.930000000000007</v>
      </c>
      <c r="H256">
        <v>2.16</v>
      </c>
      <c r="I256">
        <v>2.62</v>
      </c>
      <c r="J256">
        <v>2.2799999999999998</v>
      </c>
      <c r="K256">
        <v>12</v>
      </c>
      <c r="L256">
        <v>6</v>
      </c>
      <c r="M256">
        <v>5</v>
      </c>
      <c r="N256" s="2">
        <v>7</v>
      </c>
      <c r="O256" s="1">
        <v>0.4811111111111111</v>
      </c>
      <c r="P256">
        <v>17</v>
      </c>
      <c r="Q256">
        <v>0.23</v>
      </c>
      <c r="R256">
        <v>11</v>
      </c>
      <c r="S256">
        <v>3</v>
      </c>
      <c r="T256">
        <v>3</v>
      </c>
      <c r="U256" s="2">
        <v>9</v>
      </c>
    </row>
    <row r="257" spans="1:21" x14ac:dyDescent="0.3">
      <c r="A257" s="1" t="s">
        <v>93</v>
      </c>
      <c r="B257">
        <f t="shared" si="3"/>
        <v>255</v>
      </c>
      <c r="C257">
        <v>3</v>
      </c>
      <c r="D257" s="2">
        <v>4</v>
      </c>
      <c r="E257" s="1">
        <v>0.25</v>
      </c>
      <c r="F257">
        <v>21</v>
      </c>
      <c r="G257">
        <v>62.45</v>
      </c>
      <c r="H257">
        <v>1.41</v>
      </c>
      <c r="I257">
        <v>2.5</v>
      </c>
      <c r="J257">
        <v>0.32</v>
      </c>
      <c r="K257">
        <v>11</v>
      </c>
      <c r="L257">
        <v>4</v>
      </c>
      <c r="M257">
        <v>4</v>
      </c>
      <c r="N257" s="2">
        <v>8</v>
      </c>
      <c r="O257" s="1">
        <v>0.15</v>
      </c>
      <c r="P257">
        <v>19</v>
      </c>
      <c r="Q257">
        <v>0.4</v>
      </c>
      <c r="R257">
        <v>15</v>
      </c>
      <c r="S257">
        <v>6</v>
      </c>
      <c r="T257">
        <v>6</v>
      </c>
      <c r="U257" s="2">
        <v>5</v>
      </c>
    </row>
    <row r="258" spans="1:21" x14ac:dyDescent="0.3">
      <c r="A258" s="1" t="s">
        <v>93</v>
      </c>
      <c r="B258">
        <f t="shared" si="3"/>
        <v>256</v>
      </c>
      <c r="C258">
        <v>3</v>
      </c>
      <c r="D258" s="2">
        <v>4</v>
      </c>
      <c r="E258" s="1">
        <v>0.33374999999999999</v>
      </c>
      <c r="F258">
        <v>23</v>
      </c>
      <c r="G258">
        <v>65.92</v>
      </c>
      <c r="H258">
        <v>0</v>
      </c>
      <c r="I258">
        <v>2.16</v>
      </c>
      <c r="J258">
        <v>100</v>
      </c>
      <c r="K258">
        <v>13</v>
      </c>
      <c r="L258">
        <v>6</v>
      </c>
      <c r="M258">
        <v>7</v>
      </c>
      <c r="N258" s="2">
        <v>8</v>
      </c>
      <c r="O258" s="1">
        <v>0.27833333333333332</v>
      </c>
      <c r="P258">
        <v>22</v>
      </c>
      <c r="Q258">
        <v>0.36</v>
      </c>
      <c r="R258">
        <v>12</v>
      </c>
      <c r="S258">
        <v>6</v>
      </c>
      <c r="T258">
        <v>6</v>
      </c>
      <c r="U258" s="2">
        <v>6</v>
      </c>
    </row>
    <row r="259" spans="1:21" x14ac:dyDescent="0.3">
      <c r="A259" s="1" t="s">
        <v>44</v>
      </c>
      <c r="B259">
        <f t="shared" ref="B259:B322" si="4">B258+1</f>
        <v>257</v>
      </c>
      <c r="C259">
        <v>3</v>
      </c>
      <c r="D259" s="2">
        <v>4</v>
      </c>
      <c r="E259" s="1">
        <v>0.125</v>
      </c>
      <c r="F259">
        <v>23</v>
      </c>
      <c r="G259">
        <v>66.87</v>
      </c>
      <c r="H259">
        <v>2.4900000000000002</v>
      </c>
      <c r="I259">
        <v>1.25</v>
      </c>
      <c r="J259">
        <v>2.4500000000000002</v>
      </c>
      <c r="K259">
        <v>12</v>
      </c>
      <c r="L259">
        <v>4</v>
      </c>
      <c r="M259">
        <v>4</v>
      </c>
      <c r="N259" s="2">
        <v>8</v>
      </c>
      <c r="O259" s="1">
        <v>0.13400000000000001</v>
      </c>
      <c r="P259">
        <v>19</v>
      </c>
      <c r="Q259">
        <v>0.12</v>
      </c>
      <c r="R259">
        <v>9</v>
      </c>
      <c r="S259">
        <v>4</v>
      </c>
      <c r="T259">
        <v>4</v>
      </c>
      <c r="U259" s="2">
        <v>5</v>
      </c>
    </row>
    <row r="260" spans="1:21" x14ac:dyDescent="0.3">
      <c r="A260" s="1" t="s">
        <v>44</v>
      </c>
      <c r="B260">
        <f t="shared" si="4"/>
        <v>258</v>
      </c>
      <c r="C260">
        <v>3</v>
      </c>
      <c r="D260" s="2">
        <v>4</v>
      </c>
      <c r="E260" s="1">
        <v>0</v>
      </c>
      <c r="F260">
        <v>21</v>
      </c>
      <c r="G260">
        <v>63.83</v>
      </c>
      <c r="H260">
        <v>1.25</v>
      </c>
      <c r="I260">
        <v>0.82</v>
      </c>
      <c r="J260">
        <v>1.27</v>
      </c>
      <c r="K260">
        <v>11</v>
      </c>
      <c r="L260">
        <v>4</v>
      </c>
      <c r="M260">
        <v>5</v>
      </c>
      <c r="N260" s="2">
        <v>6</v>
      </c>
      <c r="O260" s="1">
        <v>0.33300000000000002</v>
      </c>
      <c r="P260">
        <v>24</v>
      </c>
      <c r="Q260">
        <v>0.18</v>
      </c>
      <c r="R260">
        <v>15</v>
      </c>
      <c r="S260">
        <v>5</v>
      </c>
      <c r="T260">
        <v>4</v>
      </c>
      <c r="U260" s="2">
        <v>10</v>
      </c>
    </row>
    <row r="261" spans="1:21" x14ac:dyDescent="0.3">
      <c r="A261" s="1" t="s">
        <v>44</v>
      </c>
      <c r="B261">
        <f t="shared" si="4"/>
        <v>259</v>
      </c>
      <c r="C261">
        <v>3</v>
      </c>
      <c r="D261" s="2">
        <v>4</v>
      </c>
      <c r="E261" s="1">
        <v>0.125</v>
      </c>
      <c r="F261">
        <v>23</v>
      </c>
      <c r="G261">
        <v>63.4</v>
      </c>
      <c r="H261">
        <v>3.3</v>
      </c>
      <c r="I261">
        <v>2.16</v>
      </c>
      <c r="J261">
        <v>1.59</v>
      </c>
      <c r="K261">
        <v>15</v>
      </c>
      <c r="L261">
        <v>5</v>
      </c>
      <c r="M261">
        <v>4</v>
      </c>
      <c r="N261" s="2">
        <v>8</v>
      </c>
      <c r="O261" s="1">
        <v>0.22166666666666668</v>
      </c>
      <c r="P261">
        <v>20</v>
      </c>
      <c r="Q261">
        <v>0.17</v>
      </c>
      <c r="R261">
        <v>11</v>
      </c>
      <c r="S261">
        <v>5</v>
      </c>
      <c r="T261">
        <v>6</v>
      </c>
      <c r="U261" s="2">
        <v>6</v>
      </c>
    </row>
    <row r="262" spans="1:21" x14ac:dyDescent="0.3">
      <c r="A262" s="1" t="s">
        <v>44</v>
      </c>
      <c r="B262">
        <f t="shared" si="4"/>
        <v>260</v>
      </c>
      <c r="C262">
        <v>3</v>
      </c>
      <c r="D262" s="2">
        <v>4</v>
      </c>
      <c r="E262" s="1">
        <v>0.16625000000000001</v>
      </c>
      <c r="F262">
        <v>22</v>
      </c>
      <c r="G262">
        <v>62.97</v>
      </c>
      <c r="H262">
        <v>1.7</v>
      </c>
      <c r="I262">
        <v>0.94</v>
      </c>
      <c r="J262">
        <v>1.96</v>
      </c>
      <c r="K262">
        <v>11</v>
      </c>
      <c r="L262">
        <v>3</v>
      </c>
      <c r="M262">
        <v>4</v>
      </c>
      <c r="N262" s="2">
        <v>8</v>
      </c>
      <c r="O262" s="1">
        <v>0.33285714285714285</v>
      </c>
      <c r="P262">
        <v>19</v>
      </c>
      <c r="Q262">
        <v>0.12</v>
      </c>
      <c r="R262">
        <v>13</v>
      </c>
      <c r="S262">
        <v>5</v>
      </c>
      <c r="T262">
        <v>6</v>
      </c>
      <c r="U262" s="2">
        <v>7</v>
      </c>
    </row>
    <row r="263" spans="1:21" x14ac:dyDescent="0.3">
      <c r="A263" s="1" t="s">
        <v>44</v>
      </c>
      <c r="B263">
        <f t="shared" si="4"/>
        <v>261</v>
      </c>
      <c r="C263">
        <v>3</v>
      </c>
      <c r="D263" s="2">
        <v>4</v>
      </c>
      <c r="E263" s="1">
        <v>0.29125000000000001</v>
      </c>
      <c r="F263">
        <v>22</v>
      </c>
      <c r="G263">
        <v>62.53</v>
      </c>
      <c r="H263">
        <v>2.16</v>
      </c>
      <c r="I263">
        <v>2.0499999999999998</v>
      </c>
      <c r="J263">
        <v>0.38</v>
      </c>
      <c r="K263">
        <v>10</v>
      </c>
      <c r="L263">
        <v>4</v>
      </c>
      <c r="M263">
        <v>3</v>
      </c>
      <c r="N263" s="2">
        <v>8</v>
      </c>
      <c r="O263" s="1">
        <v>0.51888888888888884</v>
      </c>
      <c r="P263">
        <v>19</v>
      </c>
      <c r="Q263">
        <v>0.25</v>
      </c>
      <c r="R263">
        <v>12</v>
      </c>
      <c r="S263">
        <v>4</v>
      </c>
      <c r="T263">
        <v>4</v>
      </c>
      <c r="U263" s="2">
        <v>9</v>
      </c>
    </row>
    <row r="264" spans="1:21" x14ac:dyDescent="0.3">
      <c r="A264" s="1" t="s">
        <v>44</v>
      </c>
      <c r="B264">
        <f t="shared" si="4"/>
        <v>262</v>
      </c>
      <c r="C264">
        <v>3</v>
      </c>
      <c r="D264" s="2">
        <v>4</v>
      </c>
      <c r="E264" s="1">
        <v>0.29666666666666663</v>
      </c>
      <c r="F264">
        <v>24</v>
      </c>
      <c r="G264">
        <v>72.52</v>
      </c>
      <c r="H264">
        <v>2.87</v>
      </c>
      <c r="I264">
        <v>2.0499999999999998</v>
      </c>
      <c r="J264">
        <v>5.42</v>
      </c>
      <c r="K264">
        <v>13</v>
      </c>
      <c r="L264">
        <v>4</v>
      </c>
      <c r="M264">
        <v>3</v>
      </c>
      <c r="N264" s="2">
        <v>9</v>
      </c>
      <c r="O264" s="1">
        <v>0.45874999999999999</v>
      </c>
      <c r="P264">
        <v>19</v>
      </c>
      <c r="Q264">
        <v>0.18</v>
      </c>
      <c r="R264">
        <v>11</v>
      </c>
      <c r="S264">
        <v>4</v>
      </c>
      <c r="T264">
        <v>5</v>
      </c>
      <c r="U264" s="2">
        <v>8</v>
      </c>
    </row>
    <row r="265" spans="1:21" x14ac:dyDescent="0.3">
      <c r="A265" s="1" t="s">
        <v>44</v>
      </c>
      <c r="B265">
        <f t="shared" si="4"/>
        <v>263</v>
      </c>
      <c r="C265">
        <v>3</v>
      </c>
      <c r="D265" s="2">
        <v>4</v>
      </c>
      <c r="E265" s="1">
        <v>0.33300000000000002</v>
      </c>
      <c r="F265">
        <v>25</v>
      </c>
      <c r="G265">
        <v>72.52</v>
      </c>
      <c r="H265">
        <v>1.25</v>
      </c>
      <c r="I265">
        <v>1</v>
      </c>
      <c r="J265">
        <v>5.26</v>
      </c>
      <c r="K265">
        <v>16</v>
      </c>
      <c r="L265">
        <v>6</v>
      </c>
      <c r="M265">
        <v>4</v>
      </c>
      <c r="N265" s="2">
        <v>10</v>
      </c>
      <c r="O265" s="1">
        <v>0.37</v>
      </c>
      <c r="P265">
        <v>23</v>
      </c>
      <c r="Q265">
        <v>0.13</v>
      </c>
      <c r="R265">
        <v>15</v>
      </c>
      <c r="S265">
        <v>5</v>
      </c>
      <c r="T265">
        <v>6</v>
      </c>
      <c r="U265" s="2">
        <v>9</v>
      </c>
    </row>
    <row r="266" spans="1:21" x14ac:dyDescent="0.3">
      <c r="A266" s="1" t="s">
        <v>84</v>
      </c>
      <c r="B266">
        <f t="shared" si="4"/>
        <v>264</v>
      </c>
      <c r="C266">
        <v>0</v>
      </c>
      <c r="D266" s="2">
        <v>3</v>
      </c>
      <c r="E266" s="1">
        <v>0.27833333333333332</v>
      </c>
      <c r="F266">
        <v>16</v>
      </c>
      <c r="G266">
        <v>52.07</v>
      </c>
      <c r="H266">
        <v>1.7</v>
      </c>
      <c r="I266">
        <v>2</v>
      </c>
      <c r="J266">
        <v>0.56000000000000005</v>
      </c>
      <c r="K266">
        <v>8</v>
      </c>
      <c r="L266">
        <v>3</v>
      </c>
      <c r="M266">
        <v>3</v>
      </c>
      <c r="N266" s="2">
        <v>6</v>
      </c>
      <c r="O266" s="1">
        <v>0.4</v>
      </c>
      <c r="P266">
        <v>8</v>
      </c>
      <c r="Q266">
        <v>0.15</v>
      </c>
      <c r="R266">
        <v>7</v>
      </c>
      <c r="S266">
        <v>2</v>
      </c>
      <c r="T266">
        <v>2</v>
      </c>
      <c r="U266" s="2">
        <v>5</v>
      </c>
    </row>
    <row r="267" spans="1:21" x14ac:dyDescent="0.3">
      <c r="A267" s="1" t="s">
        <v>84</v>
      </c>
      <c r="B267">
        <f t="shared" si="4"/>
        <v>265</v>
      </c>
      <c r="C267">
        <v>0</v>
      </c>
      <c r="D267" s="2">
        <v>3</v>
      </c>
      <c r="E267" s="1">
        <v>6.6000000000000003E-2</v>
      </c>
      <c r="F267">
        <v>18</v>
      </c>
      <c r="G267">
        <v>52.94</v>
      </c>
      <c r="H267">
        <v>0.47</v>
      </c>
      <c r="I267">
        <v>2.16</v>
      </c>
      <c r="J267">
        <v>1.08</v>
      </c>
      <c r="K267">
        <v>8</v>
      </c>
      <c r="L267">
        <v>3</v>
      </c>
      <c r="M267">
        <v>3</v>
      </c>
      <c r="N267" s="2">
        <v>5</v>
      </c>
      <c r="O267" s="1">
        <v>0.44500000000000001</v>
      </c>
      <c r="P267">
        <v>15</v>
      </c>
      <c r="Q267">
        <v>0.15</v>
      </c>
      <c r="R267">
        <v>9</v>
      </c>
      <c r="S267">
        <v>3</v>
      </c>
      <c r="T267">
        <v>4</v>
      </c>
      <c r="U267" s="2">
        <v>6</v>
      </c>
    </row>
    <row r="268" spans="1:21" x14ac:dyDescent="0.3">
      <c r="A268" s="1" t="s">
        <v>84</v>
      </c>
      <c r="B268">
        <f t="shared" si="4"/>
        <v>266</v>
      </c>
      <c r="C268">
        <v>0</v>
      </c>
      <c r="D268" s="2">
        <v>3</v>
      </c>
      <c r="E268" s="1">
        <v>0.22166666666666668</v>
      </c>
      <c r="F268">
        <v>15</v>
      </c>
      <c r="G268">
        <v>53.38</v>
      </c>
      <c r="H268">
        <v>2.16</v>
      </c>
      <c r="I268">
        <v>0.47</v>
      </c>
      <c r="J268">
        <v>0.5</v>
      </c>
      <c r="K268">
        <v>8</v>
      </c>
      <c r="L268">
        <v>3</v>
      </c>
      <c r="M268">
        <v>3</v>
      </c>
      <c r="N268" s="2">
        <v>6</v>
      </c>
      <c r="O268" s="1">
        <v>0.51888888888888884</v>
      </c>
      <c r="P268">
        <v>16</v>
      </c>
      <c r="Q268">
        <v>0.12</v>
      </c>
      <c r="R268">
        <v>11</v>
      </c>
      <c r="S268">
        <v>2</v>
      </c>
      <c r="T268">
        <v>2</v>
      </c>
      <c r="U268" s="2">
        <v>9</v>
      </c>
    </row>
    <row r="269" spans="1:21" x14ac:dyDescent="0.3">
      <c r="A269" s="1" t="s">
        <v>22</v>
      </c>
      <c r="B269">
        <f t="shared" si="4"/>
        <v>267</v>
      </c>
      <c r="C269">
        <v>0</v>
      </c>
      <c r="D269" s="2">
        <v>3</v>
      </c>
      <c r="E269" s="1">
        <v>0.2857142857142857</v>
      </c>
      <c r="F269">
        <v>19</v>
      </c>
      <c r="G269">
        <v>55.44</v>
      </c>
      <c r="H269">
        <v>0.47</v>
      </c>
      <c r="I269">
        <v>1.5</v>
      </c>
      <c r="J269">
        <v>1.1200000000000001</v>
      </c>
      <c r="K269">
        <v>9</v>
      </c>
      <c r="L269">
        <v>4</v>
      </c>
      <c r="M269">
        <v>3</v>
      </c>
      <c r="N269" s="2">
        <v>7</v>
      </c>
      <c r="O269" s="1">
        <v>0.41625000000000001</v>
      </c>
      <c r="P269">
        <v>14</v>
      </c>
      <c r="Q269">
        <v>0.1</v>
      </c>
      <c r="R269">
        <v>8</v>
      </c>
      <c r="S269">
        <v>3</v>
      </c>
      <c r="T269">
        <v>3</v>
      </c>
      <c r="U269" s="2">
        <v>8</v>
      </c>
    </row>
    <row r="270" spans="1:21" x14ac:dyDescent="0.3">
      <c r="A270" s="1" t="s">
        <v>22</v>
      </c>
      <c r="B270">
        <f t="shared" si="4"/>
        <v>268</v>
      </c>
      <c r="C270">
        <v>0</v>
      </c>
      <c r="D270" s="2">
        <v>3</v>
      </c>
      <c r="E270" s="1">
        <v>0.18555555555555556</v>
      </c>
      <c r="F270">
        <v>23</v>
      </c>
      <c r="G270">
        <v>58.05</v>
      </c>
      <c r="H270">
        <v>2.16</v>
      </c>
      <c r="I270">
        <v>2.4500000000000002</v>
      </c>
      <c r="J270">
        <v>1.75</v>
      </c>
      <c r="K270">
        <v>14</v>
      </c>
      <c r="L270">
        <v>4</v>
      </c>
      <c r="M270">
        <v>3</v>
      </c>
      <c r="N270" s="2">
        <v>9</v>
      </c>
      <c r="O270" s="1">
        <v>0.51888888888888884</v>
      </c>
      <c r="P270">
        <v>14</v>
      </c>
      <c r="Q270">
        <v>0.1</v>
      </c>
      <c r="R270">
        <v>10</v>
      </c>
      <c r="S270">
        <v>2</v>
      </c>
      <c r="T270">
        <v>3</v>
      </c>
      <c r="U270" s="2">
        <v>9</v>
      </c>
    </row>
    <row r="271" spans="1:21" x14ac:dyDescent="0.3">
      <c r="A271" s="1" t="s">
        <v>20</v>
      </c>
      <c r="B271">
        <f t="shared" si="4"/>
        <v>269</v>
      </c>
      <c r="C271">
        <v>0</v>
      </c>
      <c r="D271" s="2">
        <v>0</v>
      </c>
      <c r="E271" s="1">
        <v>0</v>
      </c>
      <c r="F271">
        <v>13</v>
      </c>
      <c r="G271">
        <v>47.74</v>
      </c>
      <c r="H271">
        <v>0.94</v>
      </c>
      <c r="I271">
        <v>1.7</v>
      </c>
      <c r="J271">
        <v>0.5</v>
      </c>
      <c r="K271">
        <v>8</v>
      </c>
      <c r="L271">
        <v>2</v>
      </c>
      <c r="M271">
        <v>2</v>
      </c>
      <c r="N271" s="2">
        <v>5</v>
      </c>
      <c r="O271" s="1">
        <v>0.38833333333333336</v>
      </c>
      <c r="P271">
        <v>13</v>
      </c>
      <c r="Q271">
        <v>0.17</v>
      </c>
      <c r="R271">
        <v>7</v>
      </c>
      <c r="S271">
        <v>2</v>
      </c>
      <c r="T271">
        <v>2</v>
      </c>
      <c r="U271" s="2">
        <v>6</v>
      </c>
    </row>
    <row r="272" spans="1:21" x14ac:dyDescent="0.3">
      <c r="A272" s="1" t="s">
        <v>20</v>
      </c>
      <c r="B272">
        <f t="shared" si="4"/>
        <v>270</v>
      </c>
      <c r="C272">
        <v>0</v>
      </c>
      <c r="D272" s="2">
        <v>0</v>
      </c>
      <c r="E272" s="1">
        <v>8.2500000000000004E-2</v>
      </c>
      <c r="F272">
        <v>11</v>
      </c>
      <c r="G272">
        <v>46.44</v>
      </c>
      <c r="H272">
        <v>0.94</v>
      </c>
      <c r="I272">
        <v>2.5</v>
      </c>
      <c r="J272">
        <v>0.75</v>
      </c>
      <c r="K272">
        <v>8</v>
      </c>
      <c r="L272">
        <v>3</v>
      </c>
      <c r="M272">
        <v>3</v>
      </c>
      <c r="N272" s="2">
        <v>4</v>
      </c>
      <c r="O272" s="1">
        <v>0.54125000000000001</v>
      </c>
      <c r="P272">
        <v>13</v>
      </c>
      <c r="Q272">
        <v>0.2</v>
      </c>
      <c r="R272">
        <v>9</v>
      </c>
      <c r="S272">
        <v>2</v>
      </c>
      <c r="T272">
        <v>2</v>
      </c>
      <c r="U272" s="2">
        <v>8</v>
      </c>
    </row>
    <row r="273" spans="1:21" x14ac:dyDescent="0.3">
      <c r="A273" s="1" t="s">
        <v>20</v>
      </c>
      <c r="B273">
        <f t="shared" si="4"/>
        <v>271</v>
      </c>
      <c r="C273">
        <v>0</v>
      </c>
      <c r="D273" s="2">
        <v>0</v>
      </c>
      <c r="E273" s="1">
        <v>0.13400000000000001</v>
      </c>
      <c r="F273">
        <v>14</v>
      </c>
      <c r="G273">
        <v>50.35</v>
      </c>
      <c r="H273">
        <v>0.94</v>
      </c>
      <c r="I273">
        <v>2.16</v>
      </c>
      <c r="J273">
        <v>1.17</v>
      </c>
      <c r="K273">
        <v>8</v>
      </c>
      <c r="L273">
        <v>3</v>
      </c>
      <c r="M273">
        <v>3</v>
      </c>
      <c r="N273" s="2">
        <v>5</v>
      </c>
      <c r="O273" s="1">
        <v>0.54125000000000001</v>
      </c>
      <c r="P273">
        <v>14</v>
      </c>
      <c r="Q273">
        <v>0.22</v>
      </c>
      <c r="R273">
        <v>9</v>
      </c>
      <c r="S273">
        <v>3</v>
      </c>
      <c r="T273">
        <v>3</v>
      </c>
      <c r="U273" s="2">
        <v>8</v>
      </c>
    </row>
    <row r="274" spans="1:21" x14ac:dyDescent="0.3">
      <c r="A274" s="1" t="s">
        <v>20</v>
      </c>
      <c r="B274">
        <f t="shared" si="4"/>
        <v>272</v>
      </c>
      <c r="C274">
        <v>0</v>
      </c>
      <c r="D274" s="2">
        <v>0</v>
      </c>
      <c r="E274" s="1">
        <v>0.29125000000000001</v>
      </c>
      <c r="F274">
        <v>18</v>
      </c>
      <c r="G274">
        <v>49.92</v>
      </c>
      <c r="H274">
        <v>0.82</v>
      </c>
      <c r="I274">
        <v>2.16</v>
      </c>
      <c r="J274">
        <v>1.84</v>
      </c>
      <c r="K274">
        <v>11</v>
      </c>
      <c r="L274">
        <v>4</v>
      </c>
      <c r="M274">
        <v>3</v>
      </c>
      <c r="N274" s="2">
        <v>8</v>
      </c>
      <c r="O274" s="1">
        <v>0.5</v>
      </c>
      <c r="P274">
        <v>14</v>
      </c>
      <c r="Q274">
        <v>0.22</v>
      </c>
      <c r="R274">
        <v>9</v>
      </c>
      <c r="S274">
        <v>2</v>
      </c>
      <c r="T274">
        <v>2</v>
      </c>
      <c r="U274" s="2">
        <v>8</v>
      </c>
    </row>
    <row r="275" spans="1:21" x14ac:dyDescent="0.3">
      <c r="A275" s="1" t="s">
        <v>20</v>
      </c>
      <c r="B275">
        <f t="shared" si="4"/>
        <v>273</v>
      </c>
      <c r="C275">
        <v>0</v>
      </c>
      <c r="D275" s="2">
        <v>0</v>
      </c>
      <c r="E275" s="1">
        <v>0.11166666666666668</v>
      </c>
      <c r="F275">
        <v>18</v>
      </c>
      <c r="G275">
        <v>50.35</v>
      </c>
      <c r="H275">
        <v>0.94</v>
      </c>
      <c r="I275">
        <v>2.0499999999999998</v>
      </c>
      <c r="J275">
        <v>1.1399999999999999</v>
      </c>
      <c r="K275">
        <v>9</v>
      </c>
      <c r="L275">
        <v>4</v>
      </c>
      <c r="M275">
        <v>3</v>
      </c>
      <c r="N275" s="2">
        <v>6</v>
      </c>
      <c r="O275" s="1">
        <v>0.53300000000000003</v>
      </c>
      <c r="P275">
        <v>15</v>
      </c>
      <c r="Q275">
        <v>0.2</v>
      </c>
      <c r="R275">
        <v>11</v>
      </c>
      <c r="S275">
        <v>2</v>
      </c>
      <c r="T275">
        <v>2</v>
      </c>
      <c r="U275" s="2">
        <v>10</v>
      </c>
    </row>
    <row r="276" spans="1:21" x14ac:dyDescent="0.3">
      <c r="A276" s="1" t="s">
        <v>20</v>
      </c>
      <c r="B276">
        <f t="shared" si="4"/>
        <v>274</v>
      </c>
      <c r="C276">
        <v>0</v>
      </c>
      <c r="D276" s="2">
        <v>0</v>
      </c>
      <c r="E276" s="1">
        <v>0.33300000000000002</v>
      </c>
      <c r="F276">
        <v>26</v>
      </c>
      <c r="G276">
        <v>52.95</v>
      </c>
      <c r="H276">
        <v>0.5</v>
      </c>
      <c r="I276">
        <v>1.63</v>
      </c>
      <c r="J276">
        <v>0.37</v>
      </c>
      <c r="K276">
        <v>12</v>
      </c>
      <c r="L276">
        <v>3</v>
      </c>
      <c r="M276">
        <v>3</v>
      </c>
      <c r="N276" s="2">
        <v>10</v>
      </c>
      <c r="O276" s="1">
        <v>0.61538461538461542</v>
      </c>
      <c r="P276">
        <v>17</v>
      </c>
      <c r="Q276">
        <v>0.2</v>
      </c>
      <c r="R276">
        <v>13</v>
      </c>
      <c r="S276">
        <v>2</v>
      </c>
      <c r="T276">
        <v>2</v>
      </c>
      <c r="U276" s="2">
        <v>13</v>
      </c>
    </row>
    <row r="277" spans="1:21" x14ac:dyDescent="0.3">
      <c r="A277" s="1" t="s">
        <v>40</v>
      </c>
      <c r="B277">
        <f t="shared" si="4"/>
        <v>275</v>
      </c>
      <c r="C277">
        <v>0</v>
      </c>
      <c r="D277" s="2">
        <v>0</v>
      </c>
      <c r="E277" s="1">
        <v>0.16666666666666666</v>
      </c>
      <c r="F277">
        <v>16</v>
      </c>
      <c r="G277">
        <v>46.14</v>
      </c>
      <c r="H277">
        <v>1.25</v>
      </c>
      <c r="I277">
        <v>0.94</v>
      </c>
      <c r="J277">
        <v>0.88</v>
      </c>
      <c r="K277">
        <v>9</v>
      </c>
      <c r="L277">
        <v>5</v>
      </c>
      <c r="M277">
        <v>3</v>
      </c>
      <c r="N277" s="2">
        <v>6</v>
      </c>
      <c r="O277" s="1">
        <v>0.41625000000000001</v>
      </c>
      <c r="P277">
        <v>14</v>
      </c>
      <c r="Q277">
        <v>0.16</v>
      </c>
      <c r="R277">
        <v>11</v>
      </c>
      <c r="S277">
        <v>3</v>
      </c>
      <c r="T277">
        <v>4</v>
      </c>
      <c r="U277" s="2">
        <v>8</v>
      </c>
    </row>
    <row r="278" spans="1:21" x14ac:dyDescent="0.3">
      <c r="A278" s="1" t="s">
        <v>40</v>
      </c>
      <c r="B278">
        <f t="shared" si="4"/>
        <v>276</v>
      </c>
      <c r="C278">
        <v>0</v>
      </c>
      <c r="D278" s="2">
        <v>0</v>
      </c>
      <c r="E278" s="1">
        <v>0.2857142857142857</v>
      </c>
      <c r="F278">
        <v>17</v>
      </c>
      <c r="G278">
        <v>47.01</v>
      </c>
      <c r="H278">
        <v>1.25</v>
      </c>
      <c r="I278">
        <v>1</v>
      </c>
      <c r="J278">
        <v>0.25</v>
      </c>
      <c r="K278">
        <v>9</v>
      </c>
      <c r="L278">
        <v>3</v>
      </c>
      <c r="M278">
        <v>2</v>
      </c>
      <c r="N278" s="2">
        <v>7</v>
      </c>
      <c r="O278" s="1">
        <v>0.5</v>
      </c>
      <c r="P278">
        <v>15</v>
      </c>
      <c r="Q278">
        <v>0.17</v>
      </c>
      <c r="R278">
        <v>9</v>
      </c>
      <c r="S278">
        <v>4</v>
      </c>
      <c r="T278">
        <v>4</v>
      </c>
      <c r="U278" s="2">
        <v>8</v>
      </c>
    </row>
    <row r="279" spans="1:21" x14ac:dyDescent="0.3">
      <c r="A279" s="1" t="s">
        <v>40</v>
      </c>
      <c r="B279">
        <f t="shared" si="4"/>
        <v>277</v>
      </c>
      <c r="C279">
        <v>0</v>
      </c>
      <c r="D279" s="2">
        <v>0</v>
      </c>
      <c r="E279" s="1">
        <v>0.25</v>
      </c>
      <c r="F279">
        <v>18</v>
      </c>
      <c r="G279">
        <v>42.66</v>
      </c>
      <c r="H279">
        <v>1.5</v>
      </c>
      <c r="I279">
        <v>1.63</v>
      </c>
      <c r="J279">
        <v>0.88</v>
      </c>
      <c r="K279">
        <v>12</v>
      </c>
      <c r="L279">
        <v>4</v>
      </c>
      <c r="M279">
        <v>3</v>
      </c>
      <c r="N279" s="2">
        <v>8</v>
      </c>
      <c r="O279" s="1">
        <v>0.56699999999999995</v>
      </c>
      <c r="P279">
        <v>16</v>
      </c>
      <c r="Q279">
        <v>0.16</v>
      </c>
      <c r="R279">
        <v>11</v>
      </c>
      <c r="S279">
        <v>3</v>
      </c>
      <c r="T279">
        <v>3</v>
      </c>
      <c r="U279" s="2">
        <v>10</v>
      </c>
    </row>
    <row r="280" spans="1:21" x14ac:dyDescent="0.3">
      <c r="A280" s="1" t="s">
        <v>10</v>
      </c>
      <c r="B280">
        <f t="shared" si="4"/>
        <v>278</v>
      </c>
      <c r="C280">
        <v>1</v>
      </c>
      <c r="D280" s="2">
        <v>2</v>
      </c>
      <c r="E280" s="1">
        <v>0.16666666666666666</v>
      </c>
      <c r="F280">
        <v>16</v>
      </c>
      <c r="G280">
        <v>67.430000000000007</v>
      </c>
      <c r="H280">
        <v>1</v>
      </c>
      <c r="I280">
        <v>4.32</v>
      </c>
      <c r="J280">
        <v>3.5</v>
      </c>
      <c r="K280">
        <v>9</v>
      </c>
      <c r="L280">
        <v>4</v>
      </c>
      <c r="M280">
        <v>4</v>
      </c>
      <c r="N280" s="2">
        <v>6</v>
      </c>
      <c r="O280" s="1">
        <v>0.53846153846153844</v>
      </c>
      <c r="P280">
        <v>22</v>
      </c>
      <c r="Q280">
        <v>0.19</v>
      </c>
      <c r="R280">
        <v>15</v>
      </c>
      <c r="S280">
        <v>4</v>
      </c>
      <c r="T280">
        <v>3</v>
      </c>
      <c r="U280" s="2">
        <v>13</v>
      </c>
    </row>
    <row r="281" spans="1:21" x14ac:dyDescent="0.3">
      <c r="A281" s="1" t="s">
        <v>10</v>
      </c>
      <c r="B281">
        <f t="shared" si="4"/>
        <v>279</v>
      </c>
      <c r="C281">
        <v>1</v>
      </c>
      <c r="D281" s="2">
        <v>2</v>
      </c>
      <c r="E281" s="1">
        <v>0.4</v>
      </c>
      <c r="F281">
        <v>22</v>
      </c>
      <c r="G281">
        <v>68.739999999999995</v>
      </c>
      <c r="H281">
        <v>1.25</v>
      </c>
      <c r="I281">
        <v>1.63</v>
      </c>
      <c r="J281">
        <v>3.25</v>
      </c>
      <c r="K281">
        <v>15</v>
      </c>
      <c r="L281">
        <v>3</v>
      </c>
      <c r="M281">
        <v>4</v>
      </c>
      <c r="N281" s="2">
        <v>10</v>
      </c>
      <c r="O281" s="1">
        <v>0.61083333333333334</v>
      </c>
      <c r="P281">
        <v>18</v>
      </c>
      <c r="Q281">
        <v>0.22</v>
      </c>
      <c r="R281">
        <v>13</v>
      </c>
      <c r="S281">
        <v>3</v>
      </c>
      <c r="T281">
        <v>2</v>
      </c>
      <c r="U281" s="2">
        <v>12</v>
      </c>
    </row>
    <row r="282" spans="1:21" x14ac:dyDescent="0.3">
      <c r="A282" s="1" t="s">
        <v>10</v>
      </c>
      <c r="B282">
        <f t="shared" si="4"/>
        <v>280</v>
      </c>
      <c r="C282">
        <v>1</v>
      </c>
      <c r="D282" s="2">
        <v>2</v>
      </c>
      <c r="E282" s="1">
        <v>0.40777777777777779</v>
      </c>
      <c r="F282">
        <v>18</v>
      </c>
      <c r="G282">
        <v>62.65</v>
      </c>
      <c r="H282">
        <v>1.25</v>
      </c>
      <c r="I282">
        <v>2</v>
      </c>
      <c r="J282">
        <v>1.25</v>
      </c>
      <c r="K282">
        <v>10</v>
      </c>
      <c r="L282">
        <v>3</v>
      </c>
      <c r="M282">
        <v>3</v>
      </c>
      <c r="N282" s="2">
        <v>9</v>
      </c>
      <c r="O282" s="1">
        <v>0.5</v>
      </c>
      <c r="P282">
        <v>18</v>
      </c>
      <c r="Q282">
        <v>0.23</v>
      </c>
      <c r="R282">
        <v>12</v>
      </c>
      <c r="S282">
        <v>2</v>
      </c>
      <c r="T282">
        <v>3</v>
      </c>
      <c r="U282" s="2">
        <v>10</v>
      </c>
    </row>
    <row r="283" spans="1:21" x14ac:dyDescent="0.3">
      <c r="A283" s="1" t="s">
        <v>0</v>
      </c>
      <c r="B283">
        <f t="shared" si="4"/>
        <v>281</v>
      </c>
      <c r="C283">
        <v>1</v>
      </c>
      <c r="D283" s="2">
        <v>2</v>
      </c>
      <c r="E283" s="1">
        <v>0.46699999999999997</v>
      </c>
      <c r="F283">
        <v>19</v>
      </c>
      <c r="G283">
        <v>74.52</v>
      </c>
      <c r="H283">
        <v>3.4</v>
      </c>
      <c r="I283">
        <v>0.5</v>
      </c>
      <c r="J283">
        <v>100</v>
      </c>
      <c r="K283">
        <v>13</v>
      </c>
      <c r="L283">
        <v>2</v>
      </c>
      <c r="M283">
        <v>2</v>
      </c>
      <c r="N283" s="2">
        <v>10</v>
      </c>
      <c r="O283" s="1">
        <v>0.56384615384615389</v>
      </c>
      <c r="P283">
        <v>22</v>
      </c>
      <c r="Q283">
        <v>0.16</v>
      </c>
      <c r="R283">
        <v>15</v>
      </c>
      <c r="S283">
        <v>4</v>
      </c>
      <c r="T283">
        <v>3</v>
      </c>
      <c r="U283" s="2">
        <v>13</v>
      </c>
    </row>
    <row r="284" spans="1:21" x14ac:dyDescent="0.3">
      <c r="A284" s="1" t="s">
        <v>0</v>
      </c>
      <c r="B284">
        <f t="shared" si="4"/>
        <v>282</v>
      </c>
      <c r="C284">
        <v>1</v>
      </c>
      <c r="D284" s="2">
        <v>2</v>
      </c>
      <c r="E284" s="1">
        <v>0.39363636363636362</v>
      </c>
      <c r="F284">
        <v>18</v>
      </c>
      <c r="G284">
        <v>79.319999999999993</v>
      </c>
      <c r="H284">
        <v>3</v>
      </c>
      <c r="I284">
        <v>0.82</v>
      </c>
      <c r="J284">
        <v>2.12</v>
      </c>
      <c r="K284">
        <v>14</v>
      </c>
      <c r="L284">
        <v>4</v>
      </c>
      <c r="M284">
        <v>3</v>
      </c>
      <c r="N284" s="2">
        <v>11</v>
      </c>
      <c r="O284" s="1">
        <v>0.57545454545454544</v>
      </c>
      <c r="P284">
        <v>17</v>
      </c>
      <c r="Q284">
        <v>0.16</v>
      </c>
      <c r="R284">
        <v>12</v>
      </c>
      <c r="S284">
        <v>2</v>
      </c>
      <c r="T284">
        <v>2</v>
      </c>
      <c r="U284" s="2">
        <v>11</v>
      </c>
    </row>
    <row r="285" spans="1:21" x14ac:dyDescent="0.3">
      <c r="A285" s="1" t="s">
        <v>69</v>
      </c>
      <c r="B285">
        <f t="shared" si="4"/>
        <v>283</v>
      </c>
      <c r="C285">
        <v>1</v>
      </c>
      <c r="D285" s="2">
        <v>2</v>
      </c>
      <c r="E285" s="1">
        <v>0.29666666666666663</v>
      </c>
      <c r="F285">
        <v>20</v>
      </c>
      <c r="G285">
        <v>55.72</v>
      </c>
      <c r="H285">
        <v>1</v>
      </c>
      <c r="I285">
        <v>0</v>
      </c>
      <c r="J285">
        <v>0.25</v>
      </c>
      <c r="K285">
        <v>13</v>
      </c>
      <c r="L285">
        <v>3</v>
      </c>
      <c r="M285">
        <v>4</v>
      </c>
      <c r="N285" s="2">
        <v>9</v>
      </c>
      <c r="O285" s="1">
        <v>0.45874999999999999</v>
      </c>
      <c r="P285">
        <v>18</v>
      </c>
      <c r="Q285">
        <v>0.15</v>
      </c>
      <c r="R285">
        <v>11</v>
      </c>
      <c r="S285">
        <v>5</v>
      </c>
      <c r="T285">
        <v>3</v>
      </c>
      <c r="U285" s="2">
        <v>8</v>
      </c>
    </row>
    <row r="286" spans="1:21" x14ac:dyDescent="0.3">
      <c r="A286" s="1" t="s">
        <v>69</v>
      </c>
      <c r="B286">
        <f t="shared" si="4"/>
        <v>284</v>
      </c>
      <c r="C286">
        <v>1</v>
      </c>
      <c r="D286" s="2">
        <v>2</v>
      </c>
      <c r="E286" s="1">
        <v>0.16666666666666666</v>
      </c>
      <c r="F286">
        <v>18</v>
      </c>
      <c r="G286">
        <v>58.33</v>
      </c>
      <c r="H286">
        <v>0.82</v>
      </c>
      <c r="I286">
        <v>0</v>
      </c>
      <c r="J286">
        <v>0.88</v>
      </c>
      <c r="K286">
        <v>9</v>
      </c>
      <c r="L286">
        <v>2</v>
      </c>
      <c r="M286">
        <v>3</v>
      </c>
      <c r="N286" s="2">
        <v>6</v>
      </c>
      <c r="O286" s="1">
        <v>0.5</v>
      </c>
      <c r="P286">
        <v>16</v>
      </c>
      <c r="Q286">
        <v>0.17</v>
      </c>
      <c r="R286">
        <v>10</v>
      </c>
      <c r="S286">
        <v>3</v>
      </c>
      <c r="T286">
        <v>3</v>
      </c>
      <c r="U286" s="2">
        <v>8</v>
      </c>
    </row>
    <row r="287" spans="1:21" x14ac:dyDescent="0.3">
      <c r="A287" s="1" t="s">
        <v>76</v>
      </c>
      <c r="B287">
        <f t="shared" si="4"/>
        <v>285</v>
      </c>
      <c r="C287">
        <v>1</v>
      </c>
      <c r="D287" s="2">
        <v>2</v>
      </c>
      <c r="E287" s="1">
        <v>0.14285714285714285</v>
      </c>
      <c r="F287">
        <v>17</v>
      </c>
      <c r="G287">
        <v>64.17</v>
      </c>
      <c r="H287">
        <v>1.89</v>
      </c>
      <c r="I287">
        <v>2</v>
      </c>
      <c r="J287">
        <v>0.83</v>
      </c>
      <c r="K287">
        <v>11</v>
      </c>
      <c r="L287">
        <v>4</v>
      </c>
      <c r="M287">
        <v>3</v>
      </c>
      <c r="N287" s="2">
        <v>7</v>
      </c>
      <c r="O287" s="1">
        <v>0.32</v>
      </c>
      <c r="P287">
        <v>21</v>
      </c>
      <c r="Q287">
        <v>0.08</v>
      </c>
      <c r="R287">
        <v>14</v>
      </c>
      <c r="S287">
        <v>6</v>
      </c>
      <c r="T287">
        <v>7</v>
      </c>
      <c r="U287" s="2">
        <v>6</v>
      </c>
    </row>
    <row r="288" spans="1:21" x14ac:dyDescent="0.3">
      <c r="A288" s="1" t="s">
        <v>76</v>
      </c>
      <c r="B288">
        <f t="shared" si="4"/>
        <v>286</v>
      </c>
      <c r="C288">
        <v>1</v>
      </c>
      <c r="D288" s="2">
        <v>2</v>
      </c>
      <c r="E288" s="1">
        <v>0.19</v>
      </c>
      <c r="F288">
        <v>18</v>
      </c>
      <c r="G288">
        <v>64.61</v>
      </c>
      <c r="H288">
        <v>1.89</v>
      </c>
      <c r="I288">
        <v>1.7</v>
      </c>
      <c r="J288">
        <v>1.95</v>
      </c>
      <c r="K288">
        <v>10</v>
      </c>
      <c r="L288">
        <v>4</v>
      </c>
      <c r="M288">
        <v>4</v>
      </c>
      <c r="N288" s="2">
        <v>7</v>
      </c>
      <c r="O288" s="1">
        <v>0.49</v>
      </c>
      <c r="P288">
        <v>21</v>
      </c>
      <c r="Q288">
        <v>0.12</v>
      </c>
      <c r="R288">
        <v>12</v>
      </c>
      <c r="S288">
        <v>5</v>
      </c>
      <c r="T288">
        <v>6</v>
      </c>
      <c r="U288" s="2">
        <v>8</v>
      </c>
    </row>
    <row r="289" spans="1:21" x14ac:dyDescent="0.3">
      <c r="A289" s="1" t="s">
        <v>76</v>
      </c>
      <c r="B289">
        <f t="shared" si="4"/>
        <v>287</v>
      </c>
      <c r="C289">
        <v>1</v>
      </c>
      <c r="D289" s="2">
        <v>2</v>
      </c>
      <c r="E289" s="1">
        <v>0.32444444444444442</v>
      </c>
      <c r="F289">
        <v>24</v>
      </c>
      <c r="G289">
        <v>58.5</v>
      </c>
      <c r="H289">
        <v>5.44</v>
      </c>
      <c r="I289">
        <v>0.82</v>
      </c>
      <c r="J289">
        <v>100</v>
      </c>
      <c r="K289">
        <v>13</v>
      </c>
      <c r="L289">
        <v>4</v>
      </c>
      <c r="M289">
        <v>5</v>
      </c>
      <c r="N289" s="2">
        <v>9</v>
      </c>
      <c r="O289" s="1">
        <v>0.41625000000000001</v>
      </c>
      <c r="P289">
        <v>19</v>
      </c>
      <c r="Q289">
        <v>0.15</v>
      </c>
      <c r="R289">
        <v>12</v>
      </c>
      <c r="S289">
        <v>3</v>
      </c>
      <c r="T289">
        <v>3</v>
      </c>
      <c r="U289" s="2">
        <v>8</v>
      </c>
    </row>
    <row r="290" spans="1:21" x14ac:dyDescent="0.3">
      <c r="A290" s="1" t="s">
        <v>76</v>
      </c>
      <c r="B290">
        <f t="shared" si="4"/>
        <v>288</v>
      </c>
      <c r="C290">
        <v>1</v>
      </c>
      <c r="D290" s="2">
        <v>2</v>
      </c>
      <c r="E290" s="1">
        <v>0.33285714285714285</v>
      </c>
      <c r="F290">
        <v>16</v>
      </c>
      <c r="G290">
        <v>51.95</v>
      </c>
      <c r="H290">
        <v>3.68</v>
      </c>
      <c r="I290">
        <v>2.94</v>
      </c>
      <c r="J290">
        <v>5.75</v>
      </c>
      <c r="K290">
        <v>10</v>
      </c>
      <c r="L290">
        <v>3</v>
      </c>
      <c r="M290">
        <v>3</v>
      </c>
      <c r="N290" s="2">
        <v>7</v>
      </c>
      <c r="O290" s="1">
        <v>0.55500000000000005</v>
      </c>
      <c r="P290">
        <v>15</v>
      </c>
      <c r="Q290">
        <v>0.12</v>
      </c>
      <c r="R290">
        <v>10</v>
      </c>
      <c r="S290">
        <v>4</v>
      </c>
      <c r="T290">
        <v>4</v>
      </c>
      <c r="U290" s="2">
        <v>6</v>
      </c>
    </row>
    <row r="291" spans="1:21" x14ac:dyDescent="0.3">
      <c r="A291" s="1" t="s">
        <v>76</v>
      </c>
      <c r="B291">
        <f t="shared" si="4"/>
        <v>289</v>
      </c>
      <c r="C291">
        <v>1</v>
      </c>
      <c r="D291" s="2">
        <v>2</v>
      </c>
      <c r="E291" s="1">
        <v>0.27833333333333332</v>
      </c>
      <c r="F291">
        <v>17</v>
      </c>
      <c r="G291">
        <v>57.62</v>
      </c>
      <c r="H291">
        <v>10.96</v>
      </c>
      <c r="I291">
        <v>2.16</v>
      </c>
      <c r="J291">
        <v>5</v>
      </c>
      <c r="K291">
        <v>10</v>
      </c>
      <c r="L291">
        <v>3</v>
      </c>
      <c r="M291">
        <v>3</v>
      </c>
      <c r="N291" s="2">
        <v>6</v>
      </c>
      <c r="O291" s="1">
        <v>0.4757142857142857</v>
      </c>
      <c r="P291">
        <v>19</v>
      </c>
      <c r="Q291">
        <v>0.13</v>
      </c>
      <c r="R291">
        <v>12</v>
      </c>
      <c r="S291">
        <v>7</v>
      </c>
      <c r="T291">
        <v>7</v>
      </c>
      <c r="U291" s="2">
        <v>7</v>
      </c>
    </row>
    <row r="292" spans="1:21" x14ac:dyDescent="0.3">
      <c r="A292" s="1" t="s">
        <v>76</v>
      </c>
      <c r="B292">
        <f t="shared" si="4"/>
        <v>290</v>
      </c>
      <c r="C292">
        <v>1</v>
      </c>
      <c r="D292" s="2">
        <v>2</v>
      </c>
      <c r="E292" s="1">
        <v>0.20874999999999999</v>
      </c>
      <c r="F292">
        <v>21</v>
      </c>
      <c r="G292">
        <v>61.55</v>
      </c>
      <c r="H292">
        <v>8.83</v>
      </c>
      <c r="I292">
        <v>1.89</v>
      </c>
      <c r="J292">
        <v>7.17</v>
      </c>
      <c r="K292">
        <v>13</v>
      </c>
      <c r="L292">
        <v>4</v>
      </c>
      <c r="M292">
        <v>3</v>
      </c>
      <c r="N292" s="2">
        <v>8</v>
      </c>
      <c r="O292" s="1">
        <v>0.52428571428571424</v>
      </c>
      <c r="P292">
        <v>18</v>
      </c>
      <c r="Q292">
        <v>0.14000000000000001</v>
      </c>
      <c r="R292">
        <v>10</v>
      </c>
      <c r="S292">
        <v>4</v>
      </c>
      <c r="T292">
        <v>6</v>
      </c>
      <c r="U292" s="2">
        <v>7</v>
      </c>
    </row>
    <row r="293" spans="1:21" x14ac:dyDescent="0.3">
      <c r="A293" s="1" t="s">
        <v>76</v>
      </c>
      <c r="B293">
        <f t="shared" si="4"/>
        <v>291</v>
      </c>
      <c r="C293">
        <v>1</v>
      </c>
      <c r="D293" s="2">
        <v>2</v>
      </c>
      <c r="E293" s="1">
        <v>0.29199999999999998</v>
      </c>
      <c r="F293">
        <v>22</v>
      </c>
      <c r="G293">
        <v>60.68</v>
      </c>
      <c r="H293">
        <v>7.5</v>
      </c>
      <c r="I293">
        <v>0.94</v>
      </c>
      <c r="J293">
        <v>6.5</v>
      </c>
      <c r="K293">
        <v>16</v>
      </c>
      <c r="L293">
        <v>5</v>
      </c>
      <c r="M293">
        <v>5</v>
      </c>
      <c r="N293" s="2">
        <v>10</v>
      </c>
      <c r="O293" s="1">
        <v>0.55555555555555558</v>
      </c>
      <c r="P293">
        <v>15</v>
      </c>
      <c r="Q293">
        <v>0.14000000000000001</v>
      </c>
      <c r="R293">
        <v>9</v>
      </c>
      <c r="S293">
        <v>2</v>
      </c>
      <c r="T293">
        <v>2</v>
      </c>
      <c r="U293" s="2">
        <v>9</v>
      </c>
    </row>
    <row r="294" spans="1:21" x14ac:dyDescent="0.3">
      <c r="A294" s="1" t="s">
        <v>35</v>
      </c>
      <c r="B294">
        <f t="shared" si="4"/>
        <v>292</v>
      </c>
      <c r="C294">
        <v>1</v>
      </c>
      <c r="D294" s="2">
        <v>3</v>
      </c>
      <c r="E294" s="1">
        <v>0.38142857142857139</v>
      </c>
      <c r="F294">
        <v>16</v>
      </c>
      <c r="G294">
        <v>55.68</v>
      </c>
      <c r="H294">
        <v>4.1100000000000003</v>
      </c>
      <c r="I294">
        <v>8.64</v>
      </c>
      <c r="J294">
        <v>0.25</v>
      </c>
      <c r="K294">
        <v>9</v>
      </c>
      <c r="L294">
        <v>3</v>
      </c>
      <c r="M294">
        <v>4</v>
      </c>
      <c r="N294" s="2">
        <v>7</v>
      </c>
      <c r="O294" s="1">
        <v>0.55500000000000005</v>
      </c>
      <c r="P294">
        <v>13</v>
      </c>
      <c r="Q294">
        <v>0.15</v>
      </c>
      <c r="R294">
        <v>9</v>
      </c>
      <c r="S294">
        <v>5</v>
      </c>
      <c r="T294">
        <v>5</v>
      </c>
      <c r="U294" s="2">
        <v>6</v>
      </c>
    </row>
    <row r="295" spans="1:21" x14ac:dyDescent="0.3">
      <c r="A295" s="1" t="s">
        <v>35</v>
      </c>
      <c r="B295">
        <f t="shared" si="4"/>
        <v>293</v>
      </c>
      <c r="C295">
        <v>1</v>
      </c>
      <c r="D295" s="2">
        <v>3</v>
      </c>
      <c r="E295" s="1">
        <v>0.38833333333333336</v>
      </c>
      <c r="F295">
        <v>14</v>
      </c>
      <c r="G295">
        <v>44.8</v>
      </c>
      <c r="H295">
        <v>4.97</v>
      </c>
      <c r="I295">
        <v>9.93</v>
      </c>
      <c r="J295">
        <v>2.5</v>
      </c>
      <c r="K295">
        <v>8</v>
      </c>
      <c r="L295">
        <v>3</v>
      </c>
      <c r="M295">
        <v>3</v>
      </c>
      <c r="N295" s="2">
        <v>6</v>
      </c>
      <c r="O295" s="1">
        <v>0.42857142857142855</v>
      </c>
      <c r="P295">
        <v>13</v>
      </c>
      <c r="Q295">
        <v>0.27</v>
      </c>
      <c r="R295">
        <v>9</v>
      </c>
      <c r="S295">
        <v>3</v>
      </c>
      <c r="T295">
        <v>3</v>
      </c>
      <c r="U295" s="2">
        <v>7</v>
      </c>
    </row>
    <row r="296" spans="1:21" x14ac:dyDescent="0.3">
      <c r="A296" s="1" t="s">
        <v>35</v>
      </c>
      <c r="B296">
        <f t="shared" si="4"/>
        <v>294</v>
      </c>
      <c r="C296">
        <v>1</v>
      </c>
      <c r="D296" s="2">
        <v>3</v>
      </c>
      <c r="E296" s="1">
        <v>0.375</v>
      </c>
      <c r="F296">
        <v>16</v>
      </c>
      <c r="G296">
        <v>62.2</v>
      </c>
      <c r="H296">
        <v>2.87</v>
      </c>
      <c r="I296">
        <v>2</v>
      </c>
      <c r="J296">
        <v>1</v>
      </c>
      <c r="K296">
        <v>11</v>
      </c>
      <c r="L296">
        <v>3</v>
      </c>
      <c r="M296">
        <v>3</v>
      </c>
      <c r="N296" s="2">
        <v>8</v>
      </c>
      <c r="O296" s="1">
        <v>0.5</v>
      </c>
      <c r="P296">
        <v>16</v>
      </c>
      <c r="Q296">
        <v>0.21</v>
      </c>
      <c r="R296">
        <v>12</v>
      </c>
      <c r="S296">
        <v>4</v>
      </c>
      <c r="T296">
        <v>7</v>
      </c>
      <c r="U296" s="2">
        <v>8</v>
      </c>
    </row>
    <row r="297" spans="1:21" x14ac:dyDescent="0.3">
      <c r="A297" s="1" t="s">
        <v>35</v>
      </c>
      <c r="B297">
        <f t="shared" si="4"/>
        <v>295</v>
      </c>
      <c r="C297">
        <v>1</v>
      </c>
      <c r="D297" s="2">
        <v>3</v>
      </c>
      <c r="E297" s="1">
        <v>0.26600000000000001</v>
      </c>
      <c r="F297">
        <v>12</v>
      </c>
      <c r="G297">
        <v>33.49</v>
      </c>
      <c r="H297">
        <v>1.25</v>
      </c>
      <c r="I297">
        <v>3.86</v>
      </c>
      <c r="J297">
        <v>100</v>
      </c>
      <c r="K297">
        <v>8</v>
      </c>
      <c r="L297">
        <v>4</v>
      </c>
      <c r="M297">
        <v>3</v>
      </c>
      <c r="N297" s="2">
        <v>5</v>
      </c>
      <c r="O297" s="1">
        <v>0.44500000000000001</v>
      </c>
      <c r="P297">
        <v>15</v>
      </c>
      <c r="Q297">
        <v>0.27</v>
      </c>
      <c r="R297">
        <v>9</v>
      </c>
      <c r="S297">
        <v>4</v>
      </c>
      <c r="T297">
        <v>6</v>
      </c>
      <c r="U297" s="2">
        <v>6</v>
      </c>
    </row>
    <row r="298" spans="1:21" x14ac:dyDescent="0.3">
      <c r="A298" s="1" t="s">
        <v>46</v>
      </c>
      <c r="B298">
        <f t="shared" si="4"/>
        <v>296</v>
      </c>
      <c r="C298">
        <v>2</v>
      </c>
      <c r="D298" s="2">
        <v>3</v>
      </c>
      <c r="E298" s="1">
        <v>0.33333333333333331</v>
      </c>
      <c r="F298">
        <v>27</v>
      </c>
      <c r="G298">
        <v>76.36</v>
      </c>
      <c r="H298">
        <v>4</v>
      </c>
      <c r="I298">
        <v>2.16</v>
      </c>
      <c r="J298">
        <v>0.75</v>
      </c>
      <c r="K298">
        <v>16</v>
      </c>
      <c r="L298">
        <v>3</v>
      </c>
      <c r="M298">
        <v>3</v>
      </c>
      <c r="N298" s="2">
        <v>12</v>
      </c>
      <c r="O298" s="1">
        <v>0.53300000000000003</v>
      </c>
      <c r="P298">
        <v>17</v>
      </c>
      <c r="Q298">
        <v>0.08</v>
      </c>
      <c r="R298">
        <v>12</v>
      </c>
      <c r="S298">
        <v>3</v>
      </c>
      <c r="T298">
        <v>3</v>
      </c>
      <c r="U298" s="2">
        <v>10</v>
      </c>
    </row>
    <row r="299" spans="1:21" x14ac:dyDescent="0.3">
      <c r="A299" s="1" t="s">
        <v>46</v>
      </c>
      <c r="B299">
        <f t="shared" si="4"/>
        <v>297</v>
      </c>
      <c r="C299">
        <v>2</v>
      </c>
      <c r="D299" s="2">
        <v>3</v>
      </c>
      <c r="E299" s="1">
        <v>0.47249999999999998</v>
      </c>
      <c r="F299">
        <v>21</v>
      </c>
      <c r="G299">
        <v>88.14</v>
      </c>
      <c r="H299">
        <v>3.4</v>
      </c>
      <c r="I299">
        <v>2.62</v>
      </c>
      <c r="J299">
        <v>7.75</v>
      </c>
      <c r="K299">
        <v>16</v>
      </c>
      <c r="L299">
        <v>3</v>
      </c>
      <c r="M299">
        <v>3</v>
      </c>
      <c r="N299" s="2">
        <v>12</v>
      </c>
      <c r="O299" s="1">
        <v>0.61928571428571433</v>
      </c>
      <c r="P299">
        <v>19</v>
      </c>
      <c r="Q299">
        <v>0.1</v>
      </c>
      <c r="R299">
        <v>15</v>
      </c>
      <c r="S299">
        <v>3</v>
      </c>
      <c r="T299">
        <v>2</v>
      </c>
      <c r="U299" s="2">
        <v>14</v>
      </c>
    </row>
    <row r="300" spans="1:21" x14ac:dyDescent="0.3">
      <c r="A300" s="1" t="s">
        <v>46</v>
      </c>
      <c r="B300">
        <f t="shared" si="4"/>
        <v>298</v>
      </c>
      <c r="C300">
        <v>2</v>
      </c>
      <c r="D300" s="2">
        <v>3</v>
      </c>
      <c r="E300" s="1">
        <v>0.33333333333333331</v>
      </c>
      <c r="F300">
        <v>25</v>
      </c>
      <c r="G300">
        <v>96.43</v>
      </c>
      <c r="H300">
        <v>1.25</v>
      </c>
      <c r="I300">
        <v>3.68</v>
      </c>
      <c r="J300">
        <v>1.67</v>
      </c>
      <c r="K300">
        <v>18</v>
      </c>
      <c r="L300">
        <v>3</v>
      </c>
      <c r="M300">
        <v>3</v>
      </c>
      <c r="N300" s="2">
        <v>12</v>
      </c>
      <c r="O300" s="1">
        <v>0.61538461538461542</v>
      </c>
      <c r="P300">
        <v>18</v>
      </c>
      <c r="Q300">
        <v>0.08</v>
      </c>
      <c r="R300">
        <v>15</v>
      </c>
      <c r="S300">
        <v>3</v>
      </c>
      <c r="T300">
        <v>3</v>
      </c>
      <c r="U300" s="2">
        <v>13</v>
      </c>
    </row>
    <row r="301" spans="1:21" x14ac:dyDescent="0.3">
      <c r="A301" s="1" t="s">
        <v>87</v>
      </c>
      <c r="B301">
        <f t="shared" si="4"/>
        <v>299</v>
      </c>
      <c r="C301">
        <v>0</v>
      </c>
      <c r="D301" s="2">
        <v>2</v>
      </c>
      <c r="E301" s="1">
        <v>0.2857142857142857</v>
      </c>
      <c r="F301">
        <v>15</v>
      </c>
      <c r="G301">
        <v>54.87</v>
      </c>
      <c r="H301">
        <v>0.94</v>
      </c>
      <c r="I301">
        <v>1</v>
      </c>
      <c r="J301">
        <v>0.38</v>
      </c>
      <c r="K301">
        <v>10</v>
      </c>
      <c r="L301">
        <v>4</v>
      </c>
      <c r="M301">
        <v>4</v>
      </c>
      <c r="N301" s="2">
        <v>7</v>
      </c>
      <c r="O301" s="1">
        <v>0.33250000000000002</v>
      </c>
      <c r="P301">
        <v>14</v>
      </c>
      <c r="Q301">
        <v>0.13</v>
      </c>
      <c r="R301">
        <v>8</v>
      </c>
      <c r="S301">
        <v>5</v>
      </c>
      <c r="T301">
        <v>3</v>
      </c>
      <c r="U301" s="2">
        <v>4</v>
      </c>
    </row>
    <row r="302" spans="1:21" x14ac:dyDescent="0.3">
      <c r="A302" s="1" t="s">
        <v>87</v>
      </c>
      <c r="B302">
        <f t="shared" si="4"/>
        <v>300</v>
      </c>
      <c r="C302">
        <v>0</v>
      </c>
      <c r="D302" s="2">
        <v>2</v>
      </c>
      <c r="E302" s="1">
        <v>0.40777777777777779</v>
      </c>
      <c r="F302">
        <v>20</v>
      </c>
      <c r="G302">
        <v>51.82</v>
      </c>
      <c r="H302">
        <v>0</v>
      </c>
      <c r="I302">
        <v>0.94</v>
      </c>
      <c r="J302">
        <v>0.68</v>
      </c>
      <c r="K302">
        <v>13</v>
      </c>
      <c r="L302">
        <v>3</v>
      </c>
      <c r="M302">
        <v>4</v>
      </c>
      <c r="N302" s="2">
        <v>9</v>
      </c>
      <c r="O302" s="1">
        <v>0.44500000000000001</v>
      </c>
      <c r="P302">
        <v>13</v>
      </c>
      <c r="Q302">
        <v>0.13</v>
      </c>
      <c r="R302">
        <v>9</v>
      </c>
      <c r="S302">
        <v>3</v>
      </c>
      <c r="T302">
        <v>3</v>
      </c>
      <c r="U302" s="2">
        <v>6</v>
      </c>
    </row>
    <row r="303" spans="1:21" x14ac:dyDescent="0.3">
      <c r="A303" s="1" t="s">
        <v>52</v>
      </c>
      <c r="B303">
        <f t="shared" si="4"/>
        <v>301</v>
      </c>
      <c r="C303">
        <v>0</v>
      </c>
      <c r="D303" s="2">
        <v>1</v>
      </c>
      <c r="E303" s="1">
        <v>0.375</v>
      </c>
      <c r="F303">
        <v>18</v>
      </c>
      <c r="G303">
        <v>55.75</v>
      </c>
      <c r="H303">
        <v>0.5</v>
      </c>
      <c r="I303">
        <v>0.82</v>
      </c>
      <c r="J303">
        <v>5.01</v>
      </c>
      <c r="K303">
        <v>11</v>
      </c>
      <c r="L303">
        <v>4</v>
      </c>
      <c r="M303">
        <v>4</v>
      </c>
      <c r="N303" s="2">
        <v>8</v>
      </c>
      <c r="O303" s="1">
        <v>0.55555555555555558</v>
      </c>
      <c r="P303">
        <v>17</v>
      </c>
      <c r="Q303">
        <v>0.12</v>
      </c>
      <c r="R303">
        <v>12</v>
      </c>
      <c r="S303">
        <v>3</v>
      </c>
      <c r="T303">
        <v>4</v>
      </c>
      <c r="U303" s="2">
        <v>9</v>
      </c>
    </row>
    <row r="304" spans="1:21" x14ac:dyDescent="0.3">
      <c r="A304" s="1" t="s">
        <v>90</v>
      </c>
      <c r="B304">
        <f t="shared" si="4"/>
        <v>302</v>
      </c>
      <c r="C304">
        <v>1</v>
      </c>
      <c r="D304" s="2">
        <v>4</v>
      </c>
      <c r="E304" s="1">
        <v>0.38833333333333336</v>
      </c>
      <c r="F304">
        <v>13</v>
      </c>
      <c r="G304">
        <v>46.48</v>
      </c>
      <c r="H304">
        <v>2.4500000000000002</v>
      </c>
      <c r="I304">
        <v>5.56</v>
      </c>
      <c r="J304">
        <v>7.73</v>
      </c>
      <c r="K304">
        <v>8</v>
      </c>
      <c r="L304">
        <v>4</v>
      </c>
      <c r="M304">
        <v>4</v>
      </c>
      <c r="N304" s="2">
        <v>6</v>
      </c>
      <c r="O304" s="1">
        <v>0.4</v>
      </c>
      <c r="P304">
        <v>13</v>
      </c>
      <c r="Q304">
        <v>0.26</v>
      </c>
      <c r="R304">
        <v>7</v>
      </c>
      <c r="S304">
        <v>3</v>
      </c>
      <c r="T304">
        <v>3</v>
      </c>
      <c r="U304" s="2">
        <v>5</v>
      </c>
    </row>
    <row r="305" spans="1:21" x14ac:dyDescent="0.3">
      <c r="A305" s="1" t="s">
        <v>90</v>
      </c>
      <c r="B305">
        <f t="shared" si="4"/>
        <v>303</v>
      </c>
      <c r="C305">
        <v>1</v>
      </c>
      <c r="D305" s="2">
        <v>4</v>
      </c>
      <c r="E305" s="1">
        <v>0.2</v>
      </c>
      <c r="F305">
        <v>13</v>
      </c>
      <c r="G305">
        <v>50.39</v>
      </c>
      <c r="H305">
        <v>2.4500000000000002</v>
      </c>
      <c r="I305">
        <v>5.91</v>
      </c>
      <c r="J305">
        <v>3.75</v>
      </c>
      <c r="K305">
        <v>8</v>
      </c>
      <c r="L305">
        <v>3</v>
      </c>
      <c r="M305">
        <v>3</v>
      </c>
      <c r="N305" s="2">
        <v>5</v>
      </c>
      <c r="O305" s="1">
        <v>0.26600000000000001</v>
      </c>
      <c r="P305">
        <v>15</v>
      </c>
      <c r="Q305">
        <v>0.2</v>
      </c>
      <c r="R305">
        <v>8</v>
      </c>
      <c r="S305">
        <v>3</v>
      </c>
      <c r="T305">
        <v>4</v>
      </c>
      <c r="U305" s="2">
        <v>5</v>
      </c>
    </row>
    <row r="306" spans="1:21" x14ac:dyDescent="0.3">
      <c r="A306" s="1" t="s">
        <v>90</v>
      </c>
      <c r="B306">
        <f t="shared" si="4"/>
        <v>304</v>
      </c>
      <c r="C306">
        <v>1</v>
      </c>
      <c r="D306" s="2">
        <v>4</v>
      </c>
      <c r="E306" s="1">
        <v>0.27833333333333332</v>
      </c>
      <c r="F306">
        <v>16</v>
      </c>
      <c r="G306">
        <v>49.09</v>
      </c>
      <c r="H306">
        <v>2.94</v>
      </c>
      <c r="I306">
        <v>4</v>
      </c>
      <c r="J306">
        <v>2.08</v>
      </c>
      <c r="K306">
        <v>11</v>
      </c>
      <c r="L306">
        <v>4</v>
      </c>
      <c r="M306">
        <v>4</v>
      </c>
      <c r="N306" s="2">
        <v>6</v>
      </c>
      <c r="O306" s="1">
        <v>0.26600000000000001</v>
      </c>
      <c r="P306">
        <v>16</v>
      </c>
      <c r="Q306">
        <v>0.22</v>
      </c>
      <c r="R306">
        <v>9</v>
      </c>
      <c r="S306">
        <v>4</v>
      </c>
      <c r="T306">
        <v>4</v>
      </c>
      <c r="U306" s="2">
        <v>5</v>
      </c>
    </row>
    <row r="307" spans="1:21" x14ac:dyDescent="0.3">
      <c r="A307" s="1" t="s">
        <v>90</v>
      </c>
      <c r="B307">
        <f t="shared" si="4"/>
        <v>305</v>
      </c>
      <c r="C307">
        <v>1</v>
      </c>
      <c r="D307" s="2">
        <v>4</v>
      </c>
      <c r="E307" s="1">
        <v>0.22166666666666668</v>
      </c>
      <c r="F307">
        <v>18</v>
      </c>
      <c r="G307">
        <v>51.69</v>
      </c>
      <c r="H307">
        <v>2.0499999999999998</v>
      </c>
      <c r="I307">
        <v>4.03</v>
      </c>
      <c r="J307">
        <v>3.55</v>
      </c>
      <c r="K307">
        <v>9</v>
      </c>
      <c r="L307">
        <v>5</v>
      </c>
      <c r="M307">
        <v>5</v>
      </c>
      <c r="N307" s="2">
        <v>6</v>
      </c>
      <c r="O307" s="1">
        <v>0.4</v>
      </c>
      <c r="P307">
        <v>12</v>
      </c>
      <c r="Q307">
        <v>0.28000000000000003</v>
      </c>
      <c r="R307">
        <v>7</v>
      </c>
      <c r="S307">
        <v>4</v>
      </c>
      <c r="T307">
        <v>3</v>
      </c>
      <c r="U307" s="2">
        <v>5</v>
      </c>
    </row>
    <row r="308" spans="1:21" x14ac:dyDescent="0.3">
      <c r="A308" s="1" t="s">
        <v>63</v>
      </c>
      <c r="B308">
        <f t="shared" si="4"/>
        <v>306</v>
      </c>
      <c r="C308">
        <v>1</v>
      </c>
      <c r="D308" s="2">
        <v>4</v>
      </c>
      <c r="E308" s="1">
        <v>9.5714285714285724E-2</v>
      </c>
      <c r="F308">
        <v>19</v>
      </c>
      <c r="G308">
        <v>66.75</v>
      </c>
      <c r="H308">
        <v>0.5</v>
      </c>
      <c r="I308">
        <v>2.62</v>
      </c>
      <c r="J308">
        <v>2.88</v>
      </c>
      <c r="K308">
        <v>12</v>
      </c>
      <c r="L308">
        <v>4</v>
      </c>
      <c r="M308">
        <v>3</v>
      </c>
      <c r="N308" s="2">
        <v>7</v>
      </c>
      <c r="O308" s="1">
        <v>0.5</v>
      </c>
      <c r="P308">
        <v>16</v>
      </c>
      <c r="Q308">
        <v>0.1</v>
      </c>
      <c r="R308">
        <v>11</v>
      </c>
      <c r="S308">
        <v>3</v>
      </c>
      <c r="T308">
        <v>4</v>
      </c>
      <c r="U308" s="2">
        <v>8</v>
      </c>
    </row>
    <row r="309" spans="1:21" x14ac:dyDescent="0.3">
      <c r="A309" s="1" t="s">
        <v>63</v>
      </c>
      <c r="B309">
        <f t="shared" si="4"/>
        <v>307</v>
      </c>
      <c r="C309">
        <v>1</v>
      </c>
      <c r="D309" s="2">
        <v>4</v>
      </c>
      <c r="E309" s="1">
        <v>0.25</v>
      </c>
      <c r="F309">
        <v>22</v>
      </c>
      <c r="G309">
        <v>62.83</v>
      </c>
      <c r="H309">
        <v>3.56</v>
      </c>
      <c r="I309">
        <v>0.47</v>
      </c>
      <c r="J309">
        <v>4.12</v>
      </c>
      <c r="K309">
        <v>10</v>
      </c>
      <c r="L309">
        <v>3</v>
      </c>
      <c r="M309">
        <v>3</v>
      </c>
      <c r="N309" s="2">
        <v>8</v>
      </c>
      <c r="O309" s="1">
        <v>0.44444444444444442</v>
      </c>
      <c r="P309">
        <v>19</v>
      </c>
      <c r="Q309">
        <v>0.19</v>
      </c>
      <c r="R309">
        <v>12</v>
      </c>
      <c r="S309">
        <v>3</v>
      </c>
      <c r="T309">
        <v>4</v>
      </c>
      <c r="U309" s="2">
        <v>9</v>
      </c>
    </row>
    <row r="310" spans="1:21" x14ac:dyDescent="0.3">
      <c r="A310" s="1" t="s">
        <v>63</v>
      </c>
      <c r="B310">
        <f t="shared" si="4"/>
        <v>308</v>
      </c>
      <c r="C310">
        <v>1</v>
      </c>
      <c r="D310" s="2">
        <v>4</v>
      </c>
      <c r="E310" s="1">
        <v>0.33333333333333331</v>
      </c>
      <c r="F310">
        <v>23</v>
      </c>
      <c r="G310">
        <v>65.88</v>
      </c>
      <c r="H310">
        <v>5.72</v>
      </c>
      <c r="I310">
        <v>0</v>
      </c>
      <c r="J310">
        <v>2.17</v>
      </c>
      <c r="K310">
        <v>13</v>
      </c>
      <c r="L310">
        <v>5</v>
      </c>
      <c r="M310">
        <v>4</v>
      </c>
      <c r="N310" s="2">
        <v>9</v>
      </c>
      <c r="O310" s="1">
        <v>0.56699999999999995</v>
      </c>
      <c r="P310">
        <v>16</v>
      </c>
      <c r="Q310">
        <v>0.16</v>
      </c>
      <c r="R310">
        <v>12</v>
      </c>
      <c r="S310">
        <v>2</v>
      </c>
      <c r="T310">
        <v>2</v>
      </c>
      <c r="U310" s="2">
        <v>10</v>
      </c>
    </row>
    <row r="311" spans="1:21" x14ac:dyDescent="0.3">
      <c r="A311" s="1" t="s">
        <v>63</v>
      </c>
      <c r="B311">
        <f t="shared" si="4"/>
        <v>309</v>
      </c>
      <c r="C311">
        <v>1</v>
      </c>
      <c r="D311" s="2">
        <v>4</v>
      </c>
      <c r="E311" s="1">
        <v>0.46699999999999997</v>
      </c>
      <c r="F311">
        <v>18</v>
      </c>
      <c r="G311">
        <v>75.48</v>
      </c>
      <c r="H311">
        <v>9.18</v>
      </c>
      <c r="I311">
        <v>7.32</v>
      </c>
      <c r="J311">
        <v>100</v>
      </c>
      <c r="K311">
        <v>10</v>
      </c>
      <c r="L311">
        <v>2</v>
      </c>
      <c r="M311">
        <v>2</v>
      </c>
      <c r="N311" s="2">
        <v>10</v>
      </c>
      <c r="O311" s="1">
        <v>0.61083333333333334</v>
      </c>
      <c r="P311">
        <v>20</v>
      </c>
      <c r="Q311">
        <v>0.15</v>
      </c>
      <c r="R311">
        <v>14</v>
      </c>
      <c r="S311">
        <v>3</v>
      </c>
      <c r="T311">
        <v>3</v>
      </c>
      <c r="U311" s="2">
        <v>12</v>
      </c>
    </row>
    <row r="312" spans="1:21" x14ac:dyDescent="0.3">
      <c r="A312" s="1" t="s">
        <v>63</v>
      </c>
      <c r="B312">
        <f t="shared" si="4"/>
        <v>310</v>
      </c>
      <c r="C312">
        <v>1</v>
      </c>
      <c r="D312" s="2">
        <v>4</v>
      </c>
      <c r="E312" s="1">
        <v>0.4</v>
      </c>
      <c r="F312">
        <v>21</v>
      </c>
      <c r="G312">
        <v>80.28</v>
      </c>
      <c r="H312">
        <v>8.2899999999999991</v>
      </c>
      <c r="I312">
        <v>7.07</v>
      </c>
      <c r="J312">
        <v>11.88</v>
      </c>
      <c r="K312">
        <v>14</v>
      </c>
      <c r="L312">
        <v>3</v>
      </c>
      <c r="M312">
        <v>3</v>
      </c>
      <c r="N312" s="2">
        <v>10</v>
      </c>
      <c r="O312" s="1">
        <v>0.5</v>
      </c>
      <c r="P312">
        <v>15</v>
      </c>
      <c r="Q312">
        <v>0.15</v>
      </c>
      <c r="R312">
        <v>10</v>
      </c>
      <c r="S312">
        <v>2</v>
      </c>
      <c r="T312">
        <v>3</v>
      </c>
      <c r="U312" s="2">
        <v>8</v>
      </c>
    </row>
    <row r="313" spans="1:21" x14ac:dyDescent="0.3">
      <c r="A313" s="1" t="s">
        <v>63</v>
      </c>
      <c r="B313">
        <f t="shared" si="4"/>
        <v>311</v>
      </c>
      <c r="C313">
        <v>1</v>
      </c>
      <c r="D313" s="2">
        <v>4</v>
      </c>
      <c r="E313" s="1">
        <v>0.36699999999999999</v>
      </c>
      <c r="F313">
        <v>20</v>
      </c>
      <c r="G313">
        <v>79.400000000000006</v>
      </c>
      <c r="H313">
        <v>9.18</v>
      </c>
      <c r="I313">
        <v>7.07</v>
      </c>
      <c r="J313">
        <v>11.5</v>
      </c>
      <c r="K313">
        <v>12</v>
      </c>
      <c r="L313">
        <v>3</v>
      </c>
      <c r="M313">
        <v>3</v>
      </c>
      <c r="N313" s="2">
        <v>10</v>
      </c>
      <c r="O313" s="1">
        <v>0.4811111111111111</v>
      </c>
      <c r="P313">
        <v>18</v>
      </c>
      <c r="Q313">
        <v>0.11</v>
      </c>
      <c r="R313">
        <v>11</v>
      </c>
      <c r="S313">
        <v>3</v>
      </c>
      <c r="T313">
        <v>4</v>
      </c>
      <c r="U313" s="2">
        <v>9</v>
      </c>
    </row>
    <row r="314" spans="1:21" x14ac:dyDescent="0.3">
      <c r="A314" s="1" t="s">
        <v>3</v>
      </c>
      <c r="B314">
        <f t="shared" si="4"/>
        <v>312</v>
      </c>
      <c r="C314">
        <v>1</v>
      </c>
      <c r="D314" s="2">
        <v>4</v>
      </c>
      <c r="E314" s="1">
        <v>0</v>
      </c>
      <c r="F314">
        <v>14</v>
      </c>
      <c r="G314">
        <v>57.75</v>
      </c>
      <c r="H314">
        <v>1.7</v>
      </c>
      <c r="I314">
        <v>0.47</v>
      </c>
      <c r="J314">
        <v>1.19</v>
      </c>
      <c r="K314">
        <v>9</v>
      </c>
      <c r="L314">
        <v>3</v>
      </c>
      <c r="M314">
        <v>2</v>
      </c>
      <c r="N314" s="2">
        <v>6</v>
      </c>
      <c r="O314" s="1">
        <v>0.4757142857142857</v>
      </c>
      <c r="P314">
        <v>18</v>
      </c>
      <c r="Q314">
        <v>0.18</v>
      </c>
      <c r="R314">
        <v>8</v>
      </c>
      <c r="S314">
        <v>3</v>
      </c>
      <c r="T314">
        <v>4</v>
      </c>
      <c r="U314" s="2">
        <v>7</v>
      </c>
    </row>
    <row r="315" spans="1:21" x14ac:dyDescent="0.3">
      <c r="A315" s="1" t="s">
        <v>3</v>
      </c>
      <c r="B315">
        <f t="shared" si="4"/>
        <v>313</v>
      </c>
      <c r="C315">
        <v>1</v>
      </c>
      <c r="D315" s="2">
        <v>4</v>
      </c>
      <c r="E315" s="1">
        <v>0.27833333333333332</v>
      </c>
      <c r="F315">
        <v>16</v>
      </c>
      <c r="G315">
        <v>61.23</v>
      </c>
      <c r="H315">
        <v>0.82</v>
      </c>
      <c r="I315">
        <v>2.36</v>
      </c>
      <c r="J315">
        <v>3</v>
      </c>
      <c r="K315">
        <v>9</v>
      </c>
      <c r="L315">
        <v>2</v>
      </c>
      <c r="M315">
        <v>3</v>
      </c>
      <c r="N315" s="2">
        <v>6</v>
      </c>
      <c r="O315" s="1">
        <v>0.53300000000000003</v>
      </c>
      <c r="P315">
        <v>17</v>
      </c>
      <c r="Q315">
        <v>0.15</v>
      </c>
      <c r="R315">
        <v>13</v>
      </c>
      <c r="S315">
        <v>3</v>
      </c>
      <c r="T315">
        <v>4</v>
      </c>
      <c r="U315" s="2">
        <v>10</v>
      </c>
    </row>
    <row r="316" spans="1:21" x14ac:dyDescent="0.3">
      <c r="A316" s="1" t="s">
        <v>3</v>
      </c>
      <c r="B316">
        <f t="shared" si="4"/>
        <v>314</v>
      </c>
      <c r="C316">
        <v>1</v>
      </c>
      <c r="D316" s="2">
        <v>4</v>
      </c>
      <c r="E316" s="1">
        <v>0.20874999999999999</v>
      </c>
      <c r="F316">
        <v>20</v>
      </c>
      <c r="G316">
        <v>67.31</v>
      </c>
      <c r="H316">
        <v>1</v>
      </c>
      <c r="I316">
        <v>2.62</v>
      </c>
      <c r="J316">
        <v>2.62</v>
      </c>
      <c r="K316">
        <v>11</v>
      </c>
      <c r="L316">
        <v>3</v>
      </c>
      <c r="M316">
        <v>3</v>
      </c>
      <c r="N316" s="2">
        <v>8</v>
      </c>
      <c r="O316" s="1">
        <v>0.5130769230769231</v>
      </c>
      <c r="P316">
        <v>20</v>
      </c>
      <c r="Q316">
        <v>0.11</v>
      </c>
      <c r="R316">
        <v>15</v>
      </c>
      <c r="S316">
        <v>4</v>
      </c>
      <c r="T316">
        <v>4</v>
      </c>
      <c r="U316" s="2">
        <v>13</v>
      </c>
    </row>
    <row r="317" spans="1:21" x14ac:dyDescent="0.3">
      <c r="A317" s="1" t="s">
        <v>89</v>
      </c>
      <c r="B317">
        <f t="shared" si="4"/>
        <v>315</v>
      </c>
      <c r="C317">
        <v>0</v>
      </c>
      <c r="D317" s="2">
        <v>4</v>
      </c>
      <c r="E317" s="1">
        <v>0.11166666666666668</v>
      </c>
      <c r="F317">
        <v>18</v>
      </c>
      <c r="G317">
        <v>52.81</v>
      </c>
      <c r="H317">
        <v>0.5</v>
      </c>
      <c r="I317">
        <v>0.94</v>
      </c>
      <c r="J317">
        <v>0.75</v>
      </c>
      <c r="K317">
        <v>11</v>
      </c>
      <c r="L317">
        <v>3</v>
      </c>
      <c r="M317">
        <v>4</v>
      </c>
      <c r="N317" s="2">
        <v>6</v>
      </c>
      <c r="O317" s="1">
        <v>0.2857142857142857</v>
      </c>
      <c r="P317">
        <v>22</v>
      </c>
      <c r="Q317">
        <v>0.15</v>
      </c>
      <c r="R317">
        <v>12</v>
      </c>
      <c r="S317">
        <v>4</v>
      </c>
      <c r="T317">
        <v>5</v>
      </c>
      <c r="U317" s="2">
        <v>7</v>
      </c>
    </row>
    <row r="318" spans="1:21" x14ac:dyDescent="0.3">
      <c r="A318" s="1" t="s">
        <v>89</v>
      </c>
      <c r="B318">
        <f t="shared" si="4"/>
        <v>316</v>
      </c>
      <c r="C318">
        <v>0</v>
      </c>
      <c r="D318" s="2">
        <v>4</v>
      </c>
      <c r="E318" s="1">
        <v>9.5714285714285724E-2</v>
      </c>
      <c r="F318">
        <v>18</v>
      </c>
      <c r="G318">
        <v>55.87</v>
      </c>
      <c r="H318">
        <v>1.25</v>
      </c>
      <c r="I318">
        <v>1</v>
      </c>
      <c r="J318">
        <v>0.81</v>
      </c>
      <c r="K318">
        <v>12</v>
      </c>
      <c r="L318">
        <v>5</v>
      </c>
      <c r="M318">
        <v>3</v>
      </c>
      <c r="N318" s="2">
        <v>7</v>
      </c>
      <c r="O318" s="1">
        <v>0.38833333333333336</v>
      </c>
      <c r="P318">
        <v>16</v>
      </c>
      <c r="Q318">
        <v>0.11</v>
      </c>
      <c r="R318">
        <v>9</v>
      </c>
      <c r="S318">
        <v>3</v>
      </c>
      <c r="T318">
        <v>3</v>
      </c>
      <c r="U318" s="2">
        <v>6</v>
      </c>
    </row>
    <row r="319" spans="1:21" x14ac:dyDescent="0.3">
      <c r="A319" s="1" t="s">
        <v>56</v>
      </c>
      <c r="B319">
        <f t="shared" si="4"/>
        <v>317</v>
      </c>
      <c r="C319">
        <v>2</v>
      </c>
      <c r="D319" s="2">
        <v>4</v>
      </c>
      <c r="E319" s="1">
        <v>0.55555555555555558</v>
      </c>
      <c r="F319">
        <v>15</v>
      </c>
      <c r="G319">
        <v>85.54</v>
      </c>
      <c r="H319">
        <v>12.97</v>
      </c>
      <c r="I319">
        <v>9.1</v>
      </c>
      <c r="J319">
        <v>100</v>
      </c>
      <c r="K319">
        <v>11</v>
      </c>
      <c r="L319">
        <v>3</v>
      </c>
      <c r="M319">
        <v>3</v>
      </c>
      <c r="N319" s="2">
        <v>9</v>
      </c>
      <c r="O319" s="1">
        <v>0.59499999999999997</v>
      </c>
      <c r="P319">
        <v>23</v>
      </c>
      <c r="Q319">
        <v>0.11</v>
      </c>
      <c r="R319">
        <v>16</v>
      </c>
      <c r="S319">
        <v>6</v>
      </c>
      <c r="T319">
        <v>6</v>
      </c>
      <c r="U319" s="2">
        <v>14</v>
      </c>
    </row>
    <row r="320" spans="1:21" x14ac:dyDescent="0.3">
      <c r="A320" s="1" t="s">
        <v>56</v>
      </c>
      <c r="B320">
        <f t="shared" si="4"/>
        <v>318</v>
      </c>
      <c r="C320">
        <v>2</v>
      </c>
      <c r="D320" s="2">
        <v>4</v>
      </c>
      <c r="E320" s="1">
        <v>0.53846153846153844</v>
      </c>
      <c r="F320">
        <v>21</v>
      </c>
      <c r="G320">
        <v>89.46</v>
      </c>
      <c r="H320">
        <v>0.5</v>
      </c>
      <c r="I320">
        <v>7.59</v>
      </c>
      <c r="J320">
        <v>100</v>
      </c>
      <c r="K320">
        <v>15</v>
      </c>
      <c r="L320">
        <v>2</v>
      </c>
      <c r="M320">
        <v>2</v>
      </c>
      <c r="N320" s="2">
        <v>13</v>
      </c>
      <c r="O320" s="1">
        <v>0.6</v>
      </c>
      <c r="P320">
        <v>24</v>
      </c>
      <c r="Q320">
        <v>0.12</v>
      </c>
      <c r="R320">
        <v>17</v>
      </c>
      <c r="S320">
        <v>3</v>
      </c>
      <c r="T320">
        <v>3</v>
      </c>
      <c r="U320" s="2">
        <v>15</v>
      </c>
    </row>
    <row r="321" spans="1:21" x14ac:dyDescent="0.3">
      <c r="A321" s="1" t="s">
        <v>56</v>
      </c>
      <c r="B321">
        <f t="shared" si="4"/>
        <v>319</v>
      </c>
      <c r="C321">
        <v>2</v>
      </c>
      <c r="D321" s="2">
        <v>4</v>
      </c>
      <c r="E321" s="1">
        <v>0.56384615384615389</v>
      </c>
      <c r="F321">
        <v>22</v>
      </c>
      <c r="G321">
        <v>92.08</v>
      </c>
      <c r="H321">
        <v>15.3</v>
      </c>
      <c r="I321">
        <v>10.68</v>
      </c>
      <c r="J321">
        <v>100</v>
      </c>
      <c r="K321">
        <v>15</v>
      </c>
      <c r="L321">
        <v>3</v>
      </c>
      <c r="M321">
        <v>2</v>
      </c>
      <c r="N321" s="2">
        <v>13</v>
      </c>
      <c r="O321" s="1">
        <v>0.55583333333333329</v>
      </c>
      <c r="P321">
        <v>22</v>
      </c>
      <c r="Q321">
        <v>0.14000000000000001</v>
      </c>
      <c r="R321">
        <v>15</v>
      </c>
      <c r="S321">
        <v>4</v>
      </c>
      <c r="T321">
        <v>3</v>
      </c>
      <c r="U321" s="2">
        <v>12</v>
      </c>
    </row>
    <row r="322" spans="1:21" x14ac:dyDescent="0.3">
      <c r="A322" s="1" t="s">
        <v>43</v>
      </c>
      <c r="B322">
        <f t="shared" si="4"/>
        <v>320</v>
      </c>
      <c r="C322">
        <v>0</v>
      </c>
      <c r="D322" s="2">
        <v>0</v>
      </c>
      <c r="E322" s="1">
        <v>0.16625000000000001</v>
      </c>
      <c r="F322">
        <v>19</v>
      </c>
      <c r="G322">
        <v>64.400000000000006</v>
      </c>
      <c r="H322">
        <v>3.3</v>
      </c>
      <c r="I322">
        <v>1</v>
      </c>
      <c r="J322">
        <v>2.48</v>
      </c>
      <c r="K322">
        <v>14</v>
      </c>
      <c r="L322">
        <v>4</v>
      </c>
      <c r="M322">
        <v>4</v>
      </c>
      <c r="N322" s="2">
        <v>8</v>
      </c>
      <c r="O322" s="1">
        <v>0.375</v>
      </c>
      <c r="P322">
        <v>20</v>
      </c>
      <c r="Q322">
        <v>0.2</v>
      </c>
      <c r="R322">
        <v>13</v>
      </c>
      <c r="S322">
        <v>5</v>
      </c>
      <c r="T322">
        <v>6</v>
      </c>
      <c r="U322" s="2">
        <v>8</v>
      </c>
    </row>
    <row r="323" spans="1:21" x14ac:dyDescent="0.3">
      <c r="A323" s="1" t="s">
        <v>72</v>
      </c>
      <c r="B323">
        <f t="shared" ref="B323:B362" si="5">B322+1</f>
        <v>321</v>
      </c>
      <c r="C323">
        <v>1</v>
      </c>
      <c r="D323" s="2">
        <v>0</v>
      </c>
      <c r="E323" s="1">
        <v>0.36699999999999999</v>
      </c>
      <c r="F323">
        <v>21</v>
      </c>
      <c r="G323">
        <v>56.33</v>
      </c>
      <c r="H323">
        <v>0</v>
      </c>
      <c r="I323">
        <v>3.74</v>
      </c>
      <c r="J323">
        <v>0</v>
      </c>
      <c r="K323">
        <v>14</v>
      </c>
      <c r="L323">
        <v>5</v>
      </c>
      <c r="M323">
        <v>3</v>
      </c>
      <c r="N323" s="2">
        <v>10</v>
      </c>
      <c r="O323" s="1">
        <v>0.45874999999999999</v>
      </c>
      <c r="P323">
        <v>16</v>
      </c>
      <c r="Q323">
        <v>0.13</v>
      </c>
      <c r="R323">
        <v>10</v>
      </c>
      <c r="S323">
        <v>3</v>
      </c>
      <c r="T323">
        <v>2</v>
      </c>
      <c r="U323" s="2">
        <v>8</v>
      </c>
    </row>
    <row r="324" spans="1:21" x14ac:dyDescent="0.3">
      <c r="A324" s="1" t="s">
        <v>72</v>
      </c>
      <c r="B324">
        <f t="shared" si="5"/>
        <v>322</v>
      </c>
      <c r="C324">
        <v>1</v>
      </c>
      <c r="D324" s="2">
        <v>0</v>
      </c>
      <c r="E324" s="1">
        <v>0.26700000000000002</v>
      </c>
      <c r="F324">
        <v>24</v>
      </c>
      <c r="G324">
        <v>67.25</v>
      </c>
      <c r="H324">
        <v>4.24</v>
      </c>
      <c r="I324">
        <v>3.74</v>
      </c>
      <c r="J324">
        <v>2.2799999999999998</v>
      </c>
      <c r="K324">
        <v>16</v>
      </c>
      <c r="L324">
        <v>4</v>
      </c>
      <c r="M324">
        <v>4</v>
      </c>
      <c r="N324" s="2">
        <v>10</v>
      </c>
      <c r="O324" s="1">
        <v>0.40777777777777779</v>
      </c>
      <c r="P324">
        <v>20</v>
      </c>
      <c r="Q324">
        <v>0.15</v>
      </c>
      <c r="R324">
        <v>12</v>
      </c>
      <c r="S324">
        <v>6</v>
      </c>
      <c r="T324">
        <v>5</v>
      </c>
      <c r="U324" s="2">
        <v>9</v>
      </c>
    </row>
    <row r="325" spans="1:21" x14ac:dyDescent="0.3">
      <c r="A325" s="1" t="s">
        <v>9</v>
      </c>
      <c r="B325">
        <f t="shared" si="5"/>
        <v>323</v>
      </c>
      <c r="C325">
        <v>1</v>
      </c>
      <c r="D325" s="2">
        <v>2</v>
      </c>
      <c r="E325" s="1">
        <v>0.16625000000000001</v>
      </c>
      <c r="F325">
        <v>18</v>
      </c>
      <c r="G325">
        <v>64.84</v>
      </c>
      <c r="H325">
        <v>2.5</v>
      </c>
      <c r="I325">
        <v>1.7</v>
      </c>
      <c r="J325">
        <v>1.67</v>
      </c>
      <c r="K325">
        <v>11</v>
      </c>
      <c r="L325">
        <v>4</v>
      </c>
      <c r="M325">
        <v>4</v>
      </c>
      <c r="N325" s="2">
        <v>8</v>
      </c>
      <c r="O325" s="1">
        <v>0.42857142857142855</v>
      </c>
      <c r="P325">
        <v>19</v>
      </c>
      <c r="Q325">
        <v>0.18</v>
      </c>
      <c r="R325">
        <v>11</v>
      </c>
      <c r="S325">
        <v>4</v>
      </c>
      <c r="T325">
        <v>4</v>
      </c>
      <c r="U325" s="2">
        <v>7</v>
      </c>
    </row>
    <row r="326" spans="1:21" x14ac:dyDescent="0.3">
      <c r="A326" s="1" t="s">
        <v>9</v>
      </c>
      <c r="B326">
        <f t="shared" si="5"/>
        <v>324</v>
      </c>
      <c r="C326">
        <v>1</v>
      </c>
      <c r="D326" s="2">
        <v>2</v>
      </c>
      <c r="E326" s="1">
        <v>0.25</v>
      </c>
      <c r="F326">
        <v>19</v>
      </c>
      <c r="G326">
        <v>68.319999999999993</v>
      </c>
      <c r="H326">
        <v>2.16</v>
      </c>
      <c r="I326">
        <v>0.82</v>
      </c>
      <c r="J326">
        <v>1.1200000000000001</v>
      </c>
      <c r="K326">
        <v>12</v>
      </c>
      <c r="L326">
        <v>4</v>
      </c>
      <c r="M326">
        <v>4</v>
      </c>
      <c r="N326" s="2">
        <v>8</v>
      </c>
      <c r="O326" s="1">
        <v>0.45874999999999999</v>
      </c>
      <c r="P326">
        <v>20</v>
      </c>
      <c r="Q326">
        <v>0.17</v>
      </c>
      <c r="R326">
        <v>12</v>
      </c>
      <c r="S326">
        <v>6</v>
      </c>
      <c r="T326">
        <v>7</v>
      </c>
      <c r="U326" s="2">
        <v>8</v>
      </c>
    </row>
    <row r="327" spans="1:21" x14ac:dyDescent="0.3">
      <c r="A327" s="1" t="s">
        <v>9</v>
      </c>
      <c r="B327">
        <f t="shared" si="5"/>
        <v>325</v>
      </c>
      <c r="C327">
        <v>1</v>
      </c>
      <c r="D327" s="2">
        <v>2</v>
      </c>
      <c r="E327" s="1">
        <v>0.20874999999999999</v>
      </c>
      <c r="F327">
        <v>19</v>
      </c>
      <c r="G327">
        <v>61.36</v>
      </c>
      <c r="H327">
        <v>2.4900000000000002</v>
      </c>
      <c r="I327">
        <v>1</v>
      </c>
      <c r="J327">
        <v>2.75</v>
      </c>
      <c r="K327">
        <v>13</v>
      </c>
      <c r="L327">
        <v>4</v>
      </c>
      <c r="M327">
        <v>3</v>
      </c>
      <c r="N327" s="2">
        <v>8</v>
      </c>
      <c r="O327" s="1">
        <v>0.42857142857142855</v>
      </c>
      <c r="P327">
        <v>18</v>
      </c>
      <c r="Q327">
        <v>0.12</v>
      </c>
      <c r="R327">
        <v>13</v>
      </c>
      <c r="S327">
        <v>6</v>
      </c>
      <c r="T327">
        <v>6</v>
      </c>
      <c r="U327" s="2">
        <v>7</v>
      </c>
    </row>
    <row r="328" spans="1:21" x14ac:dyDescent="0.3">
      <c r="A328" s="1" t="s">
        <v>75</v>
      </c>
      <c r="B328">
        <f t="shared" si="5"/>
        <v>326</v>
      </c>
      <c r="C328">
        <v>1</v>
      </c>
      <c r="D328" s="2">
        <v>2</v>
      </c>
      <c r="E328" s="1">
        <v>0.14285714285714285</v>
      </c>
      <c r="F328">
        <v>21</v>
      </c>
      <c r="G328">
        <v>61.54</v>
      </c>
      <c r="H328">
        <v>2.0499999999999998</v>
      </c>
      <c r="I328">
        <v>1.63</v>
      </c>
      <c r="J328">
        <v>2.77</v>
      </c>
      <c r="K328">
        <v>11</v>
      </c>
      <c r="L328">
        <v>6</v>
      </c>
      <c r="M328">
        <v>4</v>
      </c>
      <c r="N328" s="2">
        <v>7</v>
      </c>
      <c r="O328" s="1">
        <v>0.57545454545454544</v>
      </c>
      <c r="P328">
        <v>17</v>
      </c>
      <c r="Q328">
        <v>0.18</v>
      </c>
      <c r="R328">
        <v>12</v>
      </c>
      <c r="S328">
        <v>2</v>
      </c>
      <c r="T328">
        <v>2</v>
      </c>
      <c r="U328" s="2">
        <v>11</v>
      </c>
    </row>
    <row r="329" spans="1:21" x14ac:dyDescent="0.3">
      <c r="A329" s="1" t="s">
        <v>75</v>
      </c>
      <c r="B329">
        <f t="shared" si="5"/>
        <v>327</v>
      </c>
      <c r="C329">
        <v>1</v>
      </c>
      <c r="D329" s="2">
        <v>2</v>
      </c>
      <c r="E329" s="1">
        <v>0.23857142857142857</v>
      </c>
      <c r="F329">
        <v>20</v>
      </c>
      <c r="G329">
        <v>55.86</v>
      </c>
      <c r="H329">
        <v>1</v>
      </c>
      <c r="I329">
        <v>3.27</v>
      </c>
      <c r="J329">
        <v>2.17</v>
      </c>
      <c r="K329">
        <v>11</v>
      </c>
      <c r="L329">
        <v>5</v>
      </c>
      <c r="M329">
        <v>4</v>
      </c>
      <c r="N329" s="2">
        <v>7</v>
      </c>
      <c r="O329" s="1">
        <v>0.57545454545454544</v>
      </c>
      <c r="P329">
        <v>17</v>
      </c>
      <c r="Q329">
        <v>0.13</v>
      </c>
      <c r="R329">
        <v>11</v>
      </c>
      <c r="S329">
        <v>2</v>
      </c>
      <c r="T329">
        <v>2</v>
      </c>
      <c r="U329" s="2">
        <v>11</v>
      </c>
    </row>
    <row r="330" spans="1:21" x14ac:dyDescent="0.3">
      <c r="A330" s="1" t="s">
        <v>61</v>
      </c>
      <c r="B330">
        <f t="shared" si="5"/>
        <v>328</v>
      </c>
      <c r="C330">
        <v>1</v>
      </c>
      <c r="D330" s="2">
        <v>2</v>
      </c>
      <c r="E330" s="1">
        <v>0.27833333333333332</v>
      </c>
      <c r="F330">
        <v>16</v>
      </c>
      <c r="G330">
        <v>50.84</v>
      </c>
      <c r="H330">
        <v>1</v>
      </c>
      <c r="I330">
        <v>1.25</v>
      </c>
      <c r="J330">
        <v>1.75</v>
      </c>
      <c r="K330">
        <v>8</v>
      </c>
      <c r="L330">
        <v>3</v>
      </c>
      <c r="M330">
        <v>3</v>
      </c>
      <c r="N330" s="2">
        <v>6</v>
      </c>
      <c r="O330" s="1">
        <v>0.4757142857142857</v>
      </c>
      <c r="P330">
        <v>13</v>
      </c>
      <c r="Q330">
        <v>0.15</v>
      </c>
      <c r="R330">
        <v>8</v>
      </c>
      <c r="S330">
        <v>2</v>
      </c>
      <c r="T330">
        <v>2</v>
      </c>
      <c r="U330" s="2">
        <v>7</v>
      </c>
    </row>
    <row r="331" spans="1:21" x14ac:dyDescent="0.3">
      <c r="A331" s="1" t="s">
        <v>61</v>
      </c>
      <c r="B331">
        <f t="shared" si="5"/>
        <v>329</v>
      </c>
      <c r="C331">
        <v>1</v>
      </c>
      <c r="D331" s="2">
        <v>2</v>
      </c>
      <c r="E331" s="1">
        <v>0.19</v>
      </c>
      <c r="F331">
        <v>15</v>
      </c>
      <c r="G331">
        <v>50.84</v>
      </c>
      <c r="H331">
        <v>0.82</v>
      </c>
      <c r="I331">
        <v>1.25</v>
      </c>
      <c r="J331">
        <v>0.92</v>
      </c>
      <c r="K331">
        <v>9</v>
      </c>
      <c r="L331">
        <v>3</v>
      </c>
      <c r="M331">
        <v>3</v>
      </c>
      <c r="N331" s="2">
        <v>7</v>
      </c>
      <c r="O331" s="1">
        <v>0.38142857142857139</v>
      </c>
      <c r="P331">
        <v>16</v>
      </c>
      <c r="Q331">
        <v>0.17</v>
      </c>
      <c r="R331">
        <v>11</v>
      </c>
      <c r="S331">
        <v>4</v>
      </c>
      <c r="T331">
        <v>4</v>
      </c>
      <c r="U331" s="2">
        <v>7</v>
      </c>
    </row>
    <row r="332" spans="1:21" x14ac:dyDescent="0.3">
      <c r="A332" s="1" t="s">
        <v>24</v>
      </c>
      <c r="B332">
        <f t="shared" si="5"/>
        <v>330</v>
      </c>
      <c r="C332">
        <v>2</v>
      </c>
      <c r="D332" s="2">
        <v>2</v>
      </c>
      <c r="E332" s="1">
        <v>0.22222222222222221</v>
      </c>
      <c r="F332">
        <v>23</v>
      </c>
      <c r="G332">
        <v>74.2</v>
      </c>
      <c r="H332">
        <v>0.47</v>
      </c>
      <c r="I332">
        <v>2.62</v>
      </c>
      <c r="J332">
        <v>5.47</v>
      </c>
      <c r="K332">
        <v>14</v>
      </c>
      <c r="L332">
        <v>4</v>
      </c>
      <c r="M332">
        <v>4</v>
      </c>
      <c r="N332" s="2">
        <v>9</v>
      </c>
      <c r="O332" s="1">
        <v>0.54545454545454541</v>
      </c>
      <c r="P332">
        <v>20</v>
      </c>
      <c r="Q332">
        <v>0.18</v>
      </c>
      <c r="R332">
        <v>13</v>
      </c>
      <c r="S332">
        <v>5</v>
      </c>
      <c r="T332">
        <v>3</v>
      </c>
      <c r="U332" s="2">
        <v>11</v>
      </c>
    </row>
    <row r="333" spans="1:21" x14ac:dyDescent="0.3">
      <c r="A333" s="1" t="s">
        <v>24</v>
      </c>
      <c r="B333">
        <f t="shared" si="5"/>
        <v>331</v>
      </c>
      <c r="C333">
        <v>2</v>
      </c>
      <c r="D333" s="2">
        <v>2</v>
      </c>
      <c r="E333" s="1">
        <v>0.25888888888888889</v>
      </c>
      <c r="F333">
        <v>21</v>
      </c>
      <c r="G333">
        <v>71.150000000000006</v>
      </c>
      <c r="H333">
        <v>0.47</v>
      </c>
      <c r="I333">
        <v>3.09</v>
      </c>
      <c r="J333">
        <v>1.67</v>
      </c>
      <c r="K333">
        <v>11</v>
      </c>
      <c r="L333">
        <v>2</v>
      </c>
      <c r="M333">
        <v>3</v>
      </c>
      <c r="N333" s="2">
        <v>9</v>
      </c>
      <c r="O333" s="1">
        <v>0.56699999999999995</v>
      </c>
      <c r="P333">
        <v>18</v>
      </c>
      <c r="Q333">
        <v>0.13</v>
      </c>
      <c r="R333">
        <v>13</v>
      </c>
      <c r="S333">
        <v>4</v>
      </c>
      <c r="T333">
        <v>4</v>
      </c>
      <c r="U333" s="2">
        <v>10</v>
      </c>
    </row>
    <row r="334" spans="1:21" x14ac:dyDescent="0.3">
      <c r="A334" s="1" t="s">
        <v>24</v>
      </c>
      <c r="B334">
        <f t="shared" si="5"/>
        <v>332</v>
      </c>
      <c r="C334">
        <v>2</v>
      </c>
      <c r="D334" s="2">
        <v>2</v>
      </c>
      <c r="E334" s="1">
        <v>0.33300000000000002</v>
      </c>
      <c r="F334">
        <v>24</v>
      </c>
      <c r="G334">
        <v>59.8</v>
      </c>
      <c r="H334">
        <v>0</v>
      </c>
      <c r="I334">
        <v>1.25</v>
      </c>
      <c r="J334">
        <v>1.5</v>
      </c>
      <c r="K334">
        <v>12</v>
      </c>
      <c r="L334">
        <v>4</v>
      </c>
      <c r="M334">
        <v>3</v>
      </c>
      <c r="N334" s="2">
        <v>10</v>
      </c>
      <c r="O334" s="1">
        <v>0.5154545454545455</v>
      </c>
      <c r="P334">
        <v>21</v>
      </c>
      <c r="Q334">
        <v>0.17</v>
      </c>
      <c r="R334">
        <v>14</v>
      </c>
      <c r="S334">
        <v>5</v>
      </c>
      <c r="T334">
        <v>4</v>
      </c>
      <c r="U334" s="2">
        <v>11</v>
      </c>
    </row>
    <row r="335" spans="1:21" x14ac:dyDescent="0.3">
      <c r="A335" s="1" t="s">
        <v>24</v>
      </c>
      <c r="B335">
        <f t="shared" si="5"/>
        <v>333</v>
      </c>
      <c r="C335">
        <v>2</v>
      </c>
      <c r="D335" s="2">
        <v>2</v>
      </c>
      <c r="E335" s="1">
        <v>0.33300000000000002</v>
      </c>
      <c r="F335">
        <v>25</v>
      </c>
      <c r="G335">
        <v>70.27</v>
      </c>
      <c r="H335">
        <v>0.47</v>
      </c>
      <c r="I335">
        <v>0.5</v>
      </c>
      <c r="J335">
        <v>1.62</v>
      </c>
      <c r="K335">
        <v>14</v>
      </c>
      <c r="L335">
        <v>5</v>
      </c>
      <c r="M335">
        <v>3</v>
      </c>
      <c r="N335" s="2">
        <v>10</v>
      </c>
      <c r="O335" s="1">
        <v>0.55555555555555558</v>
      </c>
      <c r="P335">
        <v>13</v>
      </c>
      <c r="Q335">
        <v>0.14000000000000001</v>
      </c>
      <c r="R335">
        <v>11</v>
      </c>
      <c r="S335">
        <v>2</v>
      </c>
      <c r="T335">
        <v>3</v>
      </c>
      <c r="U335" s="2">
        <v>9</v>
      </c>
    </row>
    <row r="336" spans="1:21" x14ac:dyDescent="0.3">
      <c r="A336" s="1" t="s">
        <v>48</v>
      </c>
      <c r="B336">
        <f t="shared" si="5"/>
        <v>334</v>
      </c>
      <c r="C336">
        <v>0</v>
      </c>
      <c r="D336" s="2">
        <v>1</v>
      </c>
      <c r="E336" s="1">
        <v>0.14285714285714285</v>
      </c>
      <c r="F336">
        <v>19</v>
      </c>
      <c r="G336">
        <v>55.37</v>
      </c>
      <c r="H336">
        <v>0.5</v>
      </c>
      <c r="I336">
        <v>0.82</v>
      </c>
      <c r="J336">
        <v>0.75</v>
      </c>
      <c r="K336">
        <v>10</v>
      </c>
      <c r="L336">
        <v>2</v>
      </c>
      <c r="M336">
        <v>3</v>
      </c>
      <c r="N336" s="2">
        <v>7</v>
      </c>
      <c r="O336" s="1">
        <v>0.4</v>
      </c>
      <c r="P336">
        <v>18</v>
      </c>
      <c r="Q336">
        <v>0.21</v>
      </c>
      <c r="R336">
        <v>9</v>
      </c>
      <c r="S336">
        <v>5</v>
      </c>
      <c r="T336">
        <v>4</v>
      </c>
      <c r="U336" s="2">
        <v>5</v>
      </c>
    </row>
    <row r="337" spans="1:21" x14ac:dyDescent="0.3">
      <c r="A337" s="1" t="s">
        <v>73</v>
      </c>
      <c r="B337">
        <f t="shared" si="5"/>
        <v>335</v>
      </c>
      <c r="C337">
        <v>0</v>
      </c>
      <c r="D337" s="2">
        <v>1</v>
      </c>
      <c r="E337" s="1">
        <v>0</v>
      </c>
      <c r="F337">
        <v>14</v>
      </c>
      <c r="G337">
        <v>56.51</v>
      </c>
      <c r="H337">
        <v>1.41</v>
      </c>
      <c r="I337">
        <v>1</v>
      </c>
      <c r="J337">
        <v>1.33</v>
      </c>
      <c r="K337">
        <v>8</v>
      </c>
      <c r="L337">
        <v>3</v>
      </c>
      <c r="M337">
        <v>3</v>
      </c>
      <c r="N337" s="2">
        <v>4</v>
      </c>
      <c r="O337" s="1">
        <v>0.33250000000000002</v>
      </c>
      <c r="P337">
        <v>12</v>
      </c>
      <c r="Q337">
        <v>0.32</v>
      </c>
      <c r="R337">
        <v>7</v>
      </c>
      <c r="S337">
        <v>5</v>
      </c>
      <c r="T337">
        <v>5</v>
      </c>
      <c r="U337" s="2">
        <v>4</v>
      </c>
    </row>
    <row r="338" spans="1:21" x14ac:dyDescent="0.3">
      <c r="A338" s="1" t="s">
        <v>26</v>
      </c>
      <c r="B338">
        <f t="shared" si="5"/>
        <v>336</v>
      </c>
      <c r="C338">
        <v>0</v>
      </c>
      <c r="D338" s="2">
        <v>2</v>
      </c>
      <c r="E338" s="1">
        <v>0.23857142857142857</v>
      </c>
      <c r="F338">
        <v>18</v>
      </c>
      <c r="G338">
        <v>50.87</v>
      </c>
      <c r="H338">
        <v>2.83</v>
      </c>
      <c r="I338">
        <v>1.25</v>
      </c>
      <c r="J338">
        <v>0.62</v>
      </c>
      <c r="K338">
        <v>11</v>
      </c>
      <c r="L338">
        <v>3</v>
      </c>
      <c r="M338">
        <v>3</v>
      </c>
      <c r="N338" s="2">
        <v>7</v>
      </c>
      <c r="O338" s="1">
        <v>0.44750000000000001</v>
      </c>
      <c r="P338">
        <v>17</v>
      </c>
      <c r="Q338">
        <v>0.17</v>
      </c>
      <c r="R338">
        <v>13</v>
      </c>
      <c r="S338">
        <v>6</v>
      </c>
      <c r="T338">
        <v>5</v>
      </c>
      <c r="U338" s="2">
        <v>8</v>
      </c>
    </row>
    <row r="339" spans="1:21" x14ac:dyDescent="0.3">
      <c r="A339" s="1" t="s">
        <v>26</v>
      </c>
      <c r="B339">
        <f t="shared" si="5"/>
        <v>337</v>
      </c>
      <c r="C339">
        <v>0</v>
      </c>
      <c r="D339" s="2">
        <v>2</v>
      </c>
      <c r="E339" s="1">
        <v>0.20874999999999999</v>
      </c>
      <c r="F339">
        <v>18</v>
      </c>
      <c r="G339">
        <v>52.17</v>
      </c>
      <c r="H339">
        <v>3</v>
      </c>
      <c r="I339">
        <v>0.82</v>
      </c>
      <c r="J339">
        <v>1.75</v>
      </c>
      <c r="K339">
        <v>12</v>
      </c>
      <c r="L339">
        <v>2</v>
      </c>
      <c r="M339">
        <v>2</v>
      </c>
      <c r="N339" s="2">
        <v>8</v>
      </c>
      <c r="O339" s="1">
        <v>0.375</v>
      </c>
      <c r="P339">
        <v>18</v>
      </c>
      <c r="Q339">
        <v>0.21</v>
      </c>
      <c r="R339">
        <v>14</v>
      </c>
      <c r="S339">
        <v>6</v>
      </c>
      <c r="T339">
        <v>5</v>
      </c>
      <c r="U339" s="2">
        <v>8</v>
      </c>
    </row>
    <row r="340" spans="1:21" x14ac:dyDescent="0.3">
      <c r="A340" s="1" t="s">
        <v>82</v>
      </c>
      <c r="B340">
        <f t="shared" si="5"/>
        <v>338</v>
      </c>
      <c r="C340">
        <v>0</v>
      </c>
      <c r="D340" s="2">
        <v>2</v>
      </c>
      <c r="E340" s="1">
        <v>0.4811111111111111</v>
      </c>
      <c r="F340">
        <v>17</v>
      </c>
      <c r="G340">
        <v>49.12</v>
      </c>
      <c r="H340">
        <v>1</v>
      </c>
      <c r="I340">
        <v>1.25</v>
      </c>
      <c r="J340">
        <v>100</v>
      </c>
      <c r="K340">
        <v>11</v>
      </c>
      <c r="L340">
        <v>3</v>
      </c>
      <c r="M340">
        <v>4</v>
      </c>
      <c r="N340" s="2">
        <v>9</v>
      </c>
      <c r="O340" s="1">
        <v>0.54125000000000001</v>
      </c>
      <c r="P340">
        <v>15</v>
      </c>
      <c r="Q340">
        <v>0.23</v>
      </c>
      <c r="R340">
        <v>10</v>
      </c>
      <c r="S340">
        <v>2</v>
      </c>
      <c r="T340">
        <v>2</v>
      </c>
      <c r="U340" s="2">
        <v>8</v>
      </c>
    </row>
    <row r="341" spans="1:21" x14ac:dyDescent="0.3">
      <c r="A341" s="1" t="s">
        <v>17</v>
      </c>
      <c r="B341">
        <f t="shared" si="5"/>
        <v>339</v>
      </c>
      <c r="C341">
        <v>1</v>
      </c>
      <c r="D341" s="2">
        <v>4</v>
      </c>
      <c r="E341" s="1">
        <v>4.1250000000000002E-2</v>
      </c>
      <c r="F341">
        <v>22</v>
      </c>
      <c r="G341">
        <v>57.43</v>
      </c>
      <c r="H341">
        <v>0</v>
      </c>
      <c r="I341">
        <v>0.82</v>
      </c>
      <c r="J341">
        <v>1.33</v>
      </c>
      <c r="K341">
        <v>12</v>
      </c>
      <c r="L341">
        <v>3</v>
      </c>
      <c r="M341">
        <v>2</v>
      </c>
      <c r="N341" s="2">
        <v>8</v>
      </c>
      <c r="O341" s="1">
        <v>0.4757142857142857</v>
      </c>
      <c r="P341">
        <v>16</v>
      </c>
      <c r="Q341">
        <v>0.16</v>
      </c>
      <c r="R341">
        <v>9</v>
      </c>
      <c r="S341">
        <v>3</v>
      </c>
      <c r="T341">
        <v>4</v>
      </c>
      <c r="U341" s="2">
        <v>7</v>
      </c>
    </row>
    <row r="342" spans="1:21" x14ac:dyDescent="0.3">
      <c r="A342" s="1" t="s">
        <v>17</v>
      </c>
      <c r="B342">
        <f t="shared" si="5"/>
        <v>340</v>
      </c>
      <c r="C342">
        <v>1</v>
      </c>
      <c r="D342" s="2">
        <v>4</v>
      </c>
      <c r="E342" s="1">
        <v>0.25</v>
      </c>
      <c r="F342">
        <v>16</v>
      </c>
      <c r="G342">
        <v>56.99</v>
      </c>
      <c r="H342">
        <v>0.47</v>
      </c>
      <c r="I342">
        <v>0.82</v>
      </c>
      <c r="J342">
        <v>0.5</v>
      </c>
      <c r="K342">
        <v>11</v>
      </c>
      <c r="L342">
        <v>2</v>
      </c>
      <c r="M342">
        <v>3</v>
      </c>
      <c r="N342" s="2">
        <v>8</v>
      </c>
      <c r="O342" s="1">
        <v>0.52428571428571424</v>
      </c>
      <c r="P342">
        <v>12</v>
      </c>
      <c r="Q342">
        <v>0.18</v>
      </c>
      <c r="R342">
        <v>7</v>
      </c>
      <c r="S342">
        <v>2</v>
      </c>
      <c r="T342">
        <v>2</v>
      </c>
      <c r="U342" s="2">
        <v>7</v>
      </c>
    </row>
    <row r="343" spans="1:21" x14ac:dyDescent="0.3">
      <c r="A343" s="1" t="s">
        <v>66</v>
      </c>
      <c r="B343">
        <f t="shared" si="5"/>
        <v>341</v>
      </c>
      <c r="C343">
        <v>2</v>
      </c>
      <c r="D343" s="2">
        <v>4</v>
      </c>
      <c r="E343" s="1">
        <v>0.4</v>
      </c>
      <c r="F343">
        <v>22</v>
      </c>
      <c r="G343">
        <v>77.12</v>
      </c>
      <c r="H343">
        <v>5</v>
      </c>
      <c r="I343">
        <v>4.78</v>
      </c>
      <c r="J343">
        <v>6.67</v>
      </c>
      <c r="K343">
        <v>14</v>
      </c>
      <c r="L343">
        <v>4</v>
      </c>
      <c r="M343">
        <v>4</v>
      </c>
      <c r="N343" s="2">
        <v>10</v>
      </c>
      <c r="O343" s="1">
        <v>0.6</v>
      </c>
      <c r="P343">
        <v>18</v>
      </c>
      <c r="Q343">
        <v>0.13</v>
      </c>
      <c r="R343">
        <v>12</v>
      </c>
      <c r="S343">
        <v>2</v>
      </c>
      <c r="T343">
        <v>2</v>
      </c>
      <c r="U343" s="2">
        <v>10</v>
      </c>
    </row>
    <row r="344" spans="1:21" x14ac:dyDescent="0.3">
      <c r="A344" s="1" t="s">
        <v>66</v>
      </c>
      <c r="B344">
        <f t="shared" si="5"/>
        <v>342</v>
      </c>
      <c r="C344">
        <v>2</v>
      </c>
      <c r="D344" s="2">
        <v>4</v>
      </c>
      <c r="E344" s="1">
        <v>0.55583333333333329</v>
      </c>
      <c r="F344">
        <v>18</v>
      </c>
      <c r="G344">
        <v>76.680000000000007</v>
      </c>
      <c r="H344">
        <v>10.27</v>
      </c>
      <c r="I344">
        <v>4.97</v>
      </c>
      <c r="J344">
        <v>100</v>
      </c>
      <c r="K344">
        <v>13</v>
      </c>
      <c r="L344">
        <v>3</v>
      </c>
      <c r="M344">
        <v>3</v>
      </c>
      <c r="N344" s="2">
        <v>12</v>
      </c>
      <c r="O344" s="1">
        <v>0.4757142857142857</v>
      </c>
      <c r="P344">
        <v>12</v>
      </c>
      <c r="Q344">
        <v>0.11</v>
      </c>
      <c r="R344">
        <v>8</v>
      </c>
      <c r="S344">
        <v>2</v>
      </c>
      <c r="T344">
        <v>2</v>
      </c>
      <c r="U344" s="2">
        <v>7</v>
      </c>
    </row>
    <row r="345" spans="1:21" x14ac:dyDescent="0.3">
      <c r="A345" s="1" t="s">
        <v>66</v>
      </c>
      <c r="B345">
        <f t="shared" si="5"/>
        <v>343</v>
      </c>
      <c r="C345">
        <v>2</v>
      </c>
      <c r="D345" s="2">
        <v>4</v>
      </c>
      <c r="E345" s="1">
        <v>0.54545454545454541</v>
      </c>
      <c r="F345">
        <v>17</v>
      </c>
      <c r="G345">
        <v>70.150000000000006</v>
      </c>
      <c r="H345">
        <v>8.3800000000000008</v>
      </c>
      <c r="I345">
        <v>4</v>
      </c>
      <c r="J345">
        <v>100</v>
      </c>
      <c r="K345">
        <v>13</v>
      </c>
      <c r="L345">
        <v>2</v>
      </c>
      <c r="M345">
        <v>2</v>
      </c>
      <c r="N345" s="2">
        <v>11</v>
      </c>
      <c r="O345" s="1">
        <v>0.58374999999999999</v>
      </c>
      <c r="P345">
        <v>13</v>
      </c>
      <c r="Q345">
        <v>0.1</v>
      </c>
      <c r="R345">
        <v>11</v>
      </c>
      <c r="S345">
        <v>3</v>
      </c>
      <c r="T345">
        <v>3</v>
      </c>
      <c r="U345" s="2">
        <v>8</v>
      </c>
    </row>
    <row r="346" spans="1:21" x14ac:dyDescent="0.3">
      <c r="A346" s="1" t="s">
        <v>66</v>
      </c>
      <c r="B346">
        <f t="shared" si="5"/>
        <v>344</v>
      </c>
      <c r="C346">
        <v>2</v>
      </c>
      <c r="D346" s="2">
        <v>4</v>
      </c>
      <c r="E346" s="1">
        <v>0.56384615384615389</v>
      </c>
      <c r="F346">
        <v>20</v>
      </c>
      <c r="G346">
        <v>74.94</v>
      </c>
      <c r="H346">
        <v>10.8</v>
      </c>
      <c r="I346">
        <v>4.32</v>
      </c>
      <c r="J346">
        <v>100</v>
      </c>
      <c r="K346">
        <v>15</v>
      </c>
      <c r="L346">
        <v>4</v>
      </c>
      <c r="M346">
        <v>3</v>
      </c>
      <c r="N346" s="2">
        <v>13</v>
      </c>
      <c r="O346" s="1">
        <v>0.57545454545454544</v>
      </c>
      <c r="P346">
        <v>15</v>
      </c>
      <c r="Q346">
        <v>0.1</v>
      </c>
      <c r="R346">
        <v>12</v>
      </c>
      <c r="S346">
        <v>3</v>
      </c>
      <c r="T346">
        <v>2</v>
      </c>
      <c r="U346" s="2">
        <v>11</v>
      </c>
    </row>
    <row r="347" spans="1:21" x14ac:dyDescent="0.3">
      <c r="A347" s="1" t="s">
        <v>74</v>
      </c>
      <c r="B347">
        <f t="shared" si="5"/>
        <v>345</v>
      </c>
      <c r="C347">
        <v>1</v>
      </c>
      <c r="D347" s="2">
        <v>2</v>
      </c>
      <c r="E347" s="1">
        <v>0.16666666666666666</v>
      </c>
      <c r="F347">
        <v>14</v>
      </c>
      <c r="G347">
        <v>41.84</v>
      </c>
      <c r="H347">
        <v>1.63</v>
      </c>
      <c r="I347">
        <v>3.5</v>
      </c>
      <c r="J347">
        <v>1.42</v>
      </c>
      <c r="K347">
        <v>9</v>
      </c>
      <c r="L347">
        <v>4</v>
      </c>
      <c r="M347">
        <v>3</v>
      </c>
      <c r="N347" s="2">
        <v>6</v>
      </c>
      <c r="O347" s="1">
        <v>0.38833333333333336</v>
      </c>
      <c r="P347">
        <v>14</v>
      </c>
      <c r="Q347">
        <v>0.18</v>
      </c>
      <c r="R347">
        <v>9</v>
      </c>
      <c r="S347">
        <v>3</v>
      </c>
      <c r="T347">
        <v>3</v>
      </c>
      <c r="U347" s="2">
        <v>6</v>
      </c>
    </row>
    <row r="348" spans="1:21" x14ac:dyDescent="0.3">
      <c r="A348" s="1" t="s">
        <v>74</v>
      </c>
      <c r="B348">
        <f t="shared" si="5"/>
        <v>346</v>
      </c>
      <c r="C348">
        <v>1</v>
      </c>
      <c r="D348" s="2">
        <v>2</v>
      </c>
      <c r="E348" s="1">
        <v>0.19</v>
      </c>
      <c r="F348">
        <v>20</v>
      </c>
      <c r="G348">
        <v>47.07</v>
      </c>
      <c r="H348">
        <v>1</v>
      </c>
      <c r="I348">
        <v>3.86</v>
      </c>
      <c r="J348">
        <v>0.88</v>
      </c>
      <c r="K348">
        <v>10</v>
      </c>
      <c r="L348">
        <v>3</v>
      </c>
      <c r="M348">
        <v>3</v>
      </c>
      <c r="N348" s="2">
        <v>7</v>
      </c>
      <c r="O348" s="1">
        <v>0.42857142857142855</v>
      </c>
      <c r="P348">
        <v>16</v>
      </c>
      <c r="Q348">
        <v>0.2</v>
      </c>
      <c r="R348">
        <v>10</v>
      </c>
      <c r="S348">
        <v>3</v>
      </c>
      <c r="T348">
        <v>3</v>
      </c>
      <c r="U348" s="2">
        <v>7</v>
      </c>
    </row>
    <row r="349" spans="1:21" x14ac:dyDescent="0.3">
      <c r="A349" s="1" t="s">
        <v>32</v>
      </c>
      <c r="B349">
        <f t="shared" si="5"/>
        <v>347</v>
      </c>
      <c r="C349">
        <v>1</v>
      </c>
      <c r="D349" s="2">
        <v>4</v>
      </c>
      <c r="E349" s="1">
        <v>0</v>
      </c>
      <c r="F349">
        <v>13</v>
      </c>
      <c r="G349">
        <v>50.46</v>
      </c>
      <c r="H349">
        <v>0</v>
      </c>
      <c r="I349">
        <v>1.7</v>
      </c>
      <c r="J349">
        <v>1.4</v>
      </c>
      <c r="K349">
        <v>9</v>
      </c>
      <c r="L349">
        <v>2</v>
      </c>
      <c r="M349">
        <v>2</v>
      </c>
      <c r="N349" s="2">
        <v>6</v>
      </c>
      <c r="O349" s="1">
        <v>0.44500000000000001</v>
      </c>
      <c r="P349">
        <v>14</v>
      </c>
      <c r="Q349">
        <v>0.21</v>
      </c>
      <c r="R349">
        <v>9</v>
      </c>
      <c r="S349">
        <v>2</v>
      </c>
      <c r="T349">
        <v>2</v>
      </c>
      <c r="U349" s="2">
        <v>6</v>
      </c>
    </row>
    <row r="350" spans="1:21" x14ac:dyDescent="0.3">
      <c r="A350" s="1" t="s">
        <v>32</v>
      </c>
      <c r="B350">
        <f t="shared" si="5"/>
        <v>348</v>
      </c>
      <c r="C350">
        <v>1</v>
      </c>
      <c r="D350" s="2">
        <v>4</v>
      </c>
      <c r="E350" s="1">
        <v>6.6000000000000003E-2</v>
      </c>
      <c r="F350">
        <v>14</v>
      </c>
      <c r="G350">
        <v>50.46</v>
      </c>
      <c r="H350">
        <v>0.82</v>
      </c>
      <c r="I350">
        <v>1</v>
      </c>
      <c r="J350">
        <v>0.75</v>
      </c>
      <c r="K350">
        <v>8</v>
      </c>
      <c r="L350">
        <v>4</v>
      </c>
      <c r="M350">
        <v>3</v>
      </c>
      <c r="N350" s="2">
        <v>5</v>
      </c>
      <c r="O350" s="1">
        <v>0.2857142857142857</v>
      </c>
      <c r="P350">
        <v>18</v>
      </c>
      <c r="Q350">
        <v>0.28000000000000003</v>
      </c>
      <c r="R350">
        <v>12</v>
      </c>
      <c r="S350">
        <v>4</v>
      </c>
      <c r="T350">
        <v>5</v>
      </c>
      <c r="U350" s="2">
        <v>7</v>
      </c>
    </row>
    <row r="351" spans="1:21" x14ac:dyDescent="0.3">
      <c r="A351" s="1" t="s">
        <v>32</v>
      </c>
      <c r="B351">
        <f t="shared" si="5"/>
        <v>349</v>
      </c>
      <c r="C351">
        <v>1</v>
      </c>
      <c r="D351" s="2">
        <v>4</v>
      </c>
      <c r="E351" s="1">
        <v>5.5E-2</v>
      </c>
      <c r="F351">
        <v>14</v>
      </c>
      <c r="G351">
        <v>47.85</v>
      </c>
      <c r="H351">
        <v>0</v>
      </c>
      <c r="I351">
        <v>0.47</v>
      </c>
      <c r="J351">
        <v>0.38</v>
      </c>
      <c r="K351">
        <v>9</v>
      </c>
      <c r="L351">
        <v>2</v>
      </c>
      <c r="M351">
        <v>2</v>
      </c>
      <c r="N351" s="2">
        <v>6</v>
      </c>
      <c r="O351" s="1">
        <v>0.33285714285714285</v>
      </c>
      <c r="P351">
        <v>14</v>
      </c>
      <c r="Q351">
        <v>0.26</v>
      </c>
      <c r="R351">
        <v>11</v>
      </c>
      <c r="S351">
        <v>4</v>
      </c>
      <c r="T351">
        <v>4</v>
      </c>
      <c r="U351" s="2">
        <v>7</v>
      </c>
    </row>
    <row r="352" spans="1:21" x14ac:dyDescent="0.3">
      <c r="A352" s="1" t="s">
        <v>32</v>
      </c>
      <c r="B352">
        <f t="shared" si="5"/>
        <v>350</v>
      </c>
      <c r="C352">
        <v>1</v>
      </c>
      <c r="D352" s="2">
        <v>4</v>
      </c>
      <c r="E352" s="1">
        <v>0.22166666666666668</v>
      </c>
      <c r="F352">
        <v>13</v>
      </c>
      <c r="G352">
        <v>48.72</v>
      </c>
      <c r="H352">
        <v>0.47</v>
      </c>
      <c r="I352">
        <v>0.94</v>
      </c>
      <c r="J352">
        <v>1</v>
      </c>
      <c r="K352">
        <v>7</v>
      </c>
      <c r="L352">
        <v>2</v>
      </c>
      <c r="M352">
        <v>2</v>
      </c>
      <c r="N352" s="2">
        <v>6</v>
      </c>
      <c r="O352" s="1">
        <v>0.33333333333333331</v>
      </c>
      <c r="P352">
        <v>14</v>
      </c>
      <c r="Q352">
        <v>0.22</v>
      </c>
      <c r="R352">
        <v>10</v>
      </c>
      <c r="S352">
        <v>3</v>
      </c>
      <c r="T352">
        <v>4</v>
      </c>
      <c r="U352" s="2">
        <v>6</v>
      </c>
    </row>
    <row r="353" spans="1:21" x14ac:dyDescent="0.3">
      <c r="A353" s="1" t="s">
        <v>81</v>
      </c>
      <c r="B353">
        <f t="shared" si="5"/>
        <v>351</v>
      </c>
      <c r="C353">
        <v>2</v>
      </c>
      <c r="D353" s="2">
        <v>4</v>
      </c>
      <c r="E353" s="1">
        <v>0.125</v>
      </c>
      <c r="F353">
        <v>21</v>
      </c>
      <c r="G353">
        <v>66.959999999999994</v>
      </c>
      <c r="H353">
        <v>0.82</v>
      </c>
      <c r="I353">
        <v>2.4900000000000002</v>
      </c>
      <c r="J353">
        <v>2.66</v>
      </c>
      <c r="K353">
        <v>12</v>
      </c>
      <c r="L353">
        <v>4</v>
      </c>
      <c r="M353">
        <v>4</v>
      </c>
      <c r="N353" s="2">
        <v>8</v>
      </c>
      <c r="O353" s="1">
        <v>0.53400000000000003</v>
      </c>
      <c r="P353">
        <v>12</v>
      </c>
      <c r="Q353">
        <v>0.06</v>
      </c>
      <c r="R353">
        <v>7</v>
      </c>
      <c r="S353">
        <v>3</v>
      </c>
      <c r="T353">
        <v>3</v>
      </c>
      <c r="U353" s="2">
        <v>5</v>
      </c>
    </row>
    <row r="354" spans="1:21" x14ac:dyDescent="0.3">
      <c r="A354" s="1" t="s">
        <v>81</v>
      </c>
      <c r="B354">
        <f t="shared" si="5"/>
        <v>352</v>
      </c>
      <c r="C354">
        <v>2</v>
      </c>
      <c r="D354" s="2">
        <v>4</v>
      </c>
      <c r="E354" s="1">
        <v>0.3</v>
      </c>
      <c r="F354">
        <v>25</v>
      </c>
      <c r="G354">
        <v>68.28</v>
      </c>
      <c r="H354">
        <v>1.25</v>
      </c>
      <c r="I354">
        <v>2.16</v>
      </c>
      <c r="J354">
        <v>1.38</v>
      </c>
      <c r="K354">
        <v>14</v>
      </c>
      <c r="L354">
        <v>3</v>
      </c>
      <c r="M354">
        <v>3</v>
      </c>
      <c r="N354" s="2">
        <v>10</v>
      </c>
      <c r="O354" s="1">
        <v>0.54125000000000001</v>
      </c>
      <c r="P354">
        <v>18</v>
      </c>
      <c r="Q354">
        <v>0.08</v>
      </c>
      <c r="R354">
        <v>11</v>
      </c>
      <c r="S354">
        <v>4</v>
      </c>
      <c r="T354">
        <v>4</v>
      </c>
      <c r="U354" s="2">
        <v>8</v>
      </c>
    </row>
    <row r="355" spans="1:21" x14ac:dyDescent="0.3">
      <c r="A355" s="1" t="s">
        <v>81</v>
      </c>
      <c r="B355">
        <f t="shared" si="5"/>
        <v>353</v>
      </c>
      <c r="C355">
        <v>2</v>
      </c>
      <c r="D355" s="2">
        <v>4</v>
      </c>
      <c r="E355" s="1">
        <v>0.125</v>
      </c>
      <c r="F355">
        <v>22</v>
      </c>
      <c r="G355">
        <v>70.03</v>
      </c>
      <c r="H355">
        <v>2.4500000000000002</v>
      </c>
      <c r="I355">
        <v>1.5</v>
      </c>
      <c r="J355">
        <v>3.55</v>
      </c>
      <c r="K355">
        <v>13</v>
      </c>
      <c r="L355">
        <v>4</v>
      </c>
      <c r="M355">
        <v>3</v>
      </c>
      <c r="N355" s="2">
        <v>8</v>
      </c>
      <c r="O355" s="1">
        <v>0.5</v>
      </c>
      <c r="P355">
        <v>21</v>
      </c>
      <c r="Q355">
        <v>0.1</v>
      </c>
      <c r="R355">
        <v>12</v>
      </c>
      <c r="S355">
        <v>3</v>
      </c>
      <c r="T355">
        <v>4</v>
      </c>
      <c r="U355" s="2">
        <v>8</v>
      </c>
    </row>
    <row r="356" spans="1:21" x14ac:dyDescent="0.3">
      <c r="A356" s="1" t="s">
        <v>81</v>
      </c>
      <c r="B356">
        <f t="shared" si="5"/>
        <v>354</v>
      </c>
      <c r="C356">
        <v>2</v>
      </c>
      <c r="D356" s="2">
        <v>4</v>
      </c>
      <c r="E356" s="1">
        <v>0.125</v>
      </c>
      <c r="F356">
        <v>23</v>
      </c>
      <c r="G356">
        <v>71.78</v>
      </c>
      <c r="H356">
        <v>1.7</v>
      </c>
      <c r="I356">
        <v>2.0499999999999998</v>
      </c>
      <c r="J356">
        <v>2.62</v>
      </c>
      <c r="K356">
        <v>13</v>
      </c>
      <c r="L356">
        <v>3</v>
      </c>
      <c r="M356">
        <v>3</v>
      </c>
      <c r="N356" s="2">
        <v>8</v>
      </c>
      <c r="O356" s="1">
        <v>0.13400000000000001</v>
      </c>
      <c r="P356">
        <v>19</v>
      </c>
      <c r="Q356">
        <v>0.11</v>
      </c>
      <c r="R356">
        <v>10</v>
      </c>
      <c r="S356">
        <v>5</v>
      </c>
      <c r="T356">
        <v>6</v>
      </c>
      <c r="U356" s="2">
        <v>5</v>
      </c>
    </row>
    <row r="357" spans="1:21" x14ac:dyDescent="0.3">
      <c r="A357" s="1" t="s">
        <v>81</v>
      </c>
      <c r="B357">
        <f t="shared" si="5"/>
        <v>355</v>
      </c>
      <c r="C357">
        <v>2</v>
      </c>
      <c r="D357" s="2">
        <v>4</v>
      </c>
      <c r="E357" s="1">
        <v>6.6000000000000003E-2</v>
      </c>
      <c r="F357">
        <v>17</v>
      </c>
      <c r="G357">
        <v>63.46</v>
      </c>
      <c r="H357">
        <v>6</v>
      </c>
      <c r="I357">
        <v>4.9000000000000004</v>
      </c>
      <c r="J357">
        <v>9.35</v>
      </c>
      <c r="K357">
        <v>11</v>
      </c>
      <c r="L357">
        <v>5</v>
      </c>
      <c r="M357">
        <v>4</v>
      </c>
      <c r="N357" s="2">
        <v>5</v>
      </c>
      <c r="O357" s="1">
        <v>0.45874999999999999</v>
      </c>
      <c r="P357">
        <v>18</v>
      </c>
      <c r="Q357">
        <v>0.09</v>
      </c>
      <c r="R357">
        <v>11</v>
      </c>
      <c r="S357">
        <v>3</v>
      </c>
      <c r="T357">
        <v>4</v>
      </c>
      <c r="U357" s="2">
        <v>8</v>
      </c>
    </row>
    <row r="358" spans="1:21" x14ac:dyDescent="0.3">
      <c r="A358" s="1" t="s">
        <v>81</v>
      </c>
      <c r="B358">
        <f t="shared" si="5"/>
        <v>356</v>
      </c>
      <c r="C358">
        <v>2</v>
      </c>
      <c r="D358" s="2">
        <v>4</v>
      </c>
      <c r="E358" s="1">
        <v>0.3</v>
      </c>
      <c r="F358">
        <v>24</v>
      </c>
      <c r="G358">
        <v>71.78</v>
      </c>
      <c r="H358">
        <v>5.91</v>
      </c>
      <c r="I358">
        <v>2.4900000000000002</v>
      </c>
      <c r="J358">
        <v>2.25</v>
      </c>
      <c r="K358">
        <v>13</v>
      </c>
      <c r="L358">
        <v>5</v>
      </c>
      <c r="M358">
        <v>3</v>
      </c>
      <c r="N358" s="2">
        <v>10</v>
      </c>
      <c r="O358" s="1">
        <v>0.51888888888888884</v>
      </c>
      <c r="P358">
        <v>17</v>
      </c>
      <c r="Q358">
        <v>0.09</v>
      </c>
      <c r="R358">
        <v>12</v>
      </c>
      <c r="S358">
        <v>3</v>
      </c>
      <c r="T358">
        <v>4</v>
      </c>
      <c r="U358" s="2">
        <v>9</v>
      </c>
    </row>
    <row r="359" spans="1:21" x14ac:dyDescent="0.3">
      <c r="A359" s="1" t="s">
        <v>65</v>
      </c>
      <c r="B359">
        <f t="shared" si="5"/>
        <v>357</v>
      </c>
      <c r="C359">
        <v>1</v>
      </c>
      <c r="D359" s="2">
        <v>1</v>
      </c>
      <c r="E359" s="1">
        <v>0.2</v>
      </c>
      <c r="F359">
        <v>18</v>
      </c>
      <c r="G359">
        <v>54.43</v>
      </c>
      <c r="H359">
        <v>1</v>
      </c>
      <c r="I359">
        <v>0.47</v>
      </c>
      <c r="J359">
        <v>1.82</v>
      </c>
      <c r="K359">
        <v>10</v>
      </c>
      <c r="L359">
        <v>4</v>
      </c>
      <c r="M359">
        <v>4</v>
      </c>
      <c r="N359" s="2">
        <v>5</v>
      </c>
      <c r="O359" s="1">
        <v>0.13400000000000001</v>
      </c>
      <c r="P359">
        <v>18</v>
      </c>
      <c r="Q359">
        <v>0.18</v>
      </c>
      <c r="R359">
        <v>10</v>
      </c>
      <c r="S359">
        <v>3</v>
      </c>
      <c r="T359">
        <v>4</v>
      </c>
      <c r="U359" s="2">
        <v>5</v>
      </c>
    </row>
    <row r="360" spans="1:21" x14ac:dyDescent="0.3">
      <c r="A360" s="1" t="s">
        <v>65</v>
      </c>
      <c r="B360">
        <f t="shared" si="5"/>
        <v>358</v>
      </c>
      <c r="C360">
        <v>1</v>
      </c>
      <c r="D360" s="2">
        <v>1</v>
      </c>
      <c r="E360" s="1">
        <v>5.5E-2</v>
      </c>
      <c r="F360">
        <v>20</v>
      </c>
      <c r="G360">
        <v>55.73</v>
      </c>
      <c r="H360">
        <v>0.82</v>
      </c>
      <c r="I360">
        <v>0.5</v>
      </c>
      <c r="J360">
        <v>0.51</v>
      </c>
      <c r="K360">
        <v>10</v>
      </c>
      <c r="L360">
        <v>4</v>
      </c>
      <c r="M360">
        <v>5</v>
      </c>
      <c r="N360" s="2">
        <v>6</v>
      </c>
      <c r="O360" s="1">
        <v>0.42857142857142855</v>
      </c>
      <c r="P360">
        <v>16</v>
      </c>
      <c r="Q360">
        <v>0.17</v>
      </c>
      <c r="R360">
        <v>11</v>
      </c>
      <c r="S360">
        <v>4</v>
      </c>
      <c r="T360">
        <v>5</v>
      </c>
      <c r="U360" s="2">
        <v>7</v>
      </c>
    </row>
    <row r="361" spans="1:21" x14ac:dyDescent="0.3">
      <c r="A361" s="1" t="s">
        <v>12</v>
      </c>
      <c r="B361">
        <f t="shared" si="5"/>
        <v>359</v>
      </c>
      <c r="C361">
        <v>2</v>
      </c>
      <c r="D361" s="2">
        <v>1</v>
      </c>
      <c r="E361" s="1">
        <v>0.39363636363636362</v>
      </c>
      <c r="F361">
        <v>25</v>
      </c>
      <c r="G361">
        <v>82.66</v>
      </c>
      <c r="H361">
        <v>12</v>
      </c>
      <c r="I361">
        <v>20.55</v>
      </c>
      <c r="J361">
        <v>23.7</v>
      </c>
      <c r="K361">
        <v>15</v>
      </c>
      <c r="L361">
        <v>4</v>
      </c>
      <c r="M361">
        <v>5</v>
      </c>
      <c r="N361" s="2">
        <v>11</v>
      </c>
      <c r="O361" s="1">
        <v>0.42857142857142855</v>
      </c>
      <c r="P361">
        <v>20</v>
      </c>
      <c r="Q361">
        <v>0.17</v>
      </c>
      <c r="R361">
        <v>11</v>
      </c>
      <c r="S361">
        <v>4</v>
      </c>
      <c r="T361">
        <v>6</v>
      </c>
      <c r="U361" s="2">
        <v>7</v>
      </c>
    </row>
    <row r="362" spans="1:21" ht="15" thickBot="1" x14ac:dyDescent="0.35">
      <c r="A362" s="3" t="s">
        <v>12</v>
      </c>
      <c r="B362" s="4">
        <f t="shared" si="5"/>
        <v>360</v>
      </c>
      <c r="C362" s="4">
        <v>2</v>
      </c>
      <c r="D362" s="5">
        <v>1</v>
      </c>
      <c r="E362" s="3">
        <v>0.40777777777777779</v>
      </c>
      <c r="F362" s="4">
        <v>23</v>
      </c>
      <c r="G362" s="4">
        <v>76.099999999999994</v>
      </c>
      <c r="H362" s="4">
        <v>10.5</v>
      </c>
      <c r="I362" s="4">
        <v>15</v>
      </c>
      <c r="J362" s="4">
        <v>100</v>
      </c>
      <c r="K362" s="4">
        <v>14</v>
      </c>
      <c r="L362" s="4">
        <v>4</v>
      </c>
      <c r="M362" s="4">
        <v>5</v>
      </c>
      <c r="N362" s="5">
        <v>9</v>
      </c>
      <c r="O362" s="3">
        <v>0.33399999999999996</v>
      </c>
      <c r="P362" s="4">
        <v>18</v>
      </c>
      <c r="Q362" s="4">
        <v>0.19</v>
      </c>
      <c r="R362" s="4">
        <v>9</v>
      </c>
      <c r="S362" s="4">
        <v>4</v>
      </c>
      <c r="T362" s="4">
        <v>6</v>
      </c>
      <c r="U362" s="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RL</vt:lpstr>
      <vt:lpstr>LL</vt:lpstr>
      <vt:lpstr>RA</vt:lpstr>
      <vt:lpstr>LA</vt:lpstr>
      <vt:lpstr>2Lo</vt:lpstr>
      <vt:lpstr>2Ao</vt:lpstr>
      <vt:lpstr>4BPo</vt:lpstr>
      <vt:lpstr>4BPs</vt:lpstr>
      <vt:lpstr>2Lo&amp;2Ao</vt:lpstr>
      <vt:lpstr>All</vt:lpstr>
      <vt:lpstr>Methods_comparisons</vt:lpstr>
      <vt:lpstr>Features_importances</vt:lpstr>
      <vt:lpstr>Mann_Whitney_100_values</vt:lpstr>
      <vt:lpstr>Surrogate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DEBES</dc:creator>
  <cp:lastModifiedBy>Gauthier Debes</cp:lastModifiedBy>
  <dcterms:created xsi:type="dcterms:W3CDTF">2015-06-05T18:19:34Z</dcterms:created>
  <dcterms:modified xsi:type="dcterms:W3CDTF">2024-07-31T14:48:41Z</dcterms:modified>
</cp:coreProperties>
</file>