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defaultThemeVersion="124226"/>
  <mc:AlternateContent xmlns:mc="http://schemas.openxmlformats.org/markup-compatibility/2006">
    <mc:Choice Requires="x15">
      <x15ac:absPath xmlns:x15ac="http://schemas.microsoft.com/office/spreadsheetml/2010/11/ac" url="\\fileserver\Projects\SoC_EML\01_Admin\09_Projektplanung\"/>
    </mc:Choice>
  </mc:AlternateContent>
  <xr:revisionPtr revIDLastSave="0" documentId="13_ncr:1_{75BBFB87-DA23-47B6-B4A3-E1C9DB2BB428}" xr6:coauthVersionLast="36" xr6:coauthVersionMax="45" xr10:uidLastSave="{00000000-0000-0000-0000-000000000000}"/>
  <bookViews>
    <workbookView xWindow="-120" yWindow="-120" windowWidth="29040" windowHeight="15840" activeTab="2" xr2:uid="{00000000-000D-0000-FFFF-FFFF00000000}"/>
  </bookViews>
  <sheets>
    <sheet name="EML_Tool_WP" sheetId="18" r:id="rId1"/>
    <sheet name="Deliverables" sheetId="19" r:id="rId2"/>
    <sheet name="Work_Progress" sheetId="22" r:id="rId3"/>
    <sheet name="Student_Thesis" sheetId="23" r:id="rId4"/>
    <sheet name="Settings" sheetId="24" r:id="rId5"/>
  </sheets>
  <definedNames>
    <definedName name="_xlnm._FilterDatabase" localSheetId="0" hidden="1">EML_Tool_WP!$A$1:$AY$224</definedName>
    <definedName name="_xlnm.Print_Area" localSheetId="0">EML_Tool_WP!$A$1:$Q$192</definedName>
  </definedNames>
  <calcPr calcId="191029"/>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G22" i="22"/>
  <c r="G26" i="22"/>
  <c r="G30" i="22"/>
  <c r="G34" i="22"/>
  <c r="J30" i="22"/>
  <c r="J35" i="22"/>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E33" i="22"/>
  <c r="E35" i="22"/>
  <c r="G5" i="22"/>
  <c r="G9" i="22"/>
  <c r="G12" i="22"/>
  <c r="G15" i="22"/>
  <c r="G18" i="22"/>
  <c r="G21" i="22"/>
  <c r="G25" i="22"/>
  <c r="G29" i="22"/>
  <c r="G33" i="22"/>
  <c r="J29" i="22"/>
  <c r="J34" i="22"/>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4" i="22"/>
  <c r="G3" i="22"/>
  <c r="G7" i="22"/>
  <c r="G10" i="22"/>
  <c r="G13" i="22"/>
  <c r="G16" i="22"/>
  <c r="G19" i="22"/>
  <c r="G24" i="22"/>
  <c r="G27" i="22"/>
  <c r="G31" i="22"/>
  <c r="G35" i="22"/>
  <c r="J32" i="22"/>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G4" i="22"/>
  <c r="G6" i="22"/>
  <c r="G8" i="22"/>
  <c r="G11" i="22"/>
  <c r="G14" i="22"/>
  <c r="G17" i="22"/>
  <c r="G20" i="22"/>
  <c r="G23" i="22"/>
  <c r="G28" i="22"/>
  <c r="G3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I35" i="22"/>
  <c r="J4" i="22"/>
  <c r="J8" i="22"/>
  <c r="J10" i="22"/>
  <c r="J12" i="22"/>
  <c r="J14" i="22"/>
  <c r="J16" i="22"/>
  <c r="J18" i="22"/>
  <c r="J20" i="22"/>
  <c r="J22" i="22"/>
  <c r="J24" i="22"/>
  <c r="J26" i="22"/>
  <c r="J28" i="22"/>
  <c r="J33" i="22"/>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J3" i="22"/>
  <c r="J5" i="22"/>
  <c r="J6" i="22"/>
  <c r="J7" i="22"/>
  <c r="J9" i="22"/>
  <c r="J11" i="22"/>
  <c r="J13" i="22"/>
  <c r="J15" i="22"/>
  <c r="J17" i="22"/>
  <c r="J19" i="22"/>
  <c r="J21" i="22"/>
  <c r="J23" i="22"/>
  <c r="J25" i="22"/>
  <c r="J27" i="22"/>
  <c r="J31" i="22"/>
  <c r="J2" i="22"/>
  <c r="I2" i="22"/>
  <c r="H2" i="22"/>
  <c r="G2" i="22"/>
  <c r="F2" i="22"/>
  <c r="B35" i="22"/>
  <c r="B34" i="22"/>
  <c r="B33" i="22"/>
  <c r="B32" i="22"/>
  <c r="B31" i="22"/>
  <c r="B30" i="22"/>
  <c r="B29" i="22"/>
  <c r="B28" i="22"/>
  <c r="B27" i="22"/>
  <c r="B26" i="22"/>
  <c r="B25" i="22"/>
  <c r="B24" i="22"/>
  <c r="B23" i="22"/>
  <c r="B22" i="22"/>
  <c r="B21" i="22"/>
  <c r="B20" i="22"/>
  <c r="B19" i="22"/>
  <c r="B18" i="22"/>
  <c r="B17" i="22"/>
  <c r="B16" i="22"/>
  <c r="B15" i="22"/>
  <c r="B14" i="22"/>
  <c r="E2" i="22"/>
  <c r="D2" i="22"/>
  <c r="C2" i="22"/>
  <c r="B2" i="22"/>
  <c r="B3" i="22"/>
  <c r="B5" i="22"/>
  <c r="B13" i="22"/>
  <c r="B12" i="22"/>
  <c r="B6" i="22"/>
  <c r="B7" i="22"/>
  <c r="B8" i="22"/>
  <c r="B9" i="22"/>
  <c r="B10" i="22"/>
  <c r="B11" i="22"/>
  <c r="B4" i="22"/>
  <c r="AP68" i="18" l="1"/>
  <c r="AP72" i="18"/>
  <c r="AP110" i="18" l="1"/>
  <c r="AP100" i="18" l="1"/>
  <c r="AP107" i="18"/>
  <c r="AP98" i="18"/>
  <c r="AP96" i="18"/>
  <c r="AP93" i="18"/>
  <c r="AP24" i="18"/>
  <c r="AP21" i="18"/>
  <c r="AP46" i="18"/>
  <c r="AP43" i="18"/>
  <c r="AP40" i="18"/>
  <c r="AP34" i="18"/>
  <c r="AP33" i="18" l="1"/>
  <c r="AP179" i="18"/>
  <c r="AP174" i="18"/>
  <c r="AP106" i="18" l="1"/>
  <c r="AP166" i="18" l="1"/>
  <c r="AP161" i="18"/>
  <c r="AP156" i="18"/>
  <c r="AP151" i="18"/>
  <c r="AP148" i="18"/>
  <c r="AP143" i="18"/>
  <c r="AP134" i="18"/>
  <c r="AP130" i="18"/>
  <c r="AP127" i="18"/>
  <c r="AP120" i="18"/>
  <c r="AP92" i="18"/>
  <c r="AP87" i="18"/>
  <c r="AP77" i="18"/>
  <c r="AP64" i="18"/>
  <c r="AP57" i="18"/>
  <c r="AP53" i="18"/>
  <c r="AP14" i="18"/>
  <c r="AP10" i="18"/>
  <c r="AP29" i="18"/>
  <c r="AP142" i="18" l="1"/>
  <c r="AP126" i="18"/>
  <c r="AP52" i="18"/>
  <c r="AP7" i="18" l="1"/>
  <c r="AP6" i="18" l="1"/>
</calcChain>
</file>

<file path=xl/sharedStrings.xml><?xml version="1.0" encoding="utf-8"?>
<sst xmlns="http://schemas.openxmlformats.org/spreadsheetml/2006/main" count="1009" uniqueCount="490">
  <si>
    <t xml:space="preserve"> </t>
  </si>
  <si>
    <t>Task *</t>
  </si>
  <si>
    <t>Workpackage w</t>
  </si>
  <si>
    <t>Delayed d</t>
  </si>
  <si>
    <t>Prolonged p</t>
  </si>
  <si>
    <t>Milestones</t>
  </si>
  <si>
    <t>Formatting</t>
  </si>
  <si>
    <t>Offiziellen Milestones</t>
  </si>
  <si>
    <t>Submilesontes</t>
  </si>
  <si>
    <t>Deliverables</t>
  </si>
  <si>
    <t>ID</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</si>
  <si>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</si>
  <si>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</si>
  <si>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</si>
  <si>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</si>
  <si>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</si>
  <si>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</si>
  <si>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</si>
  <si>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</si>
  <si>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</si>
  <si>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</si>
  <si>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</si>
  <si>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</si>
  <si>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</si>
  <si>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</si>
  <si>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</si>
  <si>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</si>
  <si>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</si>
  <si>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</si>
  <si>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</si>
  <si>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</si>
  <si>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</si>
  <si>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</si>
  <si>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</si>
  <si>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</si>
  <si>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</si>
  <si>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</si>
  <si>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</si>
  <si>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</si>
  <si>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</si>
  <si>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</si>
  <si>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</si>
  <si>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</si>
  <si>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</si>
  <si>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</si>
  <si>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</si>
  <si>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</si>
  <si>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</si>
  <si>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</si>
  <si>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</si>
  <si>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</si>
  <si>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</si>
  <si>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</si>
  <si>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Softwareinterface für Powermessungen fertig</t>
  </si>
  <si>
    <t>Setup für Hardwaremessungen am NCS2 vorhanden</t>
  </si>
  <si>
    <t>Softwaresteuerung für die Messung</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</si>
  <si>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</si>
  <si>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</si>
  <si>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</si>
  <si>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</si>
  <si>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</si>
  <si>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</si>
  <si>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</si>
  <si>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</si>
  <si>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</si>
  <si>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</si>
  <si>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</si>
  <si>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Checken welche DAC-Karte wir brauchen</t>
  </si>
  <si>
    <t>SqueezeNas Modelle M, L, XL mit Raildatenset trainieren</t>
  </si>
  <si>
    <t>Amazon AWS für Training einrichten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</si>
  <si>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</si>
  <si>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</si>
  <si>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</si>
  <si>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</si>
  <si>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</si>
  <si>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</si>
  <si>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</si>
  <si>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</si>
  <si>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</si>
  <si>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</si>
  <si>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</si>
  <si>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</si>
  <si>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</si>
  <si>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</si>
  <si>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</si>
  <si>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</si>
  <si>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</si>
  <si>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</si>
  <si>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</si>
  <si>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</si>
  <si>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</si>
  <si>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</si>
  <si>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</si>
  <si>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NVIDIA Jetson Nano Hardware Optimierung Implementierung auf Nano</t>
  </si>
  <si>
    <t>SH</t>
  </si>
  <si>
    <t>Gemeinsame Schnittstelle der Optimierungsalgorithmen definieren</t>
  </si>
  <si>
    <t>Neural Power aufsetzen mit Modell von NCS2</t>
  </si>
  <si>
    <t>Gemeinsame Infrastruktur Hardwareschnittstelle</t>
  </si>
  <si>
    <t>Inferenz an NVIDIA Hardware ermöglichen</t>
  </si>
  <si>
    <t>Inferenz an Intelgeräte ermöglichen</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</si>
  <si>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</si>
  <si>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</si>
  <si>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</si>
  <si>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</si>
  <si>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</si>
  <si>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</si>
  <si>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</si>
  <si>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</si>
  <si>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</si>
  <si>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</si>
  <si>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</si>
  <si>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</si>
  <si>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</si>
  <si>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</si>
  <si>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Powermessungen für NCS2 und NVIDIA ermöglichen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</si>
  <si>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</si>
  <si>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</si>
  <si>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</si>
  <si>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Systemintegration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</si>
  <si>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</si>
  <si>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</si>
  <si>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</si>
  <si>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</si>
  <si>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</si>
  <si>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</si>
  <si>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</si>
  <si>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</si>
  <si>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</si>
  <si>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</si>
  <si>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SqueezeNas Modelle trainieren</t>
  </si>
  <si>
    <t>Shuntconnections für MobileNet</t>
  </si>
  <si>
    <t>Messdatenbank für Messungen im Labor einrichten</t>
  </si>
  <si>
    <t>Trainingsserver EDA01 einrichten</t>
  </si>
  <si>
    <t>Startscripts für Containers/Trainingsumgebungen erstellen</t>
  </si>
  <si>
    <t>Externes Training einrichten</t>
  </si>
  <si>
    <t>EML-Prozess automatisieren und vereinfachen</t>
  </si>
  <si>
    <t>HB</t>
  </si>
  <si>
    <t>Welche Aufgaben stehen bevor?</t>
  </si>
  <si>
    <t>Applikation: Traffic Light System</t>
  </si>
  <si>
    <t>Applikation: Ragweederkennung über eine Drohne</t>
  </si>
  <si>
    <t>Applikation: Minicar Demonstrator</t>
  </si>
  <si>
    <t>LS</t>
  </si>
  <si>
    <t>Netzwerke, Optimierungsalgorithmen und Testhardware defineren</t>
  </si>
  <si>
    <t>Tests durchführen</t>
  </si>
  <si>
    <t>Ergebnisse interpretieren</t>
  </si>
  <si>
    <t>Alle Netze, Plattformen und Algorithmen durchführen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</si>
  <si>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</si>
  <si>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</si>
  <si>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Gemeinsame Estimatorschnittstelle aus Inferenzschnittstelle erstellen</t>
    </r>
  </si>
  <si>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</si>
  <si>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</si>
  <si>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</si>
  <si>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Umgebung oder Container einrichten, um auf Amazon auch trainieren zu können. Ergebnis: Script, womit man wie beim EDA trainieren kann</t>
  </si>
  <si>
    <t>Nicht angefangen, optional</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</si>
  <si>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</si>
  <si>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</si>
  <si>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</si>
  <si>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</si>
  <si>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</si>
  <si>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</si>
  <si>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</si>
  <si>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</si>
  <si>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</si>
  <si>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</si>
  <si>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</si>
  <si>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</si>
  <si>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</si>
  <si>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Gemeinsamer Backbone für semantic und instance Segmentation</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</si>
  <si>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</si>
  <si>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</si>
  <si>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</si>
  <si>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</si>
  <si>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</si>
  <si>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</si>
  <si>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</si>
  <si>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 3 Layertypen neu hinzufügen
[] Code aufräumen</t>
  </si>
  <si>
    <t>*3 Layertypen fehlen</t>
  </si>
  <si>
    <t>*Modellstruktur fertig. Übertragung auf Xavier, Messungen</t>
  </si>
  <si>
    <t>IoU berechnen. Visualisierung davon</t>
  </si>
  <si>
    <t>[] Script für IoU und Visualisierung erstellen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</si>
  <si>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</si>
  <si>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</si>
  <si>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</si>
  <si>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</si>
  <si>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</si>
  <si>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</si>
  <si>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</si>
  <si>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Objektdetector-Modelle trainieren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</si>
  <si>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</si>
  <si>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</si>
  <si>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</si>
  <si>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</si>
  <si>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</si>
  <si>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r>
      <rPr>
        <sz val="11"/>
        <color rgb="FFFF0000"/>
        <rFont val="Calibri"/>
        <family val="2"/>
        <scheme val="minor"/>
      </rPr>
      <t>Priorität!</t>
    </r>
    <r>
      <rPr>
        <sz val="11"/>
        <color theme="1"/>
        <rFont val="Calibri"/>
        <family val="2"/>
        <scheme val="minor"/>
      </rPr>
      <t xml:space="preserve">
*Dockerimages noch offen
*OpenCV auf Xavier</t>
    </r>
  </si>
  <si>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</si>
  <si>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</si>
  <si>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</si>
  <si>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</si>
  <si>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Modell fertig, Schnittstelle nach außen offen</t>
  </si>
  <si>
    <t>Fertig für sync modus, size 1. Schnittstelle nach außen offen</t>
  </si>
  <si>
    <t>[] Schnittstelle erstellen, code cleaning</t>
  </si>
  <si>
    <t>Mit Powerschätzungen erweitern. Systematisch Xilinx und Sticks durchmessen. CK: FPGA feingranulare Abschätzung der Energie. Xilinx Power Estimator, geplant technologieunabhängig, auf alle FPGAs. Technologielibrary. Kommersielle Lösungen gibt es schon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</si>
  <si>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</si>
  <si>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</si>
  <si>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</si>
  <si>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</si>
  <si>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MI DAC Karte aussuchen
[] Rechner mit DAC-Karte aufsetzen (PCI)</t>
  </si>
  <si>
    <t xml:space="preserve">[] Inputformate von Martin interpretieren
[] Klären wie wir jobs nicht parallel ausführen (eventuell ohne Taskspooler) </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</si>
  <si>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</si>
  <si>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</si>
  <si>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</si>
  <si>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</si>
  <si>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</si>
  <si>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</si>
  <si>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min Latenz, Power und Energy</t>
  </si>
  <si>
    <t>Settings für CPU -&gt; Latenz, Power und Energy</t>
  </si>
  <si>
    <t xml:space="preserve">Im Zuge der Arbeit von Matthias. </t>
  </si>
  <si>
    <t>Unterschied GPU/CPU am NUC Performace, Auslastung der Cores</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</si>
  <si>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</si>
  <si>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</si>
  <si>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</si>
  <si>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</si>
  <si>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</si>
  <si>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</si>
  <si>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</si>
  <si>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Estimation Resources</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</si>
  <si>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</si>
  <si>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</si>
  <si>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</si>
  <si>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</si>
  <si>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</si>
  <si>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</si>
  <si>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</si>
  <si>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</si>
  <si>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</si>
  <si>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Xilinx HW Optimerungensoptionen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</si>
  <si>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</si>
  <si>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</si>
  <si>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</si>
  <si>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</si>
  <si>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</si>
  <si>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</si>
  <si>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</si>
  <si>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</si>
  <si>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</si>
  <si>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</si>
  <si>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Stephan Hollys Messmethode</t>
  </si>
  <si>
    <t>Softwareinterface für Powermessungen am NVIDIA-Geräte erstellen</t>
  </si>
  <si>
    <t>[] Messmethode</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</si>
  <si>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</si>
  <si>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</si>
  <si>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</si>
  <si>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Trainieren auf dem Server
[] MobileNet + DeepLab als Referenz trainieren
[] Herausfinden warum IoU schlecht ist</t>
  </si>
  <si>
    <t>Alle Daten nicht gelabelt, aber es ist genug da. Jedes Format kann exportieren</t>
  </si>
  <si>
    <t>[] Das beste Baselinemodell finden und trainieren</t>
  </si>
  <si>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</si>
  <si>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</si>
  <si>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</si>
  <si>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</si>
  <si>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Estimatormethode Blackthorn (Martin) für Latenz (NVIDIA)</t>
  </si>
  <si>
    <t>Estimatormethode ANETTE für Latenz (Intel, ARM, Xilinx)</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</si>
  <si>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</si>
  <si>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</si>
  <si>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</si>
  <si>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</si>
  <si>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</si>
  <si>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</si>
  <si>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</si>
  <si>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</si>
  <si>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</si>
  <si>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Testbeispiel gefunden und implementieren
- Testsetup machen, wie misst man</t>
  </si>
  <si>
    <t>- Steuerung fertig. Neue Version verzögert die Entwicklung
- Das Fahren geht gut</t>
  </si>
  <si>
    <t>Inferenz am Xilinx machen. Vitis Software aufsetzen</t>
  </si>
  <si>
    <t>[] Studentenarbeit ausschreiben?</t>
  </si>
  <si>
    <t>Größe systosischen Array, Puffer, DSP untersuchen</t>
  </si>
  <si>
    <t>[x] AW richtet Konto ein
[] Demo durch Bernhard</t>
  </si>
  <si>
    <t>Falsche Libs installiert</t>
  </si>
  <si>
    <t>[x] GPU-Erweiterung auf 2 GPUs: Funktioniert
[x] Finetuning auf Imagenet
[] Übertragen auf Deeplab
[] Inference on NVIDIA HW
[] Inference on Intel-HW
[] Inference on Raspberry PI (Only CPU)
[] Thesis written</t>
  </si>
  <si>
    <t>*Imagenet dauert zu lange (10h). Eine Epoche 30min
*Finetuning war erfolgreich, Knowledge Distillation abgeschlossen
*Imagenet 3% geringer als vortrainiertes Netz (68% statt 71%). Preprocessing unklar. Mit der richtigen Config sollte es passen
*Testbereit Anfang Dezember</t>
  </si>
  <si>
    <t>*Trainieren geht
*Gute IoU fehlt (15%, soll 50%-70%). Man soll mit MobileNet DeepLab trainieren
*DeepLab wird getestet, laufend als Vergleich
*</t>
  </si>
  <si>
    <t>NVIDIA Jetson Nano Hardware Profiling durchführen</t>
  </si>
  <si>
    <t>NVIDIA TX2 Hardware Profiling durchführen</t>
  </si>
  <si>
    <t>NVIDIA Xavier Hardware Profiling durchführen</t>
  </si>
  <si>
    <t>[] Bericht mit notwendigen Messungen drinnen (Bakarbeit + Zusatzmessungen)</t>
  </si>
  <si>
    <t>Dieselbe Messungen wir bei Nano</t>
  </si>
  <si>
    <t>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</si>
  <si>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*Bakarbeit fast fertig. 
* Zusatzmessungen von ME offen</t>
  </si>
  <si>
    <t>[] Besprechung mit Herbert @MW
[] HW bestellen
[] Studentenarbeit ausschreiben
[] Mit Multimeter oder DAQ Messung</t>
  </si>
  <si>
    <t>Applikation: TFLite Netz auf einem Handy</t>
  </si>
  <si>
    <t>Netz zu TFLite umwandeln</t>
  </si>
  <si>
    <t>Androidapp entwickeln</t>
  </si>
  <si>
    <t>Bericht erstellen  - Ausführungszeiten</t>
  </si>
  <si>
    <t>Demonstrieren wie man ein vortrainiertes Netz auf das Telefon bringen kann</t>
  </si>
  <si>
    <t>NVIDIA Profiling</t>
  </si>
  <si>
    <t>ARM Profiling</t>
  </si>
  <si>
    <t>Xilinx Profiling</t>
  </si>
  <si>
    <t>Intel Profiling</t>
  </si>
  <si>
    <t>Estimation von Power durch Whitboxmodell</t>
  </si>
  <si>
    <t>Estimation von Power durch ANETTE</t>
  </si>
  <si>
    <t>HW unabhängige Quantization</t>
  </si>
  <si>
    <t>NVIDIA Native Quantization</t>
  </si>
  <si>
    <t>Intel Native Quantization</t>
  </si>
  <si>
    <t>Distiller HW unabhängiges Pruning</t>
  </si>
  <si>
    <t>Netzoptimierung durch slimmable Networks</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</si>
  <si>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</si>
  <si>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</si>
  <si>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</si>
  <si>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</si>
  <si>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</si>
  <si>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</si>
  <si>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</si>
  <si>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</si>
  <si>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</si>
  <si>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</si>
  <si>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</si>
  <si>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</si>
  <si>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</si>
  <si>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 Ground Truth in Tensorboard darstellen</t>
  </si>
  <si>
    <t>Xilinx Quantization Aware Training</t>
  </si>
  <si>
    <t>Evaluieren mit unterschiedlichen Einstellungen, Pareto Opt finden</t>
  </si>
  <si>
    <t>Welche Effekte mehr auf der HW</t>
  </si>
  <si>
    <t>Arbeit Slimmable Networks Adabits zusammenfügen</t>
  </si>
  <si>
    <t>Paretooptimum finden zwischen Pruning und Quantization.</t>
  </si>
  <si>
    <t>Optimum zwischen Pruning und Quantization. Ziel: Quantization drinnen ist und Batchnormalization integriert im Netzwerk</t>
  </si>
  <si>
    <t>KK</t>
  </si>
  <si>
    <t>JW</t>
  </si>
  <si>
    <t>TK</t>
  </si>
  <si>
    <t>Priority</t>
  </si>
  <si>
    <t>N/A</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</si>
  <si>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</si>
  <si>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</si>
  <si>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</si>
  <si>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</si>
  <si>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</si>
  <si>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</si>
  <si>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</si>
  <si>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</si>
  <si>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</si>
  <si>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</si>
  <si>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</si>
  <si>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</si>
  <si>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</si>
  <si>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</si>
  <si>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</si>
  <si>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</si>
  <si>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</si>
  <si>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</si>
  <si>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</si>
  <si>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</si>
  <si>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</si>
  <si>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</si>
  <si>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</si>
  <si>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</si>
  <si>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</si>
  <si>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</si>
  <si>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</si>
  <si>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</si>
  <si>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</si>
  <si>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</si>
  <si>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</si>
  <si>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</si>
  <si>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</si>
  <si>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Inferenz an Xilinx ermöglichen</t>
  </si>
  <si>
    <t>Inferenz an ARM ermöglichen</t>
  </si>
  <si>
    <t>Title</t>
  </si>
  <si>
    <t>Typ</t>
  </si>
  <si>
    <t>WP</t>
  </si>
  <si>
    <t>Completion Date</t>
  </si>
  <si>
    <t>WP1.3.2, WP1.3.3,
WP1.3.4</t>
  </si>
  <si>
    <t>D1.3.1</t>
  </si>
  <si>
    <t>Means of Verficiation</t>
  </si>
  <si>
    <t>[] Messen
[] Modell erstellen
[] Modell übertragen</t>
  </si>
  <si>
    <t>[] 3 Layertypen neu hinzufügen, Depth Separable Convolutions +2
[] Code aufräumen 10.12.2020
[] In Repository stellen</t>
  </si>
  <si>
    <t>Various settings: Different network models, hyper-parameters, and number of classes. Impact on runtime and accuracy will be evaluated. Latenz und Genauigkeit im Inference lösen</t>
  </si>
  <si>
    <t>D1.3.1: Inferenzbericht</t>
  </si>
  <si>
    <t>Inference report of available machine learning frameworks on the CDLEML hardware</t>
  </si>
  <si>
    <t>Document, prepared validation networks</t>
  </si>
  <si>
    <t>For each framework validation networks are extracted from our applications. They test inference as latency and performance (accuracy, mAP, IoU). A framework is validated if a report of the validation network is available</t>
  </si>
  <si>
    <t>WP ID</t>
  </si>
  <si>
    <t>Start Date</t>
  </si>
  <si>
    <t>End Date</t>
  </si>
  <si>
    <t>Setup Neural Power latency and power estimation model</t>
  </si>
  <si>
    <t>State</t>
  </si>
  <si>
    <t>Hardware Profiling/Optimization of ARM</t>
  </si>
  <si>
    <t>Goals: Inference of common neural networks available on all hardware
Content:
- Overview matrics of the possibility to do inference with a certain framework on a certain hardware in the laboratory
- Guides how to setup the environments
- Guides how to do inference with a pretrained model
Usage:
- Test common networks on all our hardware to compare performance of a certain network on a certain hardware
- Fast extension of new networks</t>
  </si>
  <si>
    <t>Goal: Evaluation of an ARM CPU
Content:
- Guide how to setup ArmNN and TFLite for 32 and 64 bit of a 
Raspberry Pi 4 (32/64 Bit)
- Software projectwith benchmarks, test, conversion, inferenz-Scripts for ArmNN
- Table with latency comparison of ArmNN and TFLite 32/64 Bit with inference with an ordinary accelerator
Usage: Evaluation of ARM based CPU for comparison to other accelerators</t>
  </si>
  <si>
    <t>Latency and energy comparison comparison of multiple networks, including shunt networks from CDLEML at different OS configurations.</t>
  </si>
  <si>
    <t>EML Mincar Demonstrator</t>
  </si>
  <si>
    <t>Python repository, Document</t>
  </si>
  <si>
    <t>Goal: Running demonstrator for neural networks
Content
-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Usage: Demonstration and PR at events of the EML tools in the laboratory</t>
  </si>
  <si>
    <t>Demonstration in the laboratory</t>
  </si>
  <si>
    <t>D1.2.2</t>
  </si>
  <si>
    <t>D2.5.7</t>
  </si>
  <si>
    <t>Python Repository, modified model car (HW), document</t>
  </si>
  <si>
    <t>[] Vergleich mit anderen Tools machen eigenen mit anderen Quantization Tools: VITIS
[] Arbeit schreiben</t>
  </si>
  <si>
    <t>Was wird quantisiert? Weight oder alles? Mixed Quantization machen?
- VITIS lässt sich nicht installieren</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</si>
  <si>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</si>
  <si>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</si>
  <si>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</si>
  <si>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</si>
  <si>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 Vitis installieren</t>
  </si>
  <si>
    <t>None</t>
  </si>
  <si>
    <t>Bernhard Haas</t>
  </si>
  <si>
    <t>Publication, Master Thesis</t>
  </si>
  <si>
    <t>Goal: proof of concept of Knowledge distillation and shunt connections for segmentation networks
Content:
- Results for training shunt connections using knowledge distillation both for classification and segmentation networks
- Inference results on NVIDIA, Xilinx and Raspberry Pi platforms
Utilization: Optimize existing CNN solutions for image classification, detection and segmentation tasks</t>
  </si>
  <si>
    <t>Compressing ResNets using shunt connections Documentation</t>
  </si>
  <si>
    <t>Compressing ResNets using shunt connections Software</t>
  </si>
  <si>
    <t>Python repository</t>
  </si>
  <si>
    <t>Accepted paper in ICML 2021, completed master thesis</t>
  </si>
  <si>
    <t>Goal: Provide an easy-to-use open-source software tool for inserting shunt connections into existing Keras networks
Content:
- Keras based Python3 package for shunt connections
- Some common network architectures available through the software (MobileNetV2/3, DeeplabV3)
- Limited custom network support
- Open-source solution provided through GitHub</t>
  </si>
  <si>
    <t>Basic working version with examples available on GitHub</t>
  </si>
  <si>
    <t>D2.4.1.1, D2.4.1.2</t>
  </si>
  <si>
    <t>D2.4.1.1</t>
  </si>
  <si>
    <t>D2.4.1.2</t>
  </si>
  <si>
    <t>Startdatum</t>
  </si>
  <si>
    <t>Enddatum</t>
  </si>
  <si>
    <t>Arbeitstyp</t>
  </si>
  <si>
    <t>Thema</t>
  </si>
  <si>
    <t>Student</t>
  </si>
  <si>
    <t>Betreuer</t>
  </si>
  <si>
    <t>Link</t>
  </si>
  <si>
    <t>BA</t>
  </si>
  <si>
    <t>Leistungsmessung einer GPU Plattform für Machine Learning Anwendungen</t>
  </si>
  <si>
    <t>S. Holly</t>
  </si>
  <si>
    <t>NVIDIA Powerprofiling</t>
  </si>
  <si>
    <t>Started</t>
  </si>
  <si>
    <t>SqueezeNAS</t>
  </si>
  <si>
    <t>A. Mozelli</t>
  </si>
  <si>
    <t>Netzwerkdesign</t>
  </si>
  <si>
    <t>MA</t>
  </si>
  <si>
    <t>Compressing MobileNet With Shunt Connections for NVIDIA Hardware</t>
  </si>
  <si>
    <t>B. Haas</t>
  </si>
  <si>
    <t xml:space="preserve">	Optimizing DNNs for efficient dronebased ragweed detection</t>
  </si>
  <si>
    <t>L. Steindl</t>
  </si>
  <si>
    <t>Ragweederkennung, Applikation</t>
  </si>
  <si>
    <t>Cloudservices in der Lehre</t>
  </si>
  <si>
    <t>J. Roth</t>
  </si>
  <si>
    <t>Amazon, Azure und Google testen</t>
  </si>
  <si>
    <t xml:space="preserve">	Simultanous Detection and Segmentation of Different Objects</t>
  </si>
  <si>
    <t>H. Breitenfellner</t>
  </si>
  <si>
    <t>Panoptic segmentation</t>
  </si>
  <si>
    <t>YoloV3 vs. YoloV4 auf Xilinx</t>
  </si>
  <si>
    <t>F. Scherer</t>
  </si>
  <si>
    <t>AW/ML</t>
  </si>
  <si>
    <t>Arbeit in Kaiserslautern be Grimm. Netzwerkdesign</t>
  </si>
  <si>
    <t>Hardware Aware Pruning auf OpenVino</t>
  </si>
  <si>
    <t>J. Westra</t>
  </si>
  <si>
    <t>MobileNet OpenVino</t>
  </si>
  <si>
    <t>Hardware Aware Slimmable Networks</t>
  </si>
  <si>
    <t>K. Knoth</t>
  </si>
  <si>
    <t>Slimmable Networks</t>
  </si>
  <si>
    <t>2020-02-xx</t>
  </si>
  <si>
    <t>Post-Training Quantization</t>
  </si>
  <si>
    <t>D. Dallinger</t>
  </si>
  <si>
    <t>Fast fertig</t>
  </si>
  <si>
    <t>A. Glinserer</t>
  </si>
  <si>
    <t>2020-11-xx</t>
  </si>
  <si>
    <t>Ursprüngliches Thema: Knowledge Distillation</t>
  </si>
  <si>
    <t>N. Alge</t>
  </si>
  <si>
    <t>Neues Thema notwendig</t>
  </si>
  <si>
    <t>Not started</t>
  </si>
  <si>
    <t>Power and Latency Optimization of the Xilinx ZCU102 Platform for a Pedestrian Intention Recognition Use Case</t>
  </si>
  <si>
    <t>M. Wuschnig</t>
  </si>
  <si>
    <t>Aufgabe nach dem Reportprotokoll</t>
  </si>
  <si>
    <t>Sem</t>
  </si>
  <si>
    <t>Tensorflow an Handy</t>
  </si>
  <si>
    <t>T. Kotrba</t>
  </si>
  <si>
    <t>Tensorflow Lite an einem Android bringen und Netze trainieren</t>
  </si>
  <si>
    <t>NA</t>
  </si>
  <si>
    <t>Thema definieren</t>
  </si>
  <si>
    <t>Not defined</t>
  </si>
  <si>
    <t>Resourcenestimierung NVIDIA Möglichkeiten sondieren, Framework, nSight?</t>
  </si>
  <si>
    <t>Anpassung eines Latenz- und Leistungsschätzungsmodell für ARM Prozessoren</t>
  </si>
  <si>
    <t>3D Convolutions an NVIDIA Hardware auswerten</t>
  </si>
  <si>
    <t>Thema genau mit Graz definieren</t>
  </si>
  <si>
    <t>Edge TPU für Ampelprojekt</t>
  </si>
  <si>
    <t>Ausgeschrieben</t>
  </si>
  <si>
    <t>One-shot Quantizeable Slimmable Adaptive Networks</t>
  </si>
  <si>
    <t>B. Schreiber</t>
  </si>
  <si>
    <t>Exposé</t>
  </si>
  <si>
    <t>paused</t>
  </si>
  <si>
    <t>running</t>
  </si>
  <si>
    <t>closed</t>
  </si>
  <si>
    <t>not started</t>
  </si>
  <si>
    <t>cancelled</t>
  </si>
  <si>
    <t>Row</t>
  </si>
  <si>
    <t>Links</t>
  </si>
  <si>
    <t>Finished</t>
  </si>
  <si>
    <t>Cancelled</t>
  </si>
  <si>
    <t>HW settings profiling of NVIDIA Xavier, Jetson Nano (Bachelor thesis) and TX2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</si>
</sst>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2"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s>
  <borders count="58">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s>
  <cellStyleXfs count="3">
    <xf numFmtId="0" fontId="0" fillId="0" borderId="0"/>
    <xf numFmtId="9" fontId="6" fillId="0" borderId="0" applyFont="0" applyFill="0" applyBorder="0" applyAlignment="0" applyProtection="0"/>
    <xf numFmtId="0" fontId="31" fillId="0" borderId="0"/>
  </cellStyleXfs>
  <cellXfs count="246">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9" xfId="0" applyNumberFormat="1" applyFont="1" applyFill="1" applyBorder="1" applyAlignment="1">
      <alignment horizontal="center" vertical="top"/>
    </xf>
    <xf numFmtId="164" fontId="1" fillId="0" borderId="40"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8" xfId="0" applyFill="1" applyBorder="1" applyAlignment="1">
      <alignment horizontal="center" vertical="top"/>
    </xf>
    <xf numFmtId="0" fontId="0" fillId="3" borderId="39"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40" xfId="0" applyFont="1" applyFill="1" applyBorder="1" applyAlignment="1">
      <alignment horizontal="center" vertical="top"/>
    </xf>
    <xf numFmtId="0" fontId="7" fillId="3" borderId="5" xfId="0" applyFont="1" applyFill="1" applyBorder="1" applyAlignment="1">
      <alignment horizontal="center" vertical="top"/>
    </xf>
    <xf numFmtId="0" fontId="7" fillId="3" borderId="39" xfId="0" applyFont="1" applyFill="1" applyBorder="1" applyAlignment="1">
      <alignment horizontal="center" vertical="top"/>
    </xf>
    <xf numFmtId="0" fontId="7" fillId="3" borderId="38"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3" xfId="0" applyFont="1" applyBorder="1" applyAlignment="1">
      <alignment vertical="top" wrapText="1"/>
    </xf>
    <xf numFmtId="0" fontId="0" fillId="0" borderId="41" xfId="0" applyBorder="1" applyAlignment="1">
      <alignment vertical="top" wrapText="1"/>
    </xf>
    <xf numFmtId="0" fontId="0" fillId="0" borderId="41" xfId="0" applyBorder="1" applyAlignment="1">
      <alignment vertical="top"/>
    </xf>
    <xf numFmtId="0" fontId="0" fillId="0" borderId="42"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41"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45"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5" xfId="0" applyBorder="1" applyAlignment="1">
      <alignment vertical="top" wrapText="1"/>
    </xf>
    <xf numFmtId="0" fontId="0" fillId="0" borderId="3" xfId="0" applyBorder="1" applyAlignment="1">
      <alignment vertical="top" wrapText="1"/>
    </xf>
    <xf numFmtId="0" fontId="7" fillId="3" borderId="40"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6" xfId="0" applyNumberFormat="1" applyFont="1" applyFill="1" applyBorder="1" applyAlignment="1">
      <alignment horizontal="center" vertical="top"/>
    </xf>
    <xf numFmtId="164" fontId="1" fillId="0" borderId="47"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8"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4" xfId="0" applyNumberFormat="1" applyFont="1" applyFill="1" applyBorder="1" applyAlignment="1">
      <alignment horizontal="center" vertical="top"/>
    </xf>
    <xf numFmtId="164" fontId="1" fillId="8" borderId="46" xfId="0" applyNumberFormat="1" applyFont="1" applyFill="1" applyBorder="1" applyAlignment="1">
      <alignment horizontal="center" vertical="top"/>
    </xf>
    <xf numFmtId="164" fontId="1" fillId="8" borderId="47"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41"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4" xfId="0" applyNumberFormat="1" applyFont="1" applyFill="1" applyBorder="1" applyAlignment="1">
      <alignment horizontal="center" vertical="top"/>
    </xf>
    <xf numFmtId="164" fontId="23" fillId="8" borderId="46" xfId="0" applyNumberFormat="1" applyFont="1" applyFill="1" applyBorder="1" applyAlignment="1">
      <alignment horizontal="center" vertical="top"/>
    </xf>
    <xf numFmtId="164" fontId="23" fillId="8" borderId="47"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41" xfId="0" applyFont="1" applyFill="1" applyBorder="1" applyAlignment="1">
      <alignment vertical="top" wrapText="1"/>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41"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41"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5" xfId="1" applyFont="1" applyFill="1" applyBorder="1" applyAlignment="1">
      <alignment horizontal="center" vertical="top"/>
    </xf>
    <xf numFmtId="9" fontId="0" fillId="9" borderId="41" xfId="1" applyFont="1" applyFill="1" applyBorder="1" applyAlignment="1">
      <alignment horizontal="center" vertical="top"/>
    </xf>
    <xf numFmtId="9" fontId="0" fillId="9" borderId="43" xfId="1" applyFont="1" applyFill="1" applyBorder="1" applyAlignment="1">
      <alignment horizontal="center" vertical="top"/>
    </xf>
    <xf numFmtId="9" fontId="2" fillId="9" borderId="43"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3" xfId="1" applyNumberFormat="1" applyFont="1" applyFill="1" applyBorder="1" applyAlignment="1">
      <alignment horizontal="center" vertical="top"/>
    </xf>
    <xf numFmtId="1" fontId="18" fillId="8" borderId="41" xfId="1" applyNumberFormat="1" applyFont="1" applyFill="1" applyBorder="1" applyAlignment="1">
      <alignment horizontal="center" vertical="top"/>
    </xf>
    <xf numFmtId="1" fontId="1" fillId="0" borderId="41" xfId="1" applyNumberFormat="1" applyFont="1" applyFill="1" applyBorder="1" applyAlignment="1">
      <alignment horizontal="center" vertical="top"/>
    </xf>
    <xf numFmtId="1" fontId="29" fillId="0" borderId="41" xfId="1" applyNumberFormat="1" applyFont="1" applyFill="1" applyBorder="1" applyAlignment="1">
      <alignment horizontal="center" vertical="top"/>
    </xf>
    <xf numFmtId="1" fontId="1" fillId="0" borderId="42" xfId="1" applyNumberFormat="1" applyFont="1" applyFill="1" applyBorder="1" applyAlignment="1">
      <alignment horizontal="center" vertical="top"/>
    </xf>
    <xf numFmtId="1" fontId="8" fillId="0" borderId="41" xfId="1" applyNumberFormat="1" applyFont="1" applyFill="1" applyBorder="1" applyAlignment="1">
      <alignment horizontal="center" vertical="top"/>
    </xf>
    <xf numFmtId="1" fontId="27" fillId="0" borderId="41"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8"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54" xfId="1" applyFont="1" applyFill="1" applyBorder="1" applyAlignment="1">
      <alignment horizontal="center" vertical="top"/>
    </xf>
    <xf numFmtId="0" fontId="0" fillId="0" borderId="4" xfId="0" applyFill="1" applyBorder="1" applyAlignment="1">
      <alignment vertical="top" wrapText="1"/>
    </xf>
    <xf numFmtId="164" fontId="1" fillId="0" borderId="55" xfId="0" applyNumberFormat="1" applyFont="1" applyFill="1" applyBorder="1" applyAlignment="1">
      <alignment horizontal="center" vertical="top"/>
    </xf>
    <xf numFmtId="164" fontId="1" fillId="0" borderId="56" xfId="0" applyNumberFormat="1" applyFont="1" applyFill="1" applyBorder="1" applyAlignment="1">
      <alignment horizontal="center" vertical="top"/>
    </xf>
    <xf numFmtId="164" fontId="1" fillId="0" borderId="57"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4" xfId="0" applyNumberFormat="1" applyFont="1" applyFill="1" applyBorder="1" applyAlignment="1">
      <alignment horizontal="center" vertical="top"/>
    </xf>
    <xf numFmtId="164" fontId="27" fillId="0" borderId="46" xfId="0" applyNumberFormat="1" applyFont="1" applyFill="1" applyBorder="1" applyAlignment="1">
      <alignment horizontal="center" vertical="top"/>
    </xf>
    <xf numFmtId="164" fontId="27" fillId="0" borderId="47" xfId="0" applyNumberFormat="1" applyFont="1" applyFill="1" applyBorder="1" applyAlignment="1">
      <alignment horizontal="center" vertical="top"/>
    </xf>
    <xf numFmtId="0" fontId="0" fillId="0" borderId="0" xfId="0" applyAlignment="1">
      <alignment horizontal="left" vertical="top"/>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 fillId="0" borderId="37" xfId="0" applyFont="1" applyFill="1" applyBorder="1" applyAlignment="1">
      <alignment horizontal="left" vertical="top" wrapText="1"/>
    </xf>
    <xf numFmtId="0" fontId="0" fillId="0" borderId="49" xfId="0" applyBorder="1" applyAlignment="1">
      <alignment horizontal="left" vertical="top" wrapText="1"/>
    </xf>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2" xfId="0" applyBorder="1" applyAlignment="1">
      <alignment horizontal="left" vertical="top" wrapText="1"/>
    </xf>
    <xf numFmtId="0" fontId="0" fillId="0" borderId="53" xfId="0" applyBorder="1" applyAlignment="1">
      <alignment horizontal="left" vertical="top" wrapText="1"/>
    </xf>
    <xf numFmtId="14" fontId="2" fillId="10" borderId="43" xfId="1" applyNumberFormat="1" applyFont="1" applyFill="1" applyBorder="1" applyAlignment="1">
      <alignment horizontal="center" vertical="top" wrapText="1"/>
    </xf>
    <xf numFmtId="14" fontId="0" fillId="10" borderId="45" xfId="1" applyNumberFormat="1" applyFont="1" applyFill="1" applyBorder="1" applyAlignment="1">
      <alignment horizontal="center" vertical="top"/>
    </xf>
    <xf numFmtId="14" fontId="0" fillId="10" borderId="41" xfId="1" applyNumberFormat="1" applyFont="1" applyFill="1" applyBorder="1" applyAlignment="1">
      <alignment horizontal="center" vertical="top"/>
    </xf>
    <xf numFmtId="14" fontId="0" fillId="10" borderId="43" xfId="1" applyNumberFormat="1" applyFont="1" applyFill="1" applyBorder="1" applyAlignment="1">
      <alignment horizontal="center" vertical="top"/>
    </xf>
    <xf numFmtId="14" fontId="8" fillId="0" borderId="43" xfId="1" applyNumberFormat="1" applyFont="1" applyFill="1" applyBorder="1" applyAlignment="1">
      <alignment horizontal="center" vertical="top"/>
    </xf>
    <xf numFmtId="14" fontId="18" fillId="8" borderId="41" xfId="1" applyNumberFormat="1" applyFont="1" applyFill="1" applyBorder="1" applyAlignment="1">
      <alignment horizontal="center" vertical="top"/>
    </xf>
    <xf numFmtId="14" fontId="1" fillId="0" borderId="41" xfId="1" applyNumberFormat="1" applyFont="1" applyFill="1" applyBorder="1" applyAlignment="1">
      <alignment horizontal="center" vertical="top"/>
    </xf>
    <xf numFmtId="14" fontId="29" fillId="0" borderId="41"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42" xfId="1" applyNumberFormat="1" applyFont="1" applyFill="1" applyBorder="1" applyAlignment="1">
      <alignment horizontal="center" vertical="top"/>
    </xf>
    <xf numFmtId="14" fontId="8" fillId="0" borderId="41" xfId="1" applyNumberFormat="1" applyFont="1" applyFill="1" applyBorder="1" applyAlignment="1">
      <alignment horizontal="center" vertical="top"/>
    </xf>
    <xf numFmtId="14" fontId="27" fillId="0" borderId="41"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0" fillId="4" borderId="42"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xf numFmtId="14" fontId="2" fillId="0" borderId="0" xfId="0" applyNumberFormat="1" applyFont="1"/>
    <xf numFmtId="0" fontId="2" fillId="0" borderId="0" xfId="0" applyFont="1"/>
    <xf numFmtId="14" fontId="0" fillId="0" borderId="0" xfId="0" applyNumberFormat="1"/>
    <xf numFmtId="0" fontId="0" fillId="0" borderId="0" xfId="0" applyFill="1"/>
    <xf numFmtId="0" fontId="0" fillId="11" borderId="0" xfId="0" applyFill="1"/>
  </cellXfs>
  <cellStyles count="3">
    <cellStyle name="Prozent" xfId="1" builtinId="5"/>
    <cellStyle name="Standard" xfId="0" builtinId="0"/>
    <cellStyle name="Standard 2" xfId="2" xr:uid="{00000000-0005-0000-0000-00002F000000}"/>
  </cellStyles>
  <dxfs count="1163">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24"/>
  <sheetViews>
    <sheetView zoomScaleNormal="100" zoomScaleSheetLayoutView="100" workbookViewId="0">
      <pane xSplit="2" ySplit="3" topLeftCell="AT32" activePane="bottomRight" state="frozen"/>
      <selection pane="topRight" activeCell="C1" sqref="C1"/>
      <selection pane="bottomLeft" activeCell="A4" sqref="A4"/>
      <selection pane="bottomRight" activeCell="AX34" sqref="AX34"/>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customWidth="1" outlineLevel="1"/>
    <col min="5" max="6" width="3.88671875" style="56" customWidth="1" outlineLevel="1"/>
    <col min="7" max="7" width="3.88671875" style="55" customWidth="1" outlineLevel="1"/>
    <col min="8" max="13" width="3.88671875" style="56" customWidth="1" outlineLevel="1"/>
    <col min="14" max="14" width="3.88671875" style="55" customWidth="1" outlineLevel="1"/>
    <col min="15" max="17" width="3.88671875" style="56" customWidth="1" outlineLevel="1"/>
    <col min="18" max="18" width="3.88671875" style="55" customWidth="1" outlineLevel="1"/>
    <col min="19" max="19" width="3.88671875" style="56" customWidth="1" outlineLevel="1"/>
    <col min="20" max="21" width="3.88671875" style="55" customWidth="1" outlineLevel="1"/>
    <col min="22" max="24" width="3.88671875" style="56" customWidth="1" outlineLevel="1"/>
    <col min="25" max="25" width="3.88671875" style="56" customWidth="1"/>
    <col min="26" max="26" width="3.88671875" style="55" customWidth="1"/>
    <col min="27" max="29" width="3.88671875" style="56" customWidth="1"/>
    <col min="30" max="38" width="3.88671875" style="56" customWidth="1" outlineLevel="1"/>
    <col min="39" max="39" width="11.33203125" style="227" customWidth="1" outlineLevel="1"/>
    <col min="40" max="40" width="10.6640625" style="227" customWidth="1" outlineLevel="1"/>
    <col min="41" max="41" width="7.6640625" style="52" customWidth="1" outlineLevel="1"/>
    <col min="42" max="42" width="8.33203125" style="52" customWidth="1"/>
    <col min="43" max="43" width="38.6640625" style="1" customWidth="1"/>
    <col min="44" max="44" width="37.6640625" style="81" customWidth="1"/>
    <col min="45" max="45" width="7.109375" style="81" customWidth="1"/>
    <col min="46" max="46" width="7.77734375" style="81" customWidth="1"/>
    <col min="47" max="47" width="35.6640625" style="1" customWidth="1"/>
    <col min="48" max="48" width="11" style="1" customWidth="1"/>
    <col min="49" max="49" width="41.5546875" style="2" customWidth="1"/>
    <col min="50" max="50" width="19.33203125" style="2" customWidth="1"/>
    <col min="51" max="51" width="8.33203125" style="2" customWidth="1"/>
    <col min="52" max="16384" width="11.44140625" style="2"/>
  </cols>
  <sheetData>
    <row r="1" spans="1:51" s="1" customFormat="1" ht="28.8" x14ac:dyDescent="0.3">
      <c r="A1" s="237" t="s">
        <v>111</v>
      </c>
      <c r="B1" s="238"/>
      <c r="C1" s="239">
        <v>2019</v>
      </c>
      <c r="D1" s="239"/>
      <c r="E1" s="239"/>
      <c r="F1" s="239"/>
      <c r="G1" s="239"/>
      <c r="H1" s="239"/>
      <c r="I1" s="239"/>
      <c r="J1" s="239"/>
      <c r="K1" s="239"/>
      <c r="L1" s="239"/>
      <c r="M1" s="239"/>
      <c r="N1" s="240"/>
      <c r="O1" s="232">
        <v>2020</v>
      </c>
      <c r="P1" s="233"/>
      <c r="Q1" s="233"/>
      <c r="R1" s="233"/>
      <c r="S1" s="233"/>
      <c r="T1" s="233"/>
      <c r="U1" s="233"/>
      <c r="V1" s="233"/>
      <c r="W1" s="233"/>
      <c r="X1" s="233"/>
      <c r="Y1" s="233"/>
      <c r="Z1" s="234"/>
      <c r="AA1" s="232">
        <v>2021</v>
      </c>
      <c r="AB1" s="233"/>
      <c r="AC1" s="233"/>
      <c r="AD1" s="233"/>
      <c r="AE1" s="233"/>
      <c r="AF1" s="233"/>
      <c r="AG1" s="233"/>
      <c r="AH1" s="233"/>
      <c r="AI1" s="233"/>
      <c r="AJ1" s="233"/>
      <c r="AK1" s="233"/>
      <c r="AL1" s="233"/>
      <c r="AM1" s="208" t="s">
        <v>379</v>
      </c>
      <c r="AN1" s="208" t="s">
        <v>380</v>
      </c>
      <c r="AO1" s="158" t="s">
        <v>250</v>
      </c>
      <c r="AP1" s="159" t="s">
        <v>249</v>
      </c>
      <c r="AQ1" s="76" t="s">
        <v>13</v>
      </c>
      <c r="AR1" s="82" t="s">
        <v>11</v>
      </c>
      <c r="AS1" s="82" t="s">
        <v>15</v>
      </c>
      <c r="AT1" s="82" t="s">
        <v>418</v>
      </c>
      <c r="AU1" s="90" t="s">
        <v>14</v>
      </c>
      <c r="AV1" s="90" t="s">
        <v>382</v>
      </c>
      <c r="AW1" s="90" t="s">
        <v>9</v>
      </c>
      <c r="AX1" s="90" t="s">
        <v>486</v>
      </c>
      <c r="AY1" s="90" t="s">
        <v>327</v>
      </c>
    </row>
    <row r="2" spans="1:51" x14ac:dyDescent="0.3">
      <c r="A2" s="237"/>
      <c r="B2" s="238"/>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96">
        <v>5</v>
      </c>
      <c r="AF2" s="96">
        <v>6</v>
      </c>
      <c r="AG2" s="96">
        <v>7</v>
      </c>
      <c r="AH2" s="96">
        <v>8</v>
      </c>
      <c r="AI2" s="96">
        <v>9</v>
      </c>
      <c r="AJ2" s="96">
        <v>10</v>
      </c>
      <c r="AK2" s="96">
        <v>11</v>
      </c>
      <c r="AL2" s="96">
        <v>12</v>
      </c>
      <c r="AM2" s="209"/>
      <c r="AN2" s="209"/>
      <c r="AO2" s="155"/>
      <c r="AP2" s="4" t="s">
        <v>12</v>
      </c>
      <c r="AQ2" s="103"/>
      <c r="AR2" s="101"/>
      <c r="AS2" s="101"/>
      <c r="AT2" s="101"/>
      <c r="AU2" s="104"/>
      <c r="AV2" s="104"/>
      <c r="AW2" s="190"/>
      <c r="AX2" s="190"/>
      <c r="AY2" s="190"/>
    </row>
    <row r="3" spans="1:51" ht="15.6" outlineLevel="1" x14ac:dyDescent="0.3">
      <c r="A3" s="235"/>
      <c r="B3" s="236"/>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5">
        <v>20</v>
      </c>
      <c r="AF3" s="95">
        <v>21</v>
      </c>
      <c r="AG3" s="5">
        <v>22</v>
      </c>
      <c r="AH3" s="95">
        <v>23</v>
      </c>
      <c r="AI3" s="5">
        <v>24</v>
      </c>
      <c r="AJ3" s="95">
        <v>25</v>
      </c>
      <c r="AK3" s="5">
        <v>26</v>
      </c>
      <c r="AL3" s="95">
        <v>27</v>
      </c>
      <c r="AM3" s="210"/>
      <c r="AN3" s="210"/>
      <c r="AO3" s="156"/>
      <c r="AP3" s="6"/>
      <c r="AQ3" s="78"/>
      <c r="AR3" s="83"/>
      <c r="AS3" s="83"/>
      <c r="AT3" s="83"/>
      <c r="AU3" s="91"/>
      <c r="AV3" s="91"/>
      <c r="AW3" s="187"/>
      <c r="AX3" s="187"/>
      <c r="AY3" s="187"/>
    </row>
    <row r="4" spans="1:51" ht="20.399999999999999" outlineLevel="1" x14ac:dyDescent="0.3">
      <c r="A4" s="64"/>
      <c r="B4" s="73" t="s">
        <v>5</v>
      </c>
      <c r="C4" s="66"/>
      <c r="D4" s="65"/>
      <c r="E4" s="69"/>
      <c r="F4" s="70"/>
      <c r="G4" s="70"/>
      <c r="H4" s="70"/>
      <c r="I4" s="70"/>
      <c r="J4" s="70"/>
      <c r="K4" s="70"/>
      <c r="L4" s="70"/>
      <c r="M4" s="70"/>
      <c r="N4" s="70"/>
      <c r="O4" s="71"/>
      <c r="P4" s="72"/>
      <c r="Q4" s="69"/>
      <c r="R4" s="71"/>
      <c r="S4" s="69" t="s">
        <v>87</v>
      </c>
      <c r="T4" s="70"/>
      <c r="U4" s="71"/>
      <c r="V4" s="72"/>
      <c r="W4" s="105" t="s">
        <v>89</v>
      </c>
      <c r="X4" s="71"/>
      <c r="Y4" s="69" t="s">
        <v>88</v>
      </c>
      <c r="Z4" s="70"/>
      <c r="AA4" s="71"/>
      <c r="AB4" s="72"/>
      <c r="AC4" s="69" t="s">
        <v>90</v>
      </c>
      <c r="AD4" s="71"/>
      <c r="AE4" s="72"/>
      <c r="AF4" s="69"/>
      <c r="AG4" s="71"/>
      <c r="AH4" s="72"/>
      <c r="AI4" s="105" t="s">
        <v>91</v>
      </c>
      <c r="AJ4" s="71"/>
      <c r="AK4" s="69"/>
      <c r="AL4" s="70"/>
      <c r="AM4" s="210"/>
      <c r="AN4" s="210"/>
      <c r="AO4" s="156"/>
      <c r="AP4" s="67"/>
      <c r="AQ4" s="78"/>
      <c r="AR4" s="84"/>
      <c r="AS4" s="83"/>
      <c r="AT4" s="83"/>
      <c r="AU4" s="91"/>
      <c r="AV4" s="91"/>
      <c r="AW4" s="187"/>
      <c r="AX4" s="187"/>
      <c r="AY4" s="187"/>
    </row>
    <row r="5" spans="1:51"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72"/>
      <c r="AF5" s="69"/>
      <c r="AG5" s="71"/>
      <c r="AH5" s="72"/>
      <c r="AI5" s="69"/>
      <c r="AJ5" s="71"/>
      <c r="AK5" s="69"/>
      <c r="AL5" s="70"/>
      <c r="AM5" s="211"/>
      <c r="AN5" s="211"/>
      <c r="AO5" s="157"/>
      <c r="AP5" s="67"/>
      <c r="AQ5" s="100"/>
      <c r="AR5" s="101"/>
      <c r="AS5" s="101"/>
      <c r="AT5" s="101"/>
      <c r="AU5" s="102"/>
      <c r="AV5" s="102"/>
      <c r="AW5" s="190"/>
      <c r="AX5" s="190"/>
      <c r="AY5" s="190"/>
    </row>
    <row r="6" spans="1:51" ht="29.4" thickBot="1" x14ac:dyDescent="0.35">
      <c r="A6" s="7" t="s">
        <v>71</v>
      </c>
      <c r="B6" s="8" t="s">
        <v>80</v>
      </c>
      <c r="C6" s="42"/>
      <c r="D6" s="111"/>
      <c r="E6" s="43"/>
      <c r="F6" s="12"/>
      <c r="G6" s="12"/>
      <c r="H6" s="12"/>
      <c r="I6" s="12"/>
      <c r="J6" s="12"/>
      <c r="K6" s="12"/>
      <c r="L6" s="12" t="s">
        <v>17</v>
      </c>
      <c r="M6" s="12" t="s">
        <v>17</v>
      </c>
      <c r="N6" s="12" t="s">
        <v>17</v>
      </c>
      <c r="O6" s="12" t="s">
        <v>17</v>
      </c>
      <c r="P6" s="111" t="s">
        <v>17</v>
      </c>
      <c r="Q6" s="12" t="s">
        <v>17</v>
      </c>
      <c r="R6" s="12" t="s">
        <v>17</v>
      </c>
      <c r="S6" s="12" t="s">
        <v>17</v>
      </c>
      <c r="T6" s="12" t="s">
        <v>17</v>
      </c>
      <c r="U6" s="111" t="s">
        <v>17</v>
      </c>
      <c r="V6" s="12" t="s">
        <v>17</v>
      </c>
      <c r="W6" s="12" t="s">
        <v>17</v>
      </c>
      <c r="X6" s="12" t="s">
        <v>17</v>
      </c>
      <c r="Y6" s="12" t="s">
        <v>17</v>
      </c>
      <c r="Z6" s="42" t="s">
        <v>17</v>
      </c>
      <c r="AA6" s="12" t="s">
        <v>92</v>
      </c>
      <c r="AB6" s="12" t="s">
        <v>92</v>
      </c>
      <c r="AC6" s="12" t="s">
        <v>92</v>
      </c>
      <c r="AD6" s="12"/>
      <c r="AE6" s="111"/>
      <c r="AF6" s="12"/>
      <c r="AG6" s="12"/>
      <c r="AH6" s="12"/>
      <c r="AI6" s="12"/>
      <c r="AJ6" s="42"/>
      <c r="AK6" s="43"/>
      <c r="AL6" s="12"/>
      <c r="AM6" s="212"/>
      <c r="AN6" s="212"/>
      <c r="AO6" s="160"/>
      <c r="AP6" s="173">
        <f>SUMPRODUCT(AO7:AO32,AP7:AP32)/SUM(AO7:AO32)</f>
        <v>0.51111111111111118</v>
      </c>
      <c r="AQ6" s="172" t="s">
        <v>112</v>
      </c>
      <c r="AR6" s="116" t="s">
        <v>230</v>
      </c>
      <c r="AS6" s="90"/>
      <c r="AT6" s="106"/>
      <c r="AU6" s="91"/>
      <c r="AV6" s="91"/>
      <c r="AW6" s="187"/>
      <c r="AX6" s="187"/>
      <c r="AY6" s="187"/>
    </row>
    <row r="7" spans="1:51" ht="28.8" outlineLevel="1" x14ac:dyDescent="0.3">
      <c r="A7" s="193" t="s">
        <v>329</v>
      </c>
      <c r="B7" s="119" t="s">
        <v>218</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121"/>
      <c r="AF7" s="123"/>
      <c r="AG7" s="123"/>
      <c r="AH7" s="123"/>
      <c r="AI7" s="123"/>
      <c r="AJ7" s="120"/>
      <c r="AK7" s="122"/>
      <c r="AL7" s="123"/>
      <c r="AM7" s="213">
        <v>44075</v>
      </c>
      <c r="AN7" s="213">
        <v>44134</v>
      </c>
      <c r="AO7" s="161"/>
      <c r="AP7" s="124">
        <f>AVERAGE(AP8)</f>
        <v>1</v>
      </c>
      <c r="AQ7" s="125" t="s">
        <v>381</v>
      </c>
      <c r="AR7" s="126" t="s">
        <v>487</v>
      </c>
      <c r="AS7" s="127" t="s">
        <v>49</v>
      </c>
      <c r="AT7" s="127"/>
      <c r="AU7" s="128"/>
      <c r="AV7" s="128" t="s">
        <v>482</v>
      </c>
      <c r="AW7" s="191" t="s">
        <v>401</v>
      </c>
      <c r="AX7" s="191"/>
      <c r="AY7" s="191" t="s">
        <v>328</v>
      </c>
    </row>
    <row r="8" spans="1:51" ht="100.8" hidden="1" outlineLevel="2" x14ac:dyDescent="0.3">
      <c r="A8" s="193"/>
      <c r="B8" s="112" t="s">
        <v>96</v>
      </c>
      <c r="C8" s="17"/>
      <c r="D8" s="16"/>
      <c r="E8" s="18"/>
      <c r="F8" s="26"/>
      <c r="G8" s="26"/>
      <c r="H8" s="20"/>
      <c r="I8" s="20"/>
      <c r="J8" s="20"/>
      <c r="K8" s="20"/>
      <c r="L8" s="20"/>
      <c r="M8" s="20"/>
      <c r="N8" s="20"/>
      <c r="O8" s="17"/>
      <c r="P8" s="16"/>
      <c r="Q8" s="18"/>
      <c r="R8" s="17"/>
      <c r="S8" s="18"/>
      <c r="T8" s="20"/>
      <c r="U8" s="17"/>
      <c r="V8" s="16"/>
      <c r="W8" s="18" t="s">
        <v>16</v>
      </c>
      <c r="X8" s="17" t="s">
        <v>16</v>
      </c>
      <c r="Y8" s="18"/>
      <c r="Z8" s="26"/>
      <c r="AA8" s="17"/>
      <c r="AB8" s="16"/>
      <c r="AC8" s="18"/>
      <c r="AD8" s="17"/>
      <c r="AE8" s="16"/>
      <c r="AF8" s="18"/>
      <c r="AG8" s="17"/>
      <c r="AH8" s="16"/>
      <c r="AI8" s="18"/>
      <c r="AJ8" s="17"/>
      <c r="AK8" s="18"/>
      <c r="AL8" s="26"/>
      <c r="AM8" s="214"/>
      <c r="AN8" s="214"/>
      <c r="AO8" s="162">
        <v>2</v>
      </c>
      <c r="AP8" s="21">
        <v>1</v>
      </c>
      <c r="AQ8" s="92" t="s">
        <v>59</v>
      </c>
      <c r="AR8" s="85" t="s">
        <v>269</v>
      </c>
      <c r="AS8" s="80" t="s">
        <v>49</v>
      </c>
      <c r="AT8" s="80"/>
      <c r="AU8" s="89" t="s">
        <v>268</v>
      </c>
      <c r="AV8" s="89"/>
      <c r="AW8" s="187"/>
      <c r="AX8" s="187"/>
      <c r="AY8" s="187"/>
    </row>
    <row r="9" spans="1:51" hidden="1" outlineLevel="2" x14ac:dyDescent="0.3">
      <c r="A9" s="193"/>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108"/>
      <c r="AF9" s="26"/>
      <c r="AG9" s="26"/>
      <c r="AH9" s="26"/>
      <c r="AI9" s="26"/>
      <c r="AJ9" s="99"/>
      <c r="AK9" s="109"/>
      <c r="AL9" s="26"/>
      <c r="AM9" s="214"/>
      <c r="AN9" s="214"/>
      <c r="AO9" s="162"/>
      <c r="AP9" s="21"/>
      <c r="AQ9" s="92"/>
      <c r="AR9" s="80"/>
      <c r="AS9" s="80"/>
      <c r="AT9" s="80"/>
      <c r="AU9" s="89"/>
      <c r="AV9" s="89"/>
      <c r="AW9" s="187"/>
      <c r="AX9" s="187"/>
      <c r="AY9" s="187"/>
    </row>
    <row r="10" spans="1:51" ht="28.8" outlineLevel="1" collapsed="1" x14ac:dyDescent="0.3">
      <c r="A10" s="193" t="s">
        <v>331</v>
      </c>
      <c r="B10" s="119" t="s">
        <v>259</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121"/>
      <c r="AF10" s="123"/>
      <c r="AG10" s="123"/>
      <c r="AH10" s="123"/>
      <c r="AI10" s="123"/>
      <c r="AJ10" s="120"/>
      <c r="AK10" s="122"/>
      <c r="AL10" s="123"/>
      <c r="AM10" s="213"/>
      <c r="AN10" s="213"/>
      <c r="AO10" s="161"/>
      <c r="AP10" s="124">
        <f>SUMPRODUCT(AO11:AO13,AP11:AP13)/SUM(AO11:AO13)</f>
        <v>0.81111111111111112</v>
      </c>
      <c r="AQ10" s="125"/>
      <c r="AR10" s="126" t="s">
        <v>109</v>
      </c>
      <c r="AS10" s="127" t="s">
        <v>48</v>
      </c>
      <c r="AT10" s="127"/>
      <c r="AU10" s="128"/>
      <c r="AV10" s="128" t="s">
        <v>481</v>
      </c>
      <c r="AW10" s="191"/>
      <c r="AX10" s="191"/>
      <c r="AY10" s="191">
        <v>1</v>
      </c>
    </row>
    <row r="11" spans="1:51" ht="43.2" hidden="1" outlineLevel="2" x14ac:dyDescent="0.3">
      <c r="A11" s="193"/>
      <c r="B11" s="114" t="s">
        <v>105</v>
      </c>
      <c r="C11" s="17"/>
      <c r="D11" s="16"/>
      <c r="E11" s="18"/>
      <c r="F11" s="26"/>
      <c r="G11" s="26"/>
      <c r="H11" s="20"/>
      <c r="I11" s="20"/>
      <c r="J11" s="20"/>
      <c r="K11" s="20"/>
      <c r="L11" s="20"/>
      <c r="M11" s="20"/>
      <c r="N11" s="20"/>
      <c r="O11" s="17"/>
      <c r="P11" s="16"/>
      <c r="Q11" s="18"/>
      <c r="R11" s="17"/>
      <c r="S11" s="18"/>
      <c r="T11" s="20"/>
      <c r="U11" s="17"/>
      <c r="V11" s="16"/>
      <c r="W11" s="18"/>
      <c r="X11" s="17"/>
      <c r="Y11" s="18"/>
      <c r="Z11" s="26" t="s">
        <v>16</v>
      </c>
      <c r="AA11" s="17"/>
      <c r="AB11" s="16"/>
      <c r="AC11" s="18"/>
      <c r="AD11" s="17"/>
      <c r="AE11" s="16"/>
      <c r="AF11" s="18"/>
      <c r="AG11" s="17"/>
      <c r="AH11" s="16"/>
      <c r="AI11" s="18"/>
      <c r="AJ11" s="17"/>
      <c r="AK11" s="18"/>
      <c r="AL11" s="26"/>
      <c r="AM11" s="214"/>
      <c r="AN11" s="214"/>
      <c r="AO11" s="162">
        <v>2</v>
      </c>
      <c r="AP11" s="21">
        <v>0.5</v>
      </c>
      <c r="AQ11" s="92"/>
      <c r="AR11" s="80" t="s">
        <v>177</v>
      </c>
      <c r="AS11" s="80" t="s">
        <v>48</v>
      </c>
      <c r="AT11" s="80"/>
      <c r="AU11" s="89" t="s">
        <v>371</v>
      </c>
      <c r="AV11" s="89"/>
      <c r="AW11" s="187"/>
      <c r="AX11" s="187"/>
      <c r="AY11" s="187"/>
    </row>
    <row r="12" spans="1:51" ht="100.8" hidden="1" outlineLevel="2" x14ac:dyDescent="0.3">
      <c r="A12" s="193"/>
      <c r="B12" s="114" t="s">
        <v>106</v>
      </c>
      <c r="C12" s="38"/>
      <c r="D12" s="37"/>
      <c r="E12" s="39"/>
      <c r="F12" s="26"/>
      <c r="G12" s="26"/>
      <c r="H12" s="40"/>
      <c r="I12" s="40"/>
      <c r="J12" s="40"/>
      <c r="K12" s="40"/>
      <c r="L12" s="40"/>
      <c r="M12" s="40"/>
      <c r="N12" s="40"/>
      <c r="O12" s="38"/>
      <c r="P12" s="37"/>
      <c r="Q12" s="39"/>
      <c r="R12" s="38"/>
      <c r="S12" s="39"/>
      <c r="T12" s="40"/>
      <c r="U12" s="38"/>
      <c r="V12" s="37"/>
      <c r="W12" s="39" t="s">
        <v>16</v>
      </c>
      <c r="X12" s="38" t="s">
        <v>16</v>
      </c>
      <c r="Y12" s="39" t="s">
        <v>16</v>
      </c>
      <c r="Z12" s="26" t="s">
        <v>16</v>
      </c>
      <c r="AA12" s="38"/>
      <c r="AB12" s="37"/>
      <c r="AC12" s="39"/>
      <c r="AD12" s="38"/>
      <c r="AE12" s="37"/>
      <c r="AF12" s="39"/>
      <c r="AG12" s="38"/>
      <c r="AH12" s="37"/>
      <c r="AI12" s="39"/>
      <c r="AJ12" s="38"/>
      <c r="AK12" s="39"/>
      <c r="AL12" s="26"/>
      <c r="AM12" s="214"/>
      <c r="AN12" s="214"/>
      <c r="AO12" s="162">
        <v>5</v>
      </c>
      <c r="AP12" s="21">
        <v>0.9</v>
      </c>
      <c r="AQ12" s="92" t="s">
        <v>38</v>
      </c>
      <c r="AR12" s="80" t="s">
        <v>176</v>
      </c>
      <c r="AS12" s="80" t="s">
        <v>48</v>
      </c>
      <c r="AT12" s="80"/>
      <c r="AU12" s="89" t="s">
        <v>372</v>
      </c>
      <c r="AV12" s="89"/>
      <c r="AW12" s="187"/>
      <c r="AX12" s="187"/>
      <c r="AY12" s="187"/>
    </row>
    <row r="13" spans="1:51" ht="100.8" hidden="1" outlineLevel="2" x14ac:dyDescent="0.3">
      <c r="A13" s="193"/>
      <c r="B13" s="114" t="s">
        <v>107</v>
      </c>
      <c r="C13" s="38"/>
      <c r="D13" s="37"/>
      <c r="E13" s="39"/>
      <c r="F13" s="26"/>
      <c r="G13" s="26"/>
      <c r="H13" s="40"/>
      <c r="I13" s="40"/>
      <c r="J13" s="40"/>
      <c r="K13" s="40"/>
      <c r="L13" s="40"/>
      <c r="M13" s="40"/>
      <c r="N13" s="40"/>
      <c r="O13" s="38"/>
      <c r="P13" s="37"/>
      <c r="Q13" s="39"/>
      <c r="R13" s="38"/>
      <c r="S13" s="39"/>
      <c r="T13" s="40"/>
      <c r="U13" s="38"/>
      <c r="V13" s="37"/>
      <c r="W13" s="39" t="s">
        <v>16</v>
      </c>
      <c r="X13" s="38" t="s">
        <v>16</v>
      </c>
      <c r="Y13" s="39" t="s">
        <v>16</v>
      </c>
      <c r="Z13" s="26" t="s">
        <v>16</v>
      </c>
      <c r="AA13" s="38"/>
      <c r="AB13" s="37"/>
      <c r="AC13" s="39"/>
      <c r="AD13" s="38"/>
      <c r="AE13" s="37"/>
      <c r="AF13" s="39"/>
      <c r="AG13" s="38"/>
      <c r="AH13" s="37"/>
      <c r="AI13" s="39"/>
      <c r="AJ13" s="38"/>
      <c r="AK13" s="39"/>
      <c r="AL13" s="26"/>
      <c r="AM13" s="214"/>
      <c r="AN13" s="214"/>
      <c r="AO13" s="162">
        <v>2</v>
      </c>
      <c r="AP13" s="21">
        <v>0.9</v>
      </c>
      <c r="AQ13" s="92" t="s">
        <v>38</v>
      </c>
      <c r="AR13" s="80" t="s">
        <v>176</v>
      </c>
      <c r="AS13" s="80" t="s">
        <v>48</v>
      </c>
      <c r="AT13" s="80"/>
      <c r="AU13" s="89" t="s">
        <v>175</v>
      </c>
      <c r="AV13" s="89"/>
      <c r="AW13" s="187"/>
      <c r="AX13" s="187"/>
      <c r="AY13" s="187"/>
    </row>
    <row r="14" spans="1:51" outlineLevel="1" collapsed="1" x14ac:dyDescent="0.3">
      <c r="A14" s="193" t="s">
        <v>332</v>
      </c>
      <c r="B14" s="119" t="s">
        <v>260</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121"/>
      <c r="AF14" s="123"/>
      <c r="AG14" s="123"/>
      <c r="AH14" s="123"/>
      <c r="AI14" s="123"/>
      <c r="AJ14" s="120"/>
      <c r="AK14" s="122"/>
      <c r="AL14" s="123"/>
      <c r="AM14" s="213"/>
      <c r="AN14" s="213"/>
      <c r="AO14" s="161"/>
      <c r="AP14" s="124">
        <f>SUMPRODUCT(AO15:AO19,AP15:AP19)/SUM(AO15:AO19)</f>
        <v>0.54000000000000015</v>
      </c>
      <c r="AQ14" s="125"/>
      <c r="AR14" s="126" t="s">
        <v>108</v>
      </c>
      <c r="AS14" s="127" t="s">
        <v>47</v>
      </c>
      <c r="AT14" s="127"/>
      <c r="AU14" s="128"/>
      <c r="AV14" s="128" t="s">
        <v>481</v>
      </c>
      <c r="AW14" s="191"/>
      <c r="AX14" s="191"/>
      <c r="AY14" s="191">
        <v>1</v>
      </c>
    </row>
    <row r="15" spans="1:51" hidden="1" outlineLevel="2" x14ac:dyDescent="0.3">
      <c r="A15" s="193"/>
      <c r="B15" s="115" t="s">
        <v>219</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16</v>
      </c>
      <c r="AB15" s="37"/>
      <c r="AC15" s="39"/>
      <c r="AD15" s="38"/>
      <c r="AE15" s="37"/>
      <c r="AF15" s="39"/>
      <c r="AG15" s="38"/>
      <c r="AH15" s="37"/>
      <c r="AI15" s="39"/>
      <c r="AJ15" s="38"/>
      <c r="AK15" s="39"/>
      <c r="AL15" s="26"/>
      <c r="AM15" s="214"/>
      <c r="AN15" s="214"/>
      <c r="AO15" s="162">
        <v>3</v>
      </c>
      <c r="AP15" s="21">
        <v>0.3</v>
      </c>
      <c r="AQ15" s="92"/>
      <c r="AR15" s="80"/>
      <c r="AS15" s="80" t="s">
        <v>47</v>
      </c>
      <c r="AT15" s="80"/>
      <c r="AU15" s="89"/>
      <c r="AV15" s="89"/>
      <c r="AW15" s="187"/>
      <c r="AX15" s="187"/>
      <c r="AY15" s="187"/>
    </row>
    <row r="16" spans="1:51" ht="28.8" hidden="1" outlineLevel="2" x14ac:dyDescent="0.3">
      <c r="A16" s="193"/>
      <c r="B16" s="115" t="s">
        <v>220</v>
      </c>
      <c r="C16" s="38"/>
      <c r="D16" s="37"/>
      <c r="E16" s="39"/>
      <c r="F16" s="26"/>
      <c r="G16" s="26"/>
      <c r="H16" s="40"/>
      <c r="I16" s="40"/>
      <c r="J16" s="40"/>
      <c r="K16" s="40"/>
      <c r="L16" s="40"/>
      <c r="M16" s="40"/>
      <c r="N16" s="40"/>
      <c r="O16" s="38"/>
      <c r="P16" s="37"/>
      <c r="Q16" s="39"/>
      <c r="R16" s="38"/>
      <c r="S16" s="39"/>
      <c r="T16" s="40"/>
      <c r="U16" s="38"/>
      <c r="V16" s="37"/>
      <c r="W16" s="39" t="s">
        <v>16</v>
      </c>
      <c r="X16" s="38" t="s">
        <v>16</v>
      </c>
      <c r="Y16" s="39" t="s">
        <v>16</v>
      </c>
      <c r="Z16" s="26" t="s">
        <v>16</v>
      </c>
      <c r="AA16" s="38"/>
      <c r="AB16" s="37"/>
      <c r="AC16" s="39"/>
      <c r="AD16" s="38"/>
      <c r="AE16" s="37"/>
      <c r="AF16" s="39"/>
      <c r="AG16" s="38"/>
      <c r="AH16" s="37"/>
      <c r="AI16" s="39"/>
      <c r="AJ16" s="38"/>
      <c r="AK16" s="39"/>
      <c r="AL16" s="26"/>
      <c r="AM16" s="214"/>
      <c r="AN16" s="214"/>
      <c r="AO16" s="162">
        <v>5</v>
      </c>
      <c r="AP16" s="21">
        <v>0.8</v>
      </c>
      <c r="AQ16" s="92"/>
      <c r="AR16" s="80" t="s">
        <v>198</v>
      </c>
      <c r="AS16" s="80" t="s">
        <v>47</v>
      </c>
      <c r="AT16" s="80"/>
      <c r="AU16" s="89" t="s">
        <v>200</v>
      </c>
      <c r="AV16" s="89"/>
      <c r="AW16" s="187"/>
      <c r="AX16" s="187"/>
      <c r="AY16" s="187"/>
    </row>
    <row r="17" spans="1:51" s="154" customFormat="1" ht="28.8" hidden="1" outlineLevel="2" x14ac:dyDescent="0.3">
      <c r="A17" s="144"/>
      <c r="B17" s="145" t="s">
        <v>221</v>
      </c>
      <c r="C17" s="146"/>
      <c r="D17" s="147"/>
      <c r="E17" s="148"/>
      <c r="F17" s="149"/>
      <c r="G17" s="149"/>
      <c r="H17" s="150"/>
      <c r="I17" s="150"/>
      <c r="J17" s="150"/>
      <c r="K17" s="150"/>
      <c r="L17" s="150"/>
      <c r="M17" s="150"/>
      <c r="N17" s="150"/>
      <c r="O17" s="146"/>
      <c r="P17" s="147"/>
      <c r="Q17" s="148"/>
      <c r="R17" s="146"/>
      <c r="S17" s="148"/>
      <c r="T17" s="150"/>
      <c r="U17" s="146"/>
      <c r="V17" s="147"/>
      <c r="W17" s="148"/>
      <c r="X17" s="146"/>
      <c r="Y17" s="148"/>
      <c r="Z17" s="149"/>
      <c r="AA17" s="146"/>
      <c r="AB17" s="147"/>
      <c r="AC17" s="148"/>
      <c r="AD17" s="146"/>
      <c r="AE17" s="147"/>
      <c r="AF17" s="148"/>
      <c r="AG17" s="146"/>
      <c r="AH17" s="147"/>
      <c r="AI17" s="148"/>
      <c r="AJ17" s="146"/>
      <c r="AK17" s="148"/>
      <c r="AL17" s="149"/>
      <c r="AM17" s="215"/>
      <c r="AN17" s="215"/>
      <c r="AO17" s="163">
        <v>0</v>
      </c>
      <c r="AP17" s="151"/>
      <c r="AQ17" s="152"/>
      <c r="AR17" s="153" t="s">
        <v>224</v>
      </c>
      <c r="AS17" s="153"/>
      <c r="AT17" s="153"/>
      <c r="AU17" s="153"/>
      <c r="AV17" s="153"/>
      <c r="AW17" s="188"/>
      <c r="AX17" s="188"/>
      <c r="AY17" s="188"/>
    </row>
    <row r="18" spans="1:51" ht="100.8" hidden="1" outlineLevel="2" x14ac:dyDescent="0.3">
      <c r="A18" s="193"/>
      <c r="B18" s="115" t="s">
        <v>222</v>
      </c>
      <c r="C18" s="17"/>
      <c r="D18" s="16"/>
      <c r="E18" s="18"/>
      <c r="F18" s="26"/>
      <c r="G18" s="26"/>
      <c r="H18" s="20"/>
      <c r="I18" s="20"/>
      <c r="J18" s="20"/>
      <c r="K18" s="20"/>
      <c r="L18" s="20"/>
      <c r="M18" s="20"/>
      <c r="N18" s="20"/>
      <c r="O18" s="17"/>
      <c r="P18" s="16"/>
      <c r="Q18" s="18"/>
      <c r="R18" s="17"/>
      <c r="S18" s="18"/>
      <c r="T18" s="20"/>
      <c r="U18" s="17"/>
      <c r="V18" s="16"/>
      <c r="W18" s="18" t="s">
        <v>16</v>
      </c>
      <c r="X18" s="17" t="s">
        <v>16</v>
      </c>
      <c r="Y18" s="18" t="s">
        <v>16</v>
      </c>
      <c r="Z18" s="26" t="s">
        <v>16</v>
      </c>
      <c r="AA18" s="17"/>
      <c r="AB18" s="16"/>
      <c r="AC18" s="18"/>
      <c r="AD18" s="17"/>
      <c r="AE18" s="16"/>
      <c r="AF18" s="18"/>
      <c r="AG18" s="17"/>
      <c r="AH18" s="16"/>
      <c r="AI18" s="18"/>
      <c r="AJ18" s="17"/>
      <c r="AK18" s="18"/>
      <c r="AL18" s="26"/>
      <c r="AM18" s="214"/>
      <c r="AN18" s="214"/>
      <c r="AO18" s="162">
        <v>4</v>
      </c>
      <c r="AP18" s="21">
        <v>0.8</v>
      </c>
      <c r="AQ18" s="92" t="s">
        <v>197</v>
      </c>
      <c r="AR18" s="80" t="s">
        <v>199</v>
      </c>
      <c r="AS18" s="80" t="s">
        <v>47</v>
      </c>
      <c r="AT18" s="80"/>
      <c r="AU18" s="89" t="s">
        <v>200</v>
      </c>
      <c r="AV18" s="89"/>
      <c r="AW18" s="187"/>
      <c r="AX18" s="187"/>
      <c r="AY18" s="187"/>
    </row>
    <row r="19" spans="1:51" hidden="1" outlineLevel="2" x14ac:dyDescent="0.3">
      <c r="A19" s="193"/>
      <c r="B19" s="115" t="s">
        <v>223</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16</v>
      </c>
      <c r="AB19" s="26" t="s">
        <v>16</v>
      </c>
      <c r="AC19" s="26" t="s">
        <v>16</v>
      </c>
      <c r="AD19" s="26"/>
      <c r="AE19" s="108"/>
      <c r="AF19" s="26"/>
      <c r="AG19" s="26"/>
      <c r="AH19" s="26"/>
      <c r="AI19" s="26"/>
      <c r="AJ19" s="99"/>
      <c r="AK19" s="109"/>
      <c r="AL19" s="26"/>
      <c r="AM19" s="214"/>
      <c r="AN19" s="214"/>
      <c r="AO19" s="162">
        <v>3</v>
      </c>
      <c r="AP19" s="21">
        <v>0</v>
      </c>
      <c r="AQ19" s="92"/>
      <c r="AR19" s="80"/>
      <c r="AS19" s="80" t="s">
        <v>47</v>
      </c>
      <c r="AT19" s="80"/>
      <c r="AU19" s="89"/>
      <c r="AV19" s="89"/>
      <c r="AW19" s="187"/>
      <c r="AX19" s="187"/>
      <c r="AY19" s="187"/>
    </row>
    <row r="20" spans="1:51" hidden="1" outlineLevel="2" x14ac:dyDescent="0.3">
      <c r="A20" s="193"/>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108"/>
      <c r="AF20" s="26"/>
      <c r="AG20" s="26"/>
      <c r="AH20" s="26"/>
      <c r="AI20" s="26"/>
      <c r="AJ20" s="99"/>
      <c r="AK20" s="109"/>
      <c r="AL20" s="26"/>
      <c r="AM20" s="214"/>
      <c r="AN20" s="214"/>
      <c r="AO20" s="162"/>
      <c r="AP20" s="21"/>
      <c r="AQ20" s="92"/>
      <c r="AR20" s="80"/>
      <c r="AS20" s="80"/>
      <c r="AT20" s="80"/>
      <c r="AU20" s="89"/>
      <c r="AV20" s="89"/>
      <c r="AW20" s="187"/>
      <c r="AX20" s="187"/>
      <c r="AY20" s="187"/>
    </row>
    <row r="21" spans="1:51" outlineLevel="1" collapsed="1" x14ac:dyDescent="0.3">
      <c r="A21" s="193" t="s">
        <v>335</v>
      </c>
      <c r="B21" s="119" t="s">
        <v>297</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121"/>
      <c r="AF21" s="123"/>
      <c r="AG21" s="123"/>
      <c r="AH21" s="123"/>
      <c r="AI21" s="123"/>
      <c r="AJ21" s="120"/>
      <c r="AK21" s="122"/>
      <c r="AL21" s="123"/>
      <c r="AM21" s="213"/>
      <c r="AN21" s="213"/>
      <c r="AO21" s="161"/>
      <c r="AP21" s="124">
        <f>SUMPRODUCT(AO22:AO23,AP22:AP23)/SUM(AO22:AO23)</f>
        <v>0.2</v>
      </c>
      <c r="AQ21" s="125"/>
      <c r="AR21" s="126" t="s">
        <v>488</v>
      </c>
      <c r="AS21" s="127" t="s">
        <v>196</v>
      </c>
      <c r="AT21" s="127"/>
      <c r="AU21" s="128"/>
      <c r="AV21" s="128" t="s">
        <v>484</v>
      </c>
      <c r="AW21" s="191"/>
      <c r="AX21" s="191"/>
      <c r="AY21" s="191">
        <v>3</v>
      </c>
    </row>
    <row r="22" spans="1:51" ht="100.8" hidden="1" outlineLevel="2" x14ac:dyDescent="0.3">
      <c r="A22" s="193"/>
      <c r="B22" s="115" t="s">
        <v>227</v>
      </c>
      <c r="C22" s="24"/>
      <c r="D22" s="23"/>
      <c r="E22" s="25"/>
      <c r="F22" s="26"/>
      <c r="G22" s="26"/>
      <c r="H22" s="22"/>
      <c r="I22" s="22"/>
      <c r="J22" s="22"/>
      <c r="K22" s="22"/>
      <c r="L22" s="22"/>
      <c r="M22" s="22"/>
      <c r="N22" s="22"/>
      <c r="O22" s="22"/>
      <c r="P22" s="23"/>
      <c r="Q22" s="25"/>
      <c r="R22" s="24"/>
      <c r="S22" s="25"/>
      <c r="T22" s="22"/>
      <c r="U22" s="24"/>
      <c r="V22" s="23"/>
      <c r="W22" s="25" t="s">
        <v>16</v>
      </c>
      <c r="X22" s="24" t="s">
        <v>16</v>
      </c>
      <c r="Y22" s="25" t="s">
        <v>16</v>
      </c>
      <c r="Z22" s="26" t="s">
        <v>16</v>
      </c>
      <c r="AA22" s="22"/>
      <c r="AB22" s="23"/>
      <c r="AC22" s="25"/>
      <c r="AD22" s="24"/>
      <c r="AE22" s="23"/>
      <c r="AF22" s="25"/>
      <c r="AG22" s="24"/>
      <c r="AH22" s="23"/>
      <c r="AI22" s="25"/>
      <c r="AJ22" s="24"/>
      <c r="AK22" s="25"/>
      <c r="AL22" s="26"/>
      <c r="AM22" s="214"/>
      <c r="AN22" s="214"/>
      <c r="AO22" s="162">
        <v>5</v>
      </c>
      <c r="AP22" s="21">
        <v>0.2</v>
      </c>
      <c r="AQ22" s="92" t="s">
        <v>201</v>
      </c>
      <c r="AR22" s="85" t="s">
        <v>270</v>
      </c>
      <c r="AS22" s="80" t="s">
        <v>196</v>
      </c>
      <c r="AT22" s="80"/>
      <c r="AU22" s="89" t="s">
        <v>287</v>
      </c>
      <c r="AV22" s="89"/>
      <c r="AW22" s="187"/>
      <c r="AX22" s="187"/>
      <c r="AY22" s="187"/>
    </row>
    <row r="23" spans="1:51" hidden="1" outlineLevel="2" x14ac:dyDescent="0.3">
      <c r="A23" s="193"/>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23"/>
      <c r="AF23" s="25"/>
      <c r="AG23" s="24"/>
      <c r="AH23" s="23"/>
      <c r="AI23" s="25"/>
      <c r="AJ23" s="24"/>
      <c r="AK23" s="25"/>
      <c r="AL23" s="26"/>
      <c r="AM23" s="214"/>
      <c r="AN23" s="214"/>
      <c r="AO23" s="162"/>
      <c r="AP23" s="21"/>
      <c r="AQ23" s="92"/>
      <c r="AR23" s="80"/>
      <c r="AS23" s="80"/>
      <c r="AT23" s="80"/>
      <c r="AU23" s="89"/>
      <c r="AV23" s="89"/>
      <c r="AW23" s="187"/>
      <c r="AX23" s="187"/>
      <c r="AY23" s="187"/>
    </row>
    <row r="24" spans="1:51" outlineLevel="1" collapsed="1" x14ac:dyDescent="0.3">
      <c r="A24" s="193" t="s">
        <v>333</v>
      </c>
      <c r="B24" s="119" t="s">
        <v>298</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121"/>
      <c r="AF24" s="123"/>
      <c r="AG24" s="123"/>
      <c r="AH24" s="123"/>
      <c r="AI24" s="123"/>
      <c r="AJ24" s="120"/>
      <c r="AK24" s="122"/>
      <c r="AL24" s="123"/>
      <c r="AM24" s="213"/>
      <c r="AN24" s="213"/>
      <c r="AO24" s="161"/>
      <c r="AP24" s="124">
        <f>SUMPRODUCT(AO25:AO27,AP25:AP27)/SUM(AO25:AO27)</f>
        <v>0</v>
      </c>
      <c r="AQ24" s="125"/>
      <c r="AR24" s="126"/>
      <c r="AS24" s="127" t="s">
        <v>47</v>
      </c>
      <c r="AT24" s="127"/>
      <c r="AU24" s="128"/>
      <c r="AV24" s="128" t="s">
        <v>481</v>
      </c>
      <c r="AW24" s="191"/>
      <c r="AX24" s="191"/>
      <c r="AY24" s="191">
        <v>2</v>
      </c>
    </row>
    <row r="25" spans="1:51" hidden="1" outlineLevel="2" x14ac:dyDescent="0.3">
      <c r="A25" s="193"/>
      <c r="B25" s="115" t="s">
        <v>228</v>
      </c>
      <c r="C25" s="24"/>
      <c r="D25" s="23"/>
      <c r="E25" s="25"/>
      <c r="F25" s="26"/>
      <c r="G25" s="26"/>
      <c r="H25" s="22"/>
      <c r="I25" s="22"/>
      <c r="J25" s="22"/>
      <c r="K25" s="22"/>
      <c r="L25" s="22"/>
      <c r="M25" s="22"/>
      <c r="N25" s="22"/>
      <c r="O25" s="22"/>
      <c r="P25" s="23"/>
      <c r="Q25" s="25"/>
      <c r="R25" s="24"/>
      <c r="S25" s="25"/>
      <c r="T25" s="22"/>
      <c r="U25" s="24"/>
      <c r="V25" s="23"/>
      <c r="W25" s="25"/>
      <c r="X25" s="24"/>
      <c r="Y25" s="25"/>
      <c r="Z25" s="26"/>
      <c r="AA25" s="22"/>
      <c r="AB25" s="23"/>
      <c r="AC25" s="25"/>
      <c r="AD25" s="24"/>
      <c r="AE25" s="23"/>
      <c r="AF25" s="25"/>
      <c r="AG25" s="24"/>
      <c r="AH25" s="23"/>
      <c r="AI25" s="25"/>
      <c r="AJ25" s="24"/>
      <c r="AK25" s="25"/>
      <c r="AL25" s="26"/>
      <c r="AM25" s="214"/>
      <c r="AN25" s="214"/>
      <c r="AO25" s="162">
        <v>0</v>
      </c>
      <c r="AP25" s="21">
        <v>0</v>
      </c>
      <c r="AQ25" s="92"/>
      <c r="AR25" s="80"/>
      <c r="AS25" s="80"/>
      <c r="AT25" s="80"/>
      <c r="AU25" s="89"/>
      <c r="AV25" s="89"/>
      <c r="AW25" s="187"/>
      <c r="AX25" s="187"/>
      <c r="AY25" s="187"/>
    </row>
    <row r="26" spans="1:51" hidden="1" outlineLevel="2" x14ac:dyDescent="0.3">
      <c r="A26" s="193"/>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23"/>
      <c r="AF26" s="25"/>
      <c r="AG26" s="24"/>
      <c r="AH26" s="23"/>
      <c r="AI26" s="25"/>
      <c r="AJ26" s="24"/>
      <c r="AK26" s="25"/>
      <c r="AL26" s="26"/>
      <c r="AM26" s="214"/>
      <c r="AN26" s="214"/>
      <c r="AO26" s="162"/>
      <c r="AP26" s="21"/>
      <c r="AQ26" s="92"/>
      <c r="AR26" s="80"/>
      <c r="AS26" s="80"/>
      <c r="AT26" s="80"/>
      <c r="AU26" s="89"/>
      <c r="AV26" s="89"/>
      <c r="AW26" s="187"/>
      <c r="AX26" s="187"/>
      <c r="AY26" s="187"/>
    </row>
    <row r="27" spans="1:51" ht="28.8" hidden="1" outlineLevel="2" x14ac:dyDescent="0.3">
      <c r="A27" s="193"/>
      <c r="B27" s="115" t="s">
        <v>226</v>
      </c>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23"/>
      <c r="AF27" s="25"/>
      <c r="AG27" s="24"/>
      <c r="AH27" s="23"/>
      <c r="AI27" s="25"/>
      <c r="AJ27" s="24"/>
      <c r="AK27" s="25"/>
      <c r="AL27" s="26"/>
      <c r="AM27" s="214"/>
      <c r="AN27" s="214"/>
      <c r="AO27" s="162">
        <v>3</v>
      </c>
      <c r="AP27" s="21">
        <v>0</v>
      </c>
      <c r="AQ27" s="92" t="s">
        <v>229</v>
      </c>
      <c r="AR27" s="80" t="s">
        <v>212</v>
      </c>
      <c r="AS27" s="80" t="s">
        <v>47</v>
      </c>
      <c r="AT27" s="80"/>
      <c r="AU27" s="89"/>
      <c r="AV27" s="89"/>
      <c r="AW27" s="187"/>
      <c r="AX27" s="187"/>
      <c r="AY27" s="187"/>
    </row>
    <row r="28" spans="1:51" hidden="1" outlineLevel="2" x14ac:dyDescent="0.3">
      <c r="A28" s="193"/>
      <c r="B28" s="115"/>
      <c r="C28" s="99"/>
      <c r="D28" s="108"/>
      <c r="E28" s="109"/>
      <c r="F28" s="26"/>
      <c r="G28" s="26"/>
      <c r="H28" s="26"/>
      <c r="I28" s="26"/>
      <c r="J28" s="26"/>
      <c r="K28" s="26"/>
      <c r="L28" s="26"/>
      <c r="M28" s="26"/>
      <c r="N28" s="26"/>
      <c r="O28" s="26"/>
      <c r="P28" s="108"/>
      <c r="Q28" s="26"/>
      <c r="R28" s="26"/>
      <c r="S28" s="26"/>
      <c r="T28" s="26"/>
      <c r="U28" s="99"/>
      <c r="V28" s="26"/>
      <c r="W28" s="26"/>
      <c r="X28" s="26"/>
      <c r="Y28" s="26"/>
      <c r="Z28" s="26"/>
      <c r="AA28" s="26"/>
      <c r="AB28" s="26"/>
      <c r="AC28" s="26"/>
      <c r="AD28" s="26"/>
      <c r="AE28" s="108"/>
      <c r="AF28" s="26"/>
      <c r="AG28" s="26"/>
      <c r="AH28" s="26"/>
      <c r="AI28" s="26"/>
      <c r="AJ28" s="99"/>
      <c r="AK28" s="109"/>
      <c r="AL28" s="26"/>
      <c r="AM28" s="214"/>
      <c r="AN28" s="214"/>
      <c r="AO28" s="162"/>
      <c r="AP28" s="21"/>
      <c r="AQ28" s="92"/>
      <c r="AR28" s="80"/>
      <c r="AS28" s="80"/>
      <c r="AT28" s="80"/>
      <c r="AU28" s="89"/>
      <c r="AV28" s="89"/>
      <c r="AW28" s="187"/>
      <c r="AX28" s="187"/>
      <c r="AY28" s="187"/>
    </row>
    <row r="29" spans="1:51" outlineLevel="1" collapsed="1" x14ac:dyDescent="0.3">
      <c r="A29" s="193" t="s">
        <v>334</v>
      </c>
      <c r="B29" s="119" t="s">
        <v>225</v>
      </c>
      <c r="C29" s="120"/>
      <c r="D29" s="121"/>
      <c r="E29" s="122"/>
      <c r="F29" s="123"/>
      <c r="G29" s="123"/>
      <c r="H29" s="123"/>
      <c r="I29" s="123"/>
      <c r="J29" s="123"/>
      <c r="K29" s="123"/>
      <c r="L29" s="123"/>
      <c r="M29" s="123"/>
      <c r="N29" s="123"/>
      <c r="O29" s="123"/>
      <c r="P29" s="121"/>
      <c r="Q29" s="123"/>
      <c r="R29" s="123"/>
      <c r="S29" s="123"/>
      <c r="T29" s="123"/>
      <c r="U29" s="120"/>
      <c r="V29" s="123"/>
      <c r="W29" s="123"/>
      <c r="X29" s="123"/>
      <c r="Y29" s="123"/>
      <c r="Z29" s="123"/>
      <c r="AA29" s="123"/>
      <c r="AB29" s="123"/>
      <c r="AC29" s="123"/>
      <c r="AD29" s="123"/>
      <c r="AE29" s="121"/>
      <c r="AF29" s="123"/>
      <c r="AG29" s="123"/>
      <c r="AH29" s="123"/>
      <c r="AI29" s="123"/>
      <c r="AJ29" s="120"/>
      <c r="AK29" s="122"/>
      <c r="AL29" s="123"/>
      <c r="AM29" s="213"/>
      <c r="AN29" s="213"/>
      <c r="AO29" s="161"/>
      <c r="AP29" s="124">
        <f>AVERAGE(AP30:AP32)</f>
        <v>0</v>
      </c>
      <c r="AQ29" s="125"/>
      <c r="AR29" s="126"/>
      <c r="AS29" s="127" t="s">
        <v>48</v>
      </c>
      <c r="AT29" s="127"/>
      <c r="AU29" s="128"/>
      <c r="AV29" s="128" t="s">
        <v>483</v>
      </c>
      <c r="AW29" s="191"/>
      <c r="AX29" s="191"/>
      <c r="AY29" s="191">
        <v>3</v>
      </c>
    </row>
    <row r="30" spans="1:51" ht="129.6" hidden="1" outlineLevel="2" x14ac:dyDescent="0.3">
      <c r="A30" s="14"/>
      <c r="B30" s="115" t="s">
        <v>231</v>
      </c>
      <c r="C30" s="24"/>
      <c r="D30" s="23"/>
      <c r="E30" s="25"/>
      <c r="F30" s="26"/>
      <c r="G30" s="26"/>
      <c r="H30" s="22"/>
      <c r="I30" s="22"/>
      <c r="J30" s="22"/>
      <c r="K30" s="22"/>
      <c r="L30" s="22"/>
      <c r="M30" s="22"/>
      <c r="N30" s="22"/>
      <c r="O30" s="22"/>
      <c r="P30" s="23"/>
      <c r="Q30" s="25"/>
      <c r="R30" s="24"/>
      <c r="S30" s="25"/>
      <c r="T30" s="22"/>
      <c r="U30" s="24"/>
      <c r="V30" s="23"/>
      <c r="W30" s="25"/>
      <c r="X30" s="24" t="s">
        <v>16</v>
      </c>
      <c r="Y30" s="25" t="s">
        <v>16</v>
      </c>
      <c r="Z30" s="26" t="s">
        <v>16</v>
      </c>
      <c r="AA30" s="22" t="s">
        <v>16</v>
      </c>
      <c r="AB30" s="23" t="s">
        <v>16</v>
      </c>
      <c r="AC30" s="25" t="s">
        <v>16</v>
      </c>
      <c r="AD30" s="24" t="s">
        <v>16</v>
      </c>
      <c r="AE30" s="23"/>
      <c r="AF30" s="25"/>
      <c r="AG30" s="24"/>
      <c r="AH30" s="23"/>
      <c r="AI30" s="25"/>
      <c r="AJ30" s="24"/>
      <c r="AK30" s="25"/>
      <c r="AL30" s="26"/>
      <c r="AM30" s="214"/>
      <c r="AN30" s="214"/>
      <c r="AO30" s="162">
        <v>2</v>
      </c>
      <c r="AP30" s="21">
        <v>0</v>
      </c>
      <c r="AQ30" s="92" t="s">
        <v>232</v>
      </c>
      <c r="AR30" s="80" t="s">
        <v>212</v>
      </c>
      <c r="AS30" s="80" t="s">
        <v>48</v>
      </c>
      <c r="AT30" s="80"/>
      <c r="AU30" s="89" t="s">
        <v>211</v>
      </c>
      <c r="AV30" s="89"/>
      <c r="AW30" s="187"/>
      <c r="AX30" s="187"/>
      <c r="AY30" s="187"/>
    </row>
    <row r="31" spans="1:51" hidden="1" outlineLevel="2" x14ac:dyDescent="0.3">
      <c r="A31" s="14"/>
      <c r="B31" s="115"/>
      <c r="C31" s="24"/>
      <c r="D31" s="23"/>
      <c r="E31" s="25"/>
      <c r="F31" s="26"/>
      <c r="G31" s="26"/>
      <c r="H31" s="22"/>
      <c r="I31" s="22"/>
      <c r="J31" s="22"/>
      <c r="K31" s="22"/>
      <c r="L31" s="22"/>
      <c r="M31" s="22"/>
      <c r="N31" s="22"/>
      <c r="O31" s="22"/>
      <c r="P31" s="23"/>
      <c r="Q31" s="25"/>
      <c r="R31" s="24"/>
      <c r="S31" s="25"/>
      <c r="T31" s="22"/>
      <c r="U31" s="24"/>
      <c r="V31" s="23"/>
      <c r="W31" s="25"/>
      <c r="X31" s="24"/>
      <c r="Y31" s="25"/>
      <c r="Z31" s="26"/>
      <c r="AA31" s="22"/>
      <c r="AB31" s="23"/>
      <c r="AC31" s="25"/>
      <c r="AD31" s="24"/>
      <c r="AE31" s="23"/>
      <c r="AF31" s="25"/>
      <c r="AG31" s="24"/>
      <c r="AH31" s="23"/>
      <c r="AI31" s="25"/>
      <c r="AJ31" s="24"/>
      <c r="AK31" s="25"/>
      <c r="AL31" s="26"/>
      <c r="AM31" s="214"/>
      <c r="AN31" s="214"/>
      <c r="AO31" s="162"/>
      <c r="AP31" s="21"/>
      <c r="AQ31" s="92"/>
      <c r="AR31" s="80"/>
      <c r="AS31" s="80"/>
      <c r="AT31" s="80"/>
      <c r="AU31" s="89"/>
      <c r="AV31" s="89"/>
      <c r="AW31" s="187"/>
      <c r="AX31" s="187"/>
      <c r="AY31" s="187"/>
    </row>
    <row r="32" spans="1:51" outlineLevel="1" collapsed="1" x14ac:dyDescent="0.3">
      <c r="A32" s="14"/>
      <c r="B32" s="15"/>
      <c r="C32" s="24"/>
      <c r="D32" s="23"/>
      <c r="E32" s="25"/>
      <c r="F32" s="19"/>
      <c r="G32" s="22"/>
      <c r="H32" s="22"/>
      <c r="I32" s="22"/>
      <c r="J32" s="22"/>
      <c r="K32" s="22"/>
      <c r="L32" s="22"/>
      <c r="M32" s="22"/>
      <c r="N32" s="22"/>
      <c r="O32" s="22"/>
      <c r="P32" s="23"/>
      <c r="Q32" s="25"/>
      <c r="R32" s="24"/>
      <c r="S32" s="25"/>
      <c r="T32" s="22"/>
      <c r="U32" s="24"/>
      <c r="V32" s="23"/>
      <c r="W32" s="25"/>
      <c r="X32" s="24"/>
      <c r="Y32" s="25"/>
      <c r="Z32" s="26"/>
      <c r="AA32" s="22"/>
      <c r="AB32" s="23"/>
      <c r="AC32" s="25"/>
      <c r="AD32" s="24"/>
      <c r="AE32" s="23"/>
      <c r="AF32" s="25"/>
      <c r="AG32" s="24"/>
      <c r="AH32" s="23"/>
      <c r="AI32" s="25"/>
      <c r="AJ32" s="24"/>
      <c r="AK32" s="25"/>
      <c r="AL32" s="26"/>
      <c r="AM32" s="214"/>
      <c r="AN32" s="214"/>
      <c r="AO32" s="162"/>
      <c r="AP32" s="21"/>
      <c r="AQ32" s="77"/>
      <c r="AR32" s="176"/>
      <c r="AS32" s="85"/>
      <c r="AT32" s="85"/>
      <c r="AU32" s="89"/>
      <c r="AV32" s="89"/>
      <c r="AW32" s="187"/>
      <c r="AX32" s="187"/>
      <c r="AY32" s="187"/>
    </row>
    <row r="33" spans="1:51" ht="29.4" thickBot="1" x14ac:dyDescent="0.35">
      <c r="A33" s="7" t="s">
        <v>72</v>
      </c>
      <c r="B33" s="8" t="s">
        <v>78</v>
      </c>
      <c r="C33" s="10"/>
      <c r="D33" s="9"/>
      <c r="E33" s="11"/>
      <c r="F33" s="12"/>
      <c r="G33" s="13"/>
      <c r="H33" s="13"/>
      <c r="I33" s="13"/>
      <c r="J33" s="13"/>
      <c r="K33" s="13"/>
      <c r="L33" s="13"/>
      <c r="M33" s="13"/>
      <c r="N33" s="13"/>
      <c r="O33" s="13"/>
      <c r="P33" s="9"/>
      <c r="Q33" s="13"/>
      <c r="R33" s="13" t="s">
        <v>17</v>
      </c>
      <c r="S33" s="13" t="s">
        <v>17</v>
      </c>
      <c r="T33" s="13" t="s">
        <v>17</v>
      </c>
      <c r="U33" s="9" t="s">
        <v>17</v>
      </c>
      <c r="V33" s="13" t="s">
        <v>17</v>
      </c>
      <c r="W33" s="13" t="s">
        <v>17</v>
      </c>
      <c r="X33" s="13" t="s">
        <v>17</v>
      </c>
      <c r="Y33" s="13" t="s">
        <v>17</v>
      </c>
      <c r="Z33" s="10" t="s">
        <v>17</v>
      </c>
      <c r="AA33" s="13" t="s">
        <v>17</v>
      </c>
      <c r="AB33" s="13" t="s">
        <v>17</v>
      </c>
      <c r="AC33" s="13" t="s">
        <v>17</v>
      </c>
      <c r="AD33" s="13" t="s">
        <v>17</v>
      </c>
      <c r="AE33" s="9" t="s">
        <v>17</v>
      </c>
      <c r="AF33" s="13" t="s">
        <v>17</v>
      </c>
      <c r="AG33" s="13"/>
      <c r="AH33" s="13"/>
      <c r="AI33" s="13"/>
      <c r="AJ33" s="10"/>
      <c r="AK33" s="11"/>
      <c r="AL33" s="12"/>
      <c r="AM33" s="212"/>
      <c r="AN33" s="212"/>
      <c r="AO33" s="160"/>
      <c r="AP33" s="178">
        <f>SUMPRODUCT(AO35:AO50,AP35:AP50)/SUM(AO35:AO50)</f>
        <v>0.26666666666666666</v>
      </c>
      <c r="AQ33" s="172" t="s">
        <v>113</v>
      </c>
      <c r="AR33" s="116" t="s">
        <v>261</v>
      </c>
      <c r="AS33" s="90"/>
      <c r="AT33" s="90"/>
      <c r="AU33" s="179"/>
      <c r="AV33" s="179"/>
      <c r="AW33" s="192"/>
      <c r="AX33" s="192"/>
      <c r="AY33" s="192"/>
    </row>
    <row r="34" spans="1:51" ht="28.8" outlineLevel="1" collapsed="1" x14ac:dyDescent="0.3">
      <c r="A34" s="193" t="s">
        <v>336</v>
      </c>
      <c r="B34" s="119" t="s">
        <v>293</v>
      </c>
      <c r="C34" s="120"/>
      <c r="D34" s="121"/>
      <c r="E34" s="122"/>
      <c r="F34" s="123"/>
      <c r="G34" s="123"/>
      <c r="H34" s="123"/>
      <c r="I34" s="123"/>
      <c r="J34" s="123"/>
      <c r="K34" s="123"/>
      <c r="L34" s="123"/>
      <c r="M34" s="123"/>
      <c r="N34" s="123"/>
      <c r="O34" s="123"/>
      <c r="P34" s="121"/>
      <c r="Q34" s="123"/>
      <c r="R34" s="123"/>
      <c r="S34" s="123"/>
      <c r="T34" s="123"/>
      <c r="U34" s="120"/>
      <c r="V34" s="123"/>
      <c r="W34" s="123"/>
      <c r="X34" s="123"/>
      <c r="Y34" s="123"/>
      <c r="Z34" s="123"/>
      <c r="AA34" s="123"/>
      <c r="AB34" s="123"/>
      <c r="AC34" s="123"/>
      <c r="AD34" s="123"/>
      <c r="AE34" s="121"/>
      <c r="AF34" s="123"/>
      <c r="AG34" s="123"/>
      <c r="AH34" s="123"/>
      <c r="AI34" s="123"/>
      <c r="AJ34" s="120"/>
      <c r="AK34" s="122"/>
      <c r="AL34" s="123"/>
      <c r="AM34" s="213">
        <v>43891</v>
      </c>
      <c r="AN34" s="213"/>
      <c r="AO34" s="161"/>
      <c r="AP34" s="124">
        <f>SUMPRODUCT(AO35:AO39,AP35:AP39)/SUM(AO35:AO39)</f>
        <v>0.64</v>
      </c>
      <c r="AQ34" s="125" t="s">
        <v>489</v>
      </c>
      <c r="AR34" s="126"/>
      <c r="AS34" s="127" t="s">
        <v>66</v>
      </c>
      <c r="AT34" s="127" t="s">
        <v>94</v>
      </c>
      <c r="AU34" s="128"/>
      <c r="AV34" s="128" t="s">
        <v>481</v>
      </c>
      <c r="AW34" s="191"/>
      <c r="AX34" s="191"/>
      <c r="AY34" s="191">
        <v>1</v>
      </c>
    </row>
    <row r="35" spans="1:51" ht="172.8" outlineLevel="2" x14ac:dyDescent="0.3">
      <c r="A35" s="193"/>
      <c r="B35" s="15" t="s">
        <v>280</v>
      </c>
      <c r="C35" s="38"/>
      <c r="D35" s="37"/>
      <c r="E35" s="39"/>
      <c r="F35" s="26"/>
      <c r="G35" s="40"/>
      <c r="H35" s="40"/>
      <c r="I35" s="40"/>
      <c r="J35" s="40"/>
      <c r="K35" s="40"/>
      <c r="L35" s="40"/>
      <c r="M35" s="40"/>
      <c r="N35" s="40"/>
      <c r="O35" s="40"/>
      <c r="P35" s="37"/>
      <c r="Q35" s="40"/>
      <c r="R35" s="40"/>
      <c r="S35" s="40"/>
      <c r="T35" s="40"/>
      <c r="U35" s="37"/>
      <c r="V35" s="40"/>
      <c r="W35" s="40" t="s">
        <v>16</v>
      </c>
      <c r="X35" s="40"/>
      <c r="Y35" s="40"/>
      <c r="Z35" s="99"/>
      <c r="AA35" s="40"/>
      <c r="AB35" s="37"/>
      <c r="AC35" s="39"/>
      <c r="AD35" s="38"/>
      <c r="AE35" s="37"/>
      <c r="AF35" s="39"/>
      <c r="AG35" s="38"/>
      <c r="AH35" s="37"/>
      <c r="AI35" s="39"/>
      <c r="AJ35" s="38"/>
      <c r="AK35" s="39"/>
      <c r="AL35" s="26"/>
      <c r="AM35" s="216"/>
      <c r="AN35" s="216"/>
      <c r="AO35" s="167">
        <v>4</v>
      </c>
      <c r="AP35" s="21">
        <v>0.8</v>
      </c>
      <c r="AQ35" s="61" t="s">
        <v>285</v>
      </c>
      <c r="AR35" s="93" t="s">
        <v>286</v>
      </c>
      <c r="AS35" s="80" t="s">
        <v>94</v>
      </c>
      <c r="AT35" s="80"/>
      <c r="AU35" s="91" t="s">
        <v>283</v>
      </c>
      <c r="AV35" s="91"/>
      <c r="AW35" s="187"/>
      <c r="AX35" s="187"/>
      <c r="AY35" s="187"/>
    </row>
    <row r="36" spans="1:51" ht="43.2" outlineLevel="2" x14ac:dyDescent="0.3">
      <c r="A36" s="193"/>
      <c r="B36" s="15" t="s">
        <v>93</v>
      </c>
      <c r="C36" s="38"/>
      <c r="D36" s="37"/>
      <c r="E36" s="39"/>
      <c r="F36" s="26"/>
      <c r="G36" s="40"/>
      <c r="H36" s="40"/>
      <c r="I36" s="40"/>
      <c r="J36" s="40"/>
      <c r="K36" s="40"/>
      <c r="L36" s="40"/>
      <c r="M36" s="40"/>
      <c r="N36" s="40"/>
      <c r="O36" s="40"/>
      <c r="P36" s="37"/>
      <c r="Q36" s="40"/>
      <c r="R36" s="40"/>
      <c r="S36" s="40"/>
      <c r="T36" s="40"/>
      <c r="U36" s="37"/>
      <c r="V36" s="40"/>
      <c r="W36" s="40"/>
      <c r="X36" s="40"/>
      <c r="Y36" s="40" t="s">
        <v>16</v>
      </c>
      <c r="Z36" s="99"/>
      <c r="AA36" s="40"/>
      <c r="AB36" s="37"/>
      <c r="AC36" s="39"/>
      <c r="AD36" s="38"/>
      <c r="AE36" s="37"/>
      <c r="AF36" s="39"/>
      <c r="AG36" s="38"/>
      <c r="AH36" s="37"/>
      <c r="AI36" s="39"/>
      <c r="AJ36" s="38"/>
      <c r="AK36" s="39"/>
      <c r="AL36" s="26"/>
      <c r="AM36" s="216"/>
      <c r="AN36" s="216"/>
      <c r="AO36" s="167">
        <v>1</v>
      </c>
      <c r="AP36" s="21">
        <v>0</v>
      </c>
      <c r="AQ36" s="61" t="s">
        <v>238</v>
      </c>
      <c r="AR36" s="93"/>
      <c r="AS36" s="80" t="s">
        <v>94</v>
      </c>
      <c r="AT36" s="80"/>
      <c r="AU36" s="91"/>
      <c r="AV36" s="91"/>
      <c r="AW36" s="187"/>
      <c r="AX36" s="187"/>
      <c r="AY36" s="187"/>
    </row>
    <row r="37" spans="1:51" outlineLevel="2" x14ac:dyDescent="0.3">
      <c r="A37" s="193"/>
      <c r="B37" s="15" t="s">
        <v>281</v>
      </c>
      <c r="C37" s="38"/>
      <c r="D37" s="37"/>
      <c r="E37" s="39"/>
      <c r="F37" s="26"/>
      <c r="G37" s="40"/>
      <c r="H37" s="40"/>
      <c r="I37" s="40"/>
      <c r="J37" s="40"/>
      <c r="K37" s="40"/>
      <c r="L37" s="40"/>
      <c r="M37" s="40"/>
      <c r="N37" s="40"/>
      <c r="O37" s="40"/>
      <c r="P37" s="37"/>
      <c r="Q37" s="40"/>
      <c r="R37" s="40"/>
      <c r="S37" s="40"/>
      <c r="T37" s="40"/>
      <c r="U37" s="38"/>
      <c r="V37" s="40"/>
      <c r="W37" s="40"/>
      <c r="X37" s="40"/>
      <c r="Y37" s="40"/>
      <c r="Z37" s="26"/>
      <c r="AA37" s="40" t="s">
        <v>16</v>
      </c>
      <c r="AB37" s="37" t="s">
        <v>16</v>
      </c>
      <c r="AC37" s="39"/>
      <c r="AD37" s="38"/>
      <c r="AE37" s="37"/>
      <c r="AF37" s="39"/>
      <c r="AG37" s="38"/>
      <c r="AH37" s="37"/>
      <c r="AI37" s="39"/>
      <c r="AJ37" s="38"/>
      <c r="AK37" s="39"/>
      <c r="AL37" s="26"/>
      <c r="AM37" s="216"/>
      <c r="AN37" s="216"/>
      <c r="AO37" s="167"/>
      <c r="AP37" s="21">
        <v>0</v>
      </c>
      <c r="AQ37" s="61" t="s">
        <v>284</v>
      </c>
      <c r="AR37" s="93" t="s">
        <v>212</v>
      </c>
      <c r="AS37" s="80" t="s">
        <v>94</v>
      </c>
      <c r="AT37" s="80"/>
      <c r="AU37" s="91"/>
      <c r="AV37" s="91"/>
      <c r="AW37" s="187"/>
      <c r="AX37" s="187"/>
      <c r="AY37" s="187"/>
    </row>
    <row r="38" spans="1:51" outlineLevel="2" x14ac:dyDescent="0.3">
      <c r="A38" s="193"/>
      <c r="B38" s="15" t="s">
        <v>282</v>
      </c>
      <c r="C38" s="38"/>
      <c r="D38" s="37"/>
      <c r="E38" s="39"/>
      <c r="F38" s="26"/>
      <c r="G38" s="40"/>
      <c r="H38" s="40"/>
      <c r="I38" s="40"/>
      <c r="J38" s="40"/>
      <c r="K38" s="40"/>
      <c r="L38" s="40"/>
      <c r="M38" s="40"/>
      <c r="N38" s="40"/>
      <c r="O38" s="40"/>
      <c r="P38" s="37"/>
      <c r="Q38" s="40"/>
      <c r="R38" s="40"/>
      <c r="S38" s="40"/>
      <c r="T38" s="40"/>
      <c r="U38" s="38"/>
      <c r="V38" s="40"/>
      <c r="W38" s="40"/>
      <c r="X38" s="40"/>
      <c r="Y38" s="40"/>
      <c r="Z38" s="26"/>
      <c r="AA38" s="40"/>
      <c r="AB38" s="37"/>
      <c r="AC38" s="39" t="s">
        <v>16</v>
      </c>
      <c r="AD38" s="38"/>
      <c r="AE38" s="37"/>
      <c r="AF38" s="39"/>
      <c r="AG38" s="38"/>
      <c r="AH38" s="37"/>
      <c r="AI38" s="39"/>
      <c r="AJ38" s="38"/>
      <c r="AK38" s="39"/>
      <c r="AL38" s="26"/>
      <c r="AM38" s="216"/>
      <c r="AN38" s="216"/>
      <c r="AO38" s="167"/>
      <c r="AP38" s="21">
        <v>0</v>
      </c>
      <c r="AQ38" s="61" t="s">
        <v>284</v>
      </c>
      <c r="AR38" s="93" t="s">
        <v>212</v>
      </c>
      <c r="AS38" s="80" t="s">
        <v>94</v>
      </c>
      <c r="AT38" s="80"/>
      <c r="AU38" s="91"/>
      <c r="AV38" s="91"/>
      <c r="AW38" s="187"/>
      <c r="AX38" s="187"/>
      <c r="AY38" s="187"/>
    </row>
    <row r="39" spans="1:51" outlineLevel="2" x14ac:dyDescent="0.3">
      <c r="A39" s="193"/>
      <c r="B39" s="15"/>
      <c r="C39" s="38"/>
      <c r="D39" s="37"/>
      <c r="E39" s="39"/>
      <c r="F39" s="26"/>
      <c r="G39" s="40"/>
      <c r="H39" s="40"/>
      <c r="I39" s="40"/>
      <c r="J39" s="40"/>
      <c r="K39" s="40"/>
      <c r="L39" s="40"/>
      <c r="M39" s="40"/>
      <c r="N39" s="40"/>
      <c r="O39" s="40"/>
      <c r="P39" s="37"/>
      <c r="Q39" s="40"/>
      <c r="R39" s="40"/>
      <c r="S39" s="40"/>
      <c r="T39" s="40"/>
      <c r="U39" s="38"/>
      <c r="V39" s="40"/>
      <c r="W39" s="40"/>
      <c r="X39" s="40"/>
      <c r="Y39" s="40"/>
      <c r="Z39" s="26"/>
      <c r="AA39" s="40"/>
      <c r="AB39" s="37"/>
      <c r="AC39" s="39"/>
      <c r="AD39" s="38"/>
      <c r="AE39" s="37"/>
      <c r="AF39" s="39"/>
      <c r="AG39" s="38"/>
      <c r="AH39" s="37"/>
      <c r="AI39" s="39"/>
      <c r="AJ39" s="38"/>
      <c r="AK39" s="39"/>
      <c r="AL39" s="26"/>
      <c r="AM39" s="216"/>
      <c r="AN39" s="216"/>
      <c r="AO39" s="167"/>
      <c r="AP39" s="21"/>
      <c r="AQ39" s="61"/>
      <c r="AR39" s="93"/>
      <c r="AS39" s="80"/>
      <c r="AT39" s="80"/>
      <c r="AU39" s="91"/>
      <c r="AV39" s="91"/>
      <c r="AW39" s="187"/>
      <c r="AX39" s="187"/>
      <c r="AY39" s="187"/>
    </row>
    <row r="40" spans="1:51" outlineLevel="1" x14ac:dyDescent="0.3">
      <c r="A40" s="193" t="s">
        <v>337</v>
      </c>
      <c r="B40" s="119" t="s">
        <v>294</v>
      </c>
      <c r="C40" s="120"/>
      <c r="D40" s="121"/>
      <c r="E40" s="122"/>
      <c r="F40" s="123"/>
      <c r="G40" s="123"/>
      <c r="H40" s="123"/>
      <c r="I40" s="123"/>
      <c r="J40" s="123"/>
      <c r="K40" s="123"/>
      <c r="L40" s="123"/>
      <c r="M40" s="123"/>
      <c r="N40" s="123"/>
      <c r="O40" s="123"/>
      <c r="P40" s="121"/>
      <c r="Q40" s="123"/>
      <c r="R40" s="123"/>
      <c r="S40" s="123"/>
      <c r="T40" s="123"/>
      <c r="U40" s="120"/>
      <c r="V40" s="123"/>
      <c r="W40" s="123"/>
      <c r="X40" s="123"/>
      <c r="Y40" s="123"/>
      <c r="Z40" s="123"/>
      <c r="AA40" s="123"/>
      <c r="AB40" s="123"/>
      <c r="AC40" s="123"/>
      <c r="AD40" s="123"/>
      <c r="AE40" s="121"/>
      <c r="AF40" s="123"/>
      <c r="AG40" s="123"/>
      <c r="AH40" s="123"/>
      <c r="AI40" s="123"/>
      <c r="AJ40" s="120"/>
      <c r="AK40" s="122"/>
      <c r="AL40" s="123"/>
      <c r="AM40" s="213">
        <v>44136</v>
      </c>
      <c r="AN40" s="213"/>
      <c r="AO40" s="161"/>
      <c r="AP40" s="124">
        <f>SUMPRODUCT(AO41:AO42,AP41:AP42)/SUM(AO41:AO42)</f>
        <v>0</v>
      </c>
      <c r="AQ40" s="125"/>
      <c r="AR40" s="126"/>
      <c r="AS40" s="127" t="s">
        <v>51</v>
      </c>
      <c r="AT40" s="127"/>
      <c r="AU40" s="128"/>
      <c r="AV40" s="128" t="s">
        <v>481</v>
      </c>
      <c r="AW40" s="191" t="s">
        <v>391</v>
      </c>
      <c r="AX40" s="191"/>
      <c r="AY40" s="191">
        <v>1</v>
      </c>
    </row>
    <row r="41" spans="1:51" hidden="1" outlineLevel="2" x14ac:dyDescent="0.3">
      <c r="A41" s="193"/>
      <c r="B41" s="15" t="s">
        <v>234</v>
      </c>
      <c r="C41" s="38"/>
      <c r="D41" s="37"/>
      <c r="E41" s="39"/>
      <c r="F41" s="26"/>
      <c r="G41" s="40"/>
      <c r="H41" s="40"/>
      <c r="I41" s="40"/>
      <c r="J41" s="40"/>
      <c r="K41" s="40"/>
      <c r="L41" s="40"/>
      <c r="M41" s="40"/>
      <c r="N41" s="40"/>
      <c r="O41" s="40"/>
      <c r="P41" s="37"/>
      <c r="Q41" s="40"/>
      <c r="R41" s="40"/>
      <c r="S41" s="40"/>
      <c r="T41" s="40"/>
      <c r="U41" s="38"/>
      <c r="V41" s="40"/>
      <c r="W41" s="40"/>
      <c r="X41" s="40" t="s">
        <v>16</v>
      </c>
      <c r="Y41" s="40"/>
      <c r="Z41" s="26"/>
      <c r="AA41" s="40"/>
      <c r="AB41" s="37"/>
      <c r="AC41" s="39"/>
      <c r="AD41" s="38"/>
      <c r="AE41" s="37"/>
      <c r="AF41" s="39"/>
      <c r="AG41" s="38"/>
      <c r="AH41" s="37"/>
      <c r="AI41" s="39"/>
      <c r="AJ41" s="38"/>
      <c r="AK41" s="39"/>
      <c r="AL41" s="26"/>
      <c r="AM41" s="216"/>
      <c r="AN41" s="216"/>
      <c r="AO41" s="167">
        <v>4</v>
      </c>
      <c r="AP41" s="21">
        <v>0</v>
      </c>
      <c r="AQ41" s="61" t="s">
        <v>215</v>
      </c>
      <c r="AR41" s="93"/>
      <c r="AS41" s="80" t="s">
        <v>51</v>
      </c>
      <c r="AT41" s="80"/>
      <c r="AU41" s="91"/>
      <c r="AV41" s="91"/>
      <c r="AW41" s="187"/>
      <c r="AX41" s="187"/>
      <c r="AY41" s="187"/>
    </row>
    <row r="42" spans="1:51" hidden="1" outlineLevel="2" x14ac:dyDescent="0.3">
      <c r="A42" s="193"/>
      <c r="B42" s="15" t="s">
        <v>239</v>
      </c>
      <c r="C42" s="38"/>
      <c r="D42" s="37"/>
      <c r="E42" s="39"/>
      <c r="F42" s="26"/>
      <c r="G42" s="40"/>
      <c r="H42" s="40"/>
      <c r="I42" s="40"/>
      <c r="J42" s="40"/>
      <c r="K42" s="40"/>
      <c r="L42" s="40"/>
      <c r="M42" s="40"/>
      <c r="N42" s="40"/>
      <c r="O42" s="40"/>
      <c r="P42" s="37"/>
      <c r="Q42" s="40"/>
      <c r="R42" s="40"/>
      <c r="S42" s="40"/>
      <c r="T42" s="40"/>
      <c r="U42" s="38"/>
      <c r="V42" s="40"/>
      <c r="W42" s="40"/>
      <c r="X42" s="40"/>
      <c r="Y42" s="40"/>
      <c r="Z42" s="26"/>
      <c r="AA42" s="40"/>
      <c r="AB42" s="37"/>
      <c r="AC42" s="39"/>
      <c r="AD42" s="38"/>
      <c r="AE42" s="37"/>
      <c r="AF42" s="39"/>
      <c r="AG42" s="38"/>
      <c r="AH42" s="37"/>
      <c r="AI42" s="39"/>
      <c r="AJ42" s="38"/>
      <c r="AK42" s="39"/>
      <c r="AL42" s="26"/>
      <c r="AM42" s="216"/>
      <c r="AN42" s="216"/>
      <c r="AO42" s="167">
        <v>1</v>
      </c>
      <c r="AP42" s="21">
        <v>0</v>
      </c>
      <c r="AQ42" s="61"/>
      <c r="AR42" s="93"/>
      <c r="AS42" s="80" t="s">
        <v>51</v>
      </c>
      <c r="AT42" s="80"/>
      <c r="AU42" s="91"/>
      <c r="AV42" s="91"/>
      <c r="AW42" s="187"/>
      <c r="AX42" s="187"/>
      <c r="AY42" s="187"/>
    </row>
    <row r="43" spans="1:51" outlineLevel="1" collapsed="1" x14ac:dyDescent="0.3">
      <c r="A43" s="193" t="s">
        <v>338</v>
      </c>
      <c r="B43" s="119" t="s">
        <v>295</v>
      </c>
      <c r="C43" s="120"/>
      <c r="D43" s="121"/>
      <c r="E43" s="122"/>
      <c r="F43" s="123"/>
      <c r="G43" s="123"/>
      <c r="H43" s="123"/>
      <c r="I43" s="123"/>
      <c r="J43" s="123"/>
      <c r="K43" s="123"/>
      <c r="L43" s="123"/>
      <c r="M43" s="123"/>
      <c r="N43" s="123"/>
      <c r="O43" s="123"/>
      <c r="P43" s="121"/>
      <c r="Q43" s="123"/>
      <c r="R43" s="123"/>
      <c r="S43" s="123"/>
      <c r="T43" s="123"/>
      <c r="U43" s="120"/>
      <c r="V43" s="123"/>
      <c r="W43" s="123"/>
      <c r="X43" s="123"/>
      <c r="Y43" s="123"/>
      <c r="Z43" s="123"/>
      <c r="AA43" s="123"/>
      <c r="AB43" s="123"/>
      <c r="AC43" s="123"/>
      <c r="AD43" s="123"/>
      <c r="AE43" s="121"/>
      <c r="AF43" s="123"/>
      <c r="AG43" s="123"/>
      <c r="AH43" s="123"/>
      <c r="AI43" s="123"/>
      <c r="AJ43" s="120"/>
      <c r="AK43" s="122"/>
      <c r="AL43" s="123"/>
      <c r="AM43" s="213"/>
      <c r="AN43" s="213"/>
      <c r="AO43" s="161"/>
      <c r="AP43" s="124">
        <f>SUMPRODUCT(AO44:AO45,AP44:AP45)/SUM(AO44:AO45)</f>
        <v>0</v>
      </c>
      <c r="AQ43" s="125"/>
      <c r="AR43" s="126"/>
      <c r="AS43" s="127" t="s">
        <v>49</v>
      </c>
      <c r="AT43" s="127"/>
      <c r="AU43" s="128"/>
      <c r="AV43" s="128" t="s">
        <v>481</v>
      </c>
      <c r="AW43" s="191"/>
      <c r="AX43" s="191"/>
      <c r="AY43" s="191">
        <v>1</v>
      </c>
    </row>
    <row r="44" spans="1:51" ht="28.8" hidden="1" outlineLevel="2" x14ac:dyDescent="0.3">
      <c r="A44" s="193"/>
      <c r="B44" s="15" t="s">
        <v>235</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7"/>
      <c r="AF44" s="39"/>
      <c r="AG44" s="38"/>
      <c r="AH44" s="37"/>
      <c r="AI44" s="39"/>
      <c r="AJ44" s="38"/>
      <c r="AK44" s="39"/>
      <c r="AL44" s="26"/>
      <c r="AM44" s="216"/>
      <c r="AN44" s="216"/>
      <c r="AO44" s="167">
        <v>1</v>
      </c>
      <c r="AP44" s="21">
        <v>0</v>
      </c>
      <c r="AQ44" s="61" t="s">
        <v>274</v>
      </c>
      <c r="AR44" s="93" t="s">
        <v>216</v>
      </c>
      <c r="AS44" s="80" t="s">
        <v>49</v>
      </c>
      <c r="AT44" s="80"/>
      <c r="AU44" s="91" t="s">
        <v>273</v>
      </c>
      <c r="AV44" s="91"/>
      <c r="AW44" s="187"/>
      <c r="AX44" s="187"/>
      <c r="AY44" s="187"/>
    </row>
    <row r="45" spans="1:51" hidden="1" outlineLevel="2" x14ac:dyDescent="0.3">
      <c r="A45" s="193"/>
      <c r="B45" s="15" t="s">
        <v>240</v>
      </c>
      <c r="C45" s="38"/>
      <c r="D45" s="37"/>
      <c r="E45" s="39"/>
      <c r="F45" s="26"/>
      <c r="G45" s="40"/>
      <c r="H45" s="40"/>
      <c r="I45" s="40"/>
      <c r="J45" s="40"/>
      <c r="K45" s="40"/>
      <c r="L45" s="40"/>
      <c r="M45" s="40"/>
      <c r="N45" s="40"/>
      <c r="O45" s="40"/>
      <c r="P45" s="37"/>
      <c r="Q45" s="40"/>
      <c r="R45" s="40"/>
      <c r="S45" s="40"/>
      <c r="T45" s="40"/>
      <c r="U45" s="38"/>
      <c r="V45" s="40"/>
      <c r="W45" s="40"/>
      <c r="X45" s="40"/>
      <c r="Y45" s="40"/>
      <c r="Z45" s="26"/>
      <c r="AA45" s="40"/>
      <c r="AB45" s="37"/>
      <c r="AC45" s="39"/>
      <c r="AD45" s="38"/>
      <c r="AE45" s="37"/>
      <c r="AF45" s="39"/>
      <c r="AG45" s="38"/>
      <c r="AH45" s="37"/>
      <c r="AI45" s="39"/>
      <c r="AJ45" s="38"/>
      <c r="AK45" s="39"/>
      <c r="AL45" s="26"/>
      <c r="AM45" s="216"/>
      <c r="AN45" s="216"/>
      <c r="AO45" s="167">
        <v>4</v>
      </c>
      <c r="AP45" s="21">
        <v>0</v>
      </c>
      <c r="AQ45" s="61"/>
      <c r="AR45" s="93"/>
      <c r="AS45" s="80" t="s">
        <v>49</v>
      </c>
      <c r="AT45" s="80"/>
      <c r="AU45" s="91"/>
      <c r="AV45" s="91"/>
      <c r="AW45" s="187"/>
      <c r="AX45" s="187"/>
      <c r="AY45" s="187"/>
    </row>
    <row r="46" spans="1:51" outlineLevel="1" collapsed="1" x14ac:dyDescent="0.3">
      <c r="A46" s="193" t="s">
        <v>339</v>
      </c>
      <c r="B46" s="119" t="s">
        <v>296</v>
      </c>
      <c r="C46" s="120"/>
      <c r="D46" s="121"/>
      <c r="E46" s="122"/>
      <c r="F46" s="123"/>
      <c r="G46" s="123"/>
      <c r="H46" s="123"/>
      <c r="I46" s="123"/>
      <c r="J46" s="123"/>
      <c r="K46" s="123"/>
      <c r="L46" s="123"/>
      <c r="M46" s="123"/>
      <c r="N46" s="123"/>
      <c r="O46" s="123"/>
      <c r="P46" s="121"/>
      <c r="Q46" s="123"/>
      <c r="R46" s="123"/>
      <c r="S46" s="123"/>
      <c r="T46" s="123"/>
      <c r="U46" s="120"/>
      <c r="V46" s="123"/>
      <c r="W46" s="123"/>
      <c r="X46" s="123"/>
      <c r="Y46" s="123"/>
      <c r="Z46" s="123"/>
      <c r="AA46" s="123"/>
      <c r="AB46" s="123"/>
      <c r="AC46" s="123"/>
      <c r="AD46" s="123"/>
      <c r="AE46" s="121"/>
      <c r="AF46" s="123"/>
      <c r="AG46" s="123"/>
      <c r="AH46" s="123"/>
      <c r="AI46" s="123"/>
      <c r="AJ46" s="120"/>
      <c r="AK46" s="122"/>
      <c r="AL46" s="123"/>
      <c r="AM46" s="213"/>
      <c r="AN46" s="213"/>
      <c r="AO46" s="161"/>
      <c r="AP46" s="124">
        <f>SUMPRODUCT(AO47:AO49,AP47:AP49)/SUM(AO47:AO49)</f>
        <v>0.35555555555555557</v>
      </c>
      <c r="AQ46" s="125"/>
      <c r="AR46" s="126"/>
      <c r="AS46" s="127" t="s">
        <v>51</v>
      </c>
      <c r="AT46" s="127"/>
      <c r="AU46" s="128"/>
      <c r="AV46" s="128" t="s">
        <v>481</v>
      </c>
      <c r="AW46" s="191"/>
      <c r="AX46" s="191"/>
      <c r="AY46" s="191">
        <v>3</v>
      </c>
    </row>
    <row r="47" spans="1:51" ht="28.8" hidden="1" outlineLevel="2" x14ac:dyDescent="0.3">
      <c r="A47" s="35"/>
      <c r="B47" s="15" t="s">
        <v>236</v>
      </c>
      <c r="C47" s="38"/>
      <c r="D47" s="37"/>
      <c r="E47" s="39"/>
      <c r="F47" s="26"/>
      <c r="G47" s="40"/>
      <c r="H47" s="40"/>
      <c r="I47" s="40"/>
      <c r="J47" s="40"/>
      <c r="K47" s="40"/>
      <c r="L47" s="40"/>
      <c r="M47" s="40"/>
      <c r="N47" s="40"/>
      <c r="O47" s="40"/>
      <c r="P47" s="37"/>
      <c r="Q47" s="39"/>
      <c r="R47" s="38"/>
      <c r="S47" s="39"/>
      <c r="T47" s="40"/>
      <c r="U47" s="38"/>
      <c r="V47" s="37"/>
      <c r="W47" s="39"/>
      <c r="X47" s="38"/>
      <c r="Y47" s="39"/>
      <c r="Z47" s="26"/>
      <c r="AA47" s="40"/>
      <c r="AB47" s="37"/>
      <c r="AC47" s="39"/>
      <c r="AD47" s="38"/>
      <c r="AE47" s="37"/>
      <c r="AF47" s="39"/>
      <c r="AG47" s="38"/>
      <c r="AH47" s="37"/>
      <c r="AI47" s="39"/>
      <c r="AJ47" s="38"/>
      <c r="AK47" s="39"/>
      <c r="AL47" s="26"/>
      <c r="AM47" s="216"/>
      <c r="AN47" s="216"/>
      <c r="AO47" s="167">
        <v>4</v>
      </c>
      <c r="AP47" s="21">
        <v>0</v>
      </c>
      <c r="AQ47" s="61" t="s">
        <v>217</v>
      </c>
      <c r="AR47" s="93" t="s">
        <v>194</v>
      </c>
      <c r="AS47" s="85" t="s">
        <v>66</v>
      </c>
      <c r="AT47" s="85"/>
      <c r="AU47" s="91"/>
      <c r="AV47" s="91"/>
      <c r="AW47" s="187"/>
      <c r="AX47" s="187"/>
      <c r="AY47" s="187"/>
    </row>
    <row r="48" spans="1:51" ht="43.2" hidden="1" outlineLevel="2" x14ac:dyDescent="0.3">
      <c r="A48" s="35"/>
      <c r="B48" s="15" t="s">
        <v>237</v>
      </c>
      <c r="C48" s="99"/>
      <c r="D48" s="108"/>
      <c r="E48" s="109"/>
      <c r="F48" s="26"/>
      <c r="G48" s="26"/>
      <c r="H48" s="26"/>
      <c r="I48" s="26"/>
      <c r="J48" s="26"/>
      <c r="K48" s="26"/>
      <c r="L48" s="26"/>
      <c r="M48" s="26"/>
      <c r="N48" s="26"/>
      <c r="O48" s="26"/>
      <c r="P48" s="108"/>
      <c r="Q48" s="109"/>
      <c r="R48" s="99"/>
      <c r="S48" s="109"/>
      <c r="T48" s="26"/>
      <c r="U48" s="99"/>
      <c r="V48" s="108"/>
      <c r="W48" s="109"/>
      <c r="X48" s="99"/>
      <c r="Y48" s="109"/>
      <c r="Z48" s="26"/>
      <c r="AA48" s="26"/>
      <c r="AB48" s="108"/>
      <c r="AC48" s="109"/>
      <c r="AD48" s="99"/>
      <c r="AE48" s="108"/>
      <c r="AF48" s="109"/>
      <c r="AG48" s="99"/>
      <c r="AH48" s="108"/>
      <c r="AI48" s="109"/>
      <c r="AJ48" s="99"/>
      <c r="AK48" s="109"/>
      <c r="AL48" s="26"/>
      <c r="AM48" s="216"/>
      <c r="AN48" s="216"/>
      <c r="AO48" s="167">
        <v>1</v>
      </c>
      <c r="AP48" s="21">
        <v>0</v>
      </c>
      <c r="AQ48" s="61" t="s">
        <v>238</v>
      </c>
      <c r="AR48" s="93"/>
      <c r="AS48" s="85"/>
      <c r="AT48" s="85"/>
      <c r="AU48" s="91"/>
      <c r="AV48" s="91"/>
      <c r="AW48" s="187"/>
      <c r="AX48" s="187"/>
      <c r="AY48" s="187"/>
    </row>
    <row r="49" spans="1:51" hidden="1" outlineLevel="2" x14ac:dyDescent="0.3">
      <c r="A49" s="35"/>
      <c r="B49" s="15" t="s">
        <v>233</v>
      </c>
      <c r="C49" s="38"/>
      <c r="D49" s="37"/>
      <c r="E49" s="39"/>
      <c r="F49" s="26"/>
      <c r="G49" s="40"/>
      <c r="H49" s="40"/>
      <c r="I49" s="40"/>
      <c r="J49" s="40"/>
      <c r="K49" s="40"/>
      <c r="L49" s="40"/>
      <c r="M49" s="40"/>
      <c r="N49" s="40"/>
      <c r="O49" s="40"/>
      <c r="P49" s="37"/>
      <c r="Q49" s="40"/>
      <c r="R49" s="40"/>
      <c r="S49" s="40"/>
      <c r="T49" s="40"/>
      <c r="U49" s="38"/>
      <c r="V49" s="40"/>
      <c r="W49" s="40" t="s">
        <v>16</v>
      </c>
      <c r="X49" s="40" t="s">
        <v>16</v>
      </c>
      <c r="Y49" s="40"/>
      <c r="Z49" s="26"/>
      <c r="AA49" s="40"/>
      <c r="AB49" s="37"/>
      <c r="AC49" s="39"/>
      <c r="AD49" s="38"/>
      <c r="AE49" s="37"/>
      <c r="AF49" s="39"/>
      <c r="AG49" s="38"/>
      <c r="AH49" s="37"/>
      <c r="AI49" s="39"/>
      <c r="AJ49" s="38"/>
      <c r="AK49" s="39"/>
      <c r="AL49" s="26"/>
      <c r="AM49" s="216"/>
      <c r="AN49" s="216"/>
      <c r="AO49" s="167">
        <v>4</v>
      </c>
      <c r="AP49" s="21">
        <v>0.8</v>
      </c>
      <c r="AQ49" s="61" t="s">
        <v>214</v>
      </c>
      <c r="AR49" s="93"/>
      <c r="AS49" s="80" t="s">
        <v>51</v>
      </c>
      <c r="AT49" s="80"/>
      <c r="AU49" s="91"/>
      <c r="AV49" s="91"/>
      <c r="AW49" s="187"/>
      <c r="AX49" s="187"/>
      <c r="AY49" s="187"/>
    </row>
    <row r="50" spans="1:51" hidden="1" outlineLevel="2" x14ac:dyDescent="0.3">
      <c r="A50" s="14"/>
      <c r="B50" s="15"/>
      <c r="C50" s="24"/>
      <c r="D50" s="23"/>
      <c r="E50" s="25"/>
      <c r="F50" s="19"/>
      <c r="G50" s="22"/>
      <c r="H50" s="22"/>
      <c r="I50" s="22"/>
      <c r="J50" s="22"/>
      <c r="K50" s="22"/>
      <c r="L50" s="22"/>
      <c r="M50" s="22"/>
      <c r="N50" s="22"/>
      <c r="O50" s="22"/>
      <c r="P50" s="23"/>
      <c r="Q50" s="25"/>
      <c r="R50" s="24"/>
      <c r="S50" s="25"/>
      <c r="T50" s="22"/>
      <c r="U50" s="24"/>
      <c r="V50" s="23"/>
      <c r="W50" s="25"/>
      <c r="X50" s="24"/>
      <c r="Y50" s="25"/>
      <c r="Z50" s="26"/>
      <c r="AA50" s="22"/>
      <c r="AB50" s="23"/>
      <c r="AC50" s="25"/>
      <c r="AD50" s="24"/>
      <c r="AE50" s="23"/>
      <c r="AF50" s="25"/>
      <c r="AG50" s="24"/>
      <c r="AH50" s="23"/>
      <c r="AI50" s="25"/>
      <c r="AJ50" s="24"/>
      <c r="AK50" s="25"/>
      <c r="AL50" s="26"/>
      <c r="AM50" s="216"/>
      <c r="AN50" s="216"/>
      <c r="AO50" s="167"/>
      <c r="AP50" s="21"/>
      <c r="AQ50" s="77"/>
      <c r="AR50" s="176"/>
      <c r="AS50" s="85"/>
      <c r="AT50" s="85"/>
      <c r="AU50" s="91"/>
      <c r="AV50" s="91"/>
      <c r="AW50" s="187"/>
      <c r="AX50" s="187"/>
      <c r="AY50" s="187"/>
    </row>
    <row r="51" spans="1:51" s="45" customFormat="1" outlineLevel="1" collapsed="1" x14ac:dyDescent="0.3">
      <c r="A51" s="27"/>
      <c r="B51" s="28"/>
      <c r="C51" s="180"/>
      <c r="D51" s="181"/>
      <c r="E51" s="182"/>
      <c r="F51" s="183"/>
      <c r="G51" s="41"/>
      <c r="H51" s="41"/>
      <c r="I51" s="41"/>
      <c r="J51" s="41"/>
      <c r="K51" s="41"/>
      <c r="L51" s="41"/>
      <c r="M51" s="41"/>
      <c r="N51" s="41"/>
      <c r="O51" s="41"/>
      <c r="P51" s="181"/>
      <c r="Q51" s="41"/>
      <c r="R51" s="41"/>
      <c r="S51" s="41"/>
      <c r="T51" s="41"/>
      <c r="U51" s="180"/>
      <c r="V51" s="41"/>
      <c r="W51" s="41"/>
      <c r="X51" s="41"/>
      <c r="Y51" s="41"/>
      <c r="Z51" s="41"/>
      <c r="AA51" s="41"/>
      <c r="AB51" s="41"/>
      <c r="AC51" s="41"/>
      <c r="AD51" s="41"/>
      <c r="AE51" s="181"/>
      <c r="AF51" s="41"/>
      <c r="AG51" s="41"/>
      <c r="AH51" s="41"/>
      <c r="AI51" s="41"/>
      <c r="AJ51" s="180"/>
      <c r="AK51" s="182"/>
      <c r="AL51" s="41"/>
      <c r="AM51" s="217"/>
      <c r="AN51" s="217"/>
      <c r="AO51" s="164"/>
      <c r="AP51" s="184"/>
      <c r="AQ51" s="185"/>
      <c r="AR51" s="110"/>
      <c r="AS51" s="86"/>
      <c r="AT51" s="86"/>
      <c r="AU51" s="186"/>
      <c r="AV51" s="186"/>
      <c r="AW51" s="189"/>
      <c r="AX51" s="189"/>
      <c r="AY51" s="189"/>
    </row>
    <row r="52" spans="1:51" ht="29.4" thickBot="1" x14ac:dyDescent="0.35">
      <c r="A52" s="35" t="s">
        <v>73</v>
      </c>
      <c r="B52" s="36" t="s">
        <v>79</v>
      </c>
      <c r="C52" s="38"/>
      <c r="D52" s="37"/>
      <c r="E52" s="39"/>
      <c r="F52" s="26"/>
      <c r="G52" s="40"/>
      <c r="H52" s="40"/>
      <c r="I52" s="40"/>
      <c r="J52" s="40"/>
      <c r="K52" s="40"/>
      <c r="L52" s="40"/>
      <c r="M52" s="40"/>
      <c r="N52" s="40"/>
      <c r="O52" s="40"/>
      <c r="P52" s="37"/>
      <c r="Q52" s="40"/>
      <c r="R52" s="40"/>
      <c r="S52" s="40"/>
      <c r="T52" s="40"/>
      <c r="U52" s="37"/>
      <c r="V52" s="40"/>
      <c r="W52" s="40"/>
      <c r="X52" s="40"/>
      <c r="Y52" s="40"/>
      <c r="Z52" s="38"/>
      <c r="AA52" s="40" t="s">
        <v>17</v>
      </c>
      <c r="AB52" s="40" t="s">
        <v>17</v>
      </c>
      <c r="AC52" s="40" t="s">
        <v>17</v>
      </c>
      <c r="AD52" s="40" t="s">
        <v>17</v>
      </c>
      <c r="AE52" s="37" t="s">
        <v>17</v>
      </c>
      <c r="AF52" s="40" t="s">
        <v>17</v>
      </c>
      <c r="AG52" s="40" t="s">
        <v>17</v>
      </c>
      <c r="AH52" s="40" t="s">
        <v>17</v>
      </c>
      <c r="AI52" s="40" t="s">
        <v>17</v>
      </c>
      <c r="AJ52" s="38"/>
      <c r="AK52" s="39"/>
      <c r="AL52" s="26"/>
      <c r="AM52" s="218"/>
      <c r="AN52" s="218"/>
      <c r="AO52" s="165"/>
      <c r="AP52" s="177">
        <f>SUMPRODUCT(AO53:AO91,AP53:AP91)/SUM(AO53:AO91)</f>
        <v>0.21186440677966098</v>
      </c>
      <c r="AQ52" s="174" t="s">
        <v>110</v>
      </c>
      <c r="AR52" s="93"/>
      <c r="AS52" s="106"/>
      <c r="AT52" s="106"/>
      <c r="AU52" s="179"/>
      <c r="AV52" s="179"/>
      <c r="AW52" s="192"/>
      <c r="AX52" s="192"/>
      <c r="AY52" s="192"/>
    </row>
    <row r="53" spans="1:51" outlineLevel="1" collapsed="1" x14ac:dyDescent="0.3">
      <c r="A53" s="193" t="s">
        <v>340</v>
      </c>
      <c r="B53" s="119" t="s">
        <v>97</v>
      </c>
      <c r="C53" s="120"/>
      <c r="D53" s="121"/>
      <c r="E53" s="122"/>
      <c r="F53" s="123"/>
      <c r="G53" s="123"/>
      <c r="H53" s="123"/>
      <c r="I53" s="123"/>
      <c r="J53" s="123"/>
      <c r="K53" s="123"/>
      <c r="L53" s="123"/>
      <c r="M53" s="123"/>
      <c r="N53" s="123"/>
      <c r="O53" s="123"/>
      <c r="P53" s="121"/>
      <c r="Q53" s="123"/>
      <c r="R53" s="123"/>
      <c r="S53" s="123"/>
      <c r="T53" s="123"/>
      <c r="U53" s="120"/>
      <c r="V53" s="123"/>
      <c r="W53" s="123"/>
      <c r="X53" s="123"/>
      <c r="Y53" s="123"/>
      <c r="Z53" s="123"/>
      <c r="AA53" s="123"/>
      <c r="AB53" s="123"/>
      <c r="AC53" s="123"/>
      <c r="AD53" s="123"/>
      <c r="AE53" s="121"/>
      <c r="AF53" s="123"/>
      <c r="AG53" s="123"/>
      <c r="AH53" s="123"/>
      <c r="AI53" s="123"/>
      <c r="AJ53" s="120"/>
      <c r="AK53" s="122"/>
      <c r="AL53" s="123"/>
      <c r="AM53" s="213"/>
      <c r="AN53" s="213"/>
      <c r="AO53" s="161"/>
      <c r="AP53" s="124">
        <f>SUMPRODUCT(AO54:AO55,AP54:AP55)/SUM(AO54:AO55)</f>
        <v>0.15</v>
      </c>
      <c r="AQ53" s="125"/>
      <c r="AR53" s="126"/>
      <c r="AS53" s="127" t="s">
        <v>49</v>
      </c>
      <c r="AT53" s="127"/>
      <c r="AU53" s="128"/>
      <c r="AV53" s="128" t="s">
        <v>483</v>
      </c>
      <c r="AW53" s="191"/>
      <c r="AX53" s="191"/>
      <c r="AY53" s="191">
        <v>3</v>
      </c>
    </row>
    <row r="54" spans="1:51" ht="100.8" hidden="1" outlineLevel="2" x14ac:dyDescent="0.3">
      <c r="A54" s="193"/>
      <c r="B54" s="113" t="s">
        <v>148</v>
      </c>
      <c r="C54" s="24"/>
      <c r="D54" s="23"/>
      <c r="E54" s="25"/>
      <c r="F54" s="19"/>
      <c r="G54" s="26"/>
      <c r="H54" s="22"/>
      <c r="I54" s="22"/>
      <c r="J54" s="22"/>
      <c r="K54" s="22"/>
      <c r="L54" s="20"/>
      <c r="M54" s="20"/>
      <c r="N54" s="20"/>
      <c r="O54" s="17"/>
      <c r="P54" s="16"/>
      <c r="Q54" s="18"/>
      <c r="R54" s="17"/>
      <c r="S54" s="18"/>
      <c r="T54" s="20"/>
      <c r="U54" s="17" t="s">
        <v>16</v>
      </c>
      <c r="V54" s="16" t="s">
        <v>16</v>
      </c>
      <c r="W54" s="25"/>
      <c r="X54" s="24" t="s">
        <v>16</v>
      </c>
      <c r="Y54" s="25" t="s">
        <v>16</v>
      </c>
      <c r="Z54" s="26"/>
      <c r="AA54" s="24"/>
      <c r="AB54" s="23"/>
      <c r="AC54" s="25"/>
      <c r="AD54" s="24"/>
      <c r="AE54" s="23"/>
      <c r="AF54" s="25"/>
      <c r="AG54" s="24"/>
      <c r="AH54" s="23"/>
      <c r="AI54" s="25"/>
      <c r="AJ54" s="24"/>
      <c r="AK54" s="25"/>
      <c r="AL54" s="26"/>
      <c r="AM54" s="214"/>
      <c r="AN54" s="214"/>
      <c r="AO54" s="162">
        <v>2</v>
      </c>
      <c r="AP54" s="21">
        <v>0.3</v>
      </c>
      <c r="AQ54" s="77" t="s">
        <v>50</v>
      </c>
      <c r="AR54" s="85" t="s">
        <v>155</v>
      </c>
      <c r="AS54" s="80" t="s">
        <v>49</v>
      </c>
      <c r="AT54" s="80"/>
      <c r="AU54" s="89" t="s">
        <v>207</v>
      </c>
      <c r="AV54" s="89"/>
      <c r="AW54" s="187"/>
      <c r="AX54" s="187"/>
      <c r="AY54" s="187"/>
    </row>
    <row r="55" spans="1:51" ht="57.6" hidden="1" outlineLevel="2" x14ac:dyDescent="0.3">
      <c r="A55" s="193"/>
      <c r="B55" s="113" t="s">
        <v>149</v>
      </c>
      <c r="C55" s="17"/>
      <c r="D55" s="16"/>
      <c r="E55" s="18"/>
      <c r="F55" s="19"/>
      <c r="G55" s="26"/>
      <c r="H55" s="20"/>
      <c r="I55" s="20"/>
      <c r="J55" s="20"/>
      <c r="K55" s="20"/>
      <c r="L55" s="20"/>
      <c r="M55" s="20"/>
      <c r="N55" s="20"/>
      <c r="O55" s="17"/>
      <c r="P55" s="16"/>
      <c r="Q55" s="18"/>
      <c r="R55" s="17"/>
      <c r="S55" s="18"/>
      <c r="T55" s="20"/>
      <c r="U55" s="17"/>
      <c r="V55" s="16"/>
      <c r="W55" s="18"/>
      <c r="X55" s="17"/>
      <c r="Y55" s="18" t="s">
        <v>16</v>
      </c>
      <c r="Z55" s="26"/>
      <c r="AA55" s="17"/>
      <c r="AB55" s="16"/>
      <c r="AC55" s="18"/>
      <c r="AD55" s="17"/>
      <c r="AE55" s="16"/>
      <c r="AF55" s="18"/>
      <c r="AG55" s="17"/>
      <c r="AH55" s="16"/>
      <c r="AI55" s="18"/>
      <c r="AJ55" s="17"/>
      <c r="AK55" s="18"/>
      <c r="AL55" s="26"/>
      <c r="AM55" s="214"/>
      <c r="AN55" s="214"/>
      <c r="AO55" s="162">
        <v>2</v>
      </c>
      <c r="AP55" s="21">
        <v>0</v>
      </c>
      <c r="AQ55" s="92" t="s">
        <v>150</v>
      </c>
      <c r="AR55" s="80"/>
      <c r="AS55" s="80" t="s">
        <v>49</v>
      </c>
      <c r="AT55" s="80"/>
      <c r="AU55" s="89" t="s">
        <v>156</v>
      </c>
      <c r="AV55" s="89"/>
      <c r="AW55" s="187"/>
      <c r="AX55" s="187"/>
      <c r="AY55" s="187"/>
    </row>
    <row r="56" spans="1:51" hidden="1" outlineLevel="2" x14ac:dyDescent="0.3">
      <c r="A56" s="193"/>
      <c r="B56" s="15"/>
      <c r="C56" s="99"/>
      <c r="D56" s="108"/>
      <c r="E56" s="109"/>
      <c r="F56" s="44"/>
      <c r="G56" s="26"/>
      <c r="H56" s="26"/>
      <c r="I56" s="26"/>
      <c r="J56" s="26"/>
      <c r="K56" s="26"/>
      <c r="L56" s="26"/>
      <c r="M56" s="26"/>
      <c r="N56" s="26"/>
      <c r="O56" s="26"/>
      <c r="P56" s="108"/>
      <c r="Q56" s="26"/>
      <c r="R56" s="26"/>
      <c r="S56" s="26"/>
      <c r="T56" s="26"/>
      <c r="U56" s="99"/>
      <c r="V56" s="26"/>
      <c r="W56" s="26"/>
      <c r="X56" s="26"/>
      <c r="Y56" s="26"/>
      <c r="Z56" s="26"/>
      <c r="AA56" s="26"/>
      <c r="AB56" s="26"/>
      <c r="AC56" s="26"/>
      <c r="AD56" s="26"/>
      <c r="AE56" s="108"/>
      <c r="AF56" s="26"/>
      <c r="AG56" s="26"/>
      <c r="AH56" s="26"/>
      <c r="AI56" s="26"/>
      <c r="AJ56" s="99"/>
      <c r="AK56" s="109"/>
      <c r="AL56" s="26"/>
      <c r="AM56" s="214"/>
      <c r="AN56" s="214"/>
      <c r="AO56" s="162"/>
      <c r="AP56" s="21"/>
      <c r="AQ56" s="92"/>
      <c r="AR56" s="80"/>
      <c r="AS56" s="80"/>
      <c r="AT56" s="80"/>
      <c r="AU56" s="89"/>
      <c r="AV56" s="89"/>
      <c r="AW56" s="187"/>
      <c r="AX56" s="187"/>
      <c r="AY56" s="187"/>
    </row>
    <row r="57" spans="1:51" outlineLevel="1" collapsed="1" x14ac:dyDescent="0.3">
      <c r="A57" s="193" t="s">
        <v>341</v>
      </c>
      <c r="B57" s="119" t="s">
        <v>98</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121"/>
      <c r="AF57" s="123"/>
      <c r="AG57" s="123"/>
      <c r="AH57" s="123"/>
      <c r="AI57" s="123"/>
      <c r="AJ57" s="120"/>
      <c r="AK57" s="122"/>
      <c r="AL57" s="123"/>
      <c r="AM57" s="213"/>
      <c r="AN57" s="213"/>
      <c r="AO57" s="161"/>
      <c r="AP57" s="124">
        <f>SUMPRODUCT(AO58:AO62,AP58:AP62)/SUM(AO58:AO62)</f>
        <v>0.125</v>
      </c>
      <c r="AQ57" s="125"/>
      <c r="AR57" s="126"/>
      <c r="AS57" s="127" t="s">
        <v>27</v>
      </c>
      <c r="AT57" s="127"/>
      <c r="AU57" s="128"/>
      <c r="AV57" s="128" t="s">
        <v>481</v>
      </c>
      <c r="AW57" s="191" t="s">
        <v>374</v>
      </c>
      <c r="AX57" s="191"/>
      <c r="AY57" s="191">
        <v>1</v>
      </c>
    </row>
    <row r="58" spans="1:51" ht="100.8" hidden="1" outlineLevel="2" x14ac:dyDescent="0.3">
      <c r="A58" s="193"/>
      <c r="B58" s="114" t="s">
        <v>100</v>
      </c>
      <c r="C58" s="24"/>
      <c r="D58" s="23"/>
      <c r="E58" s="25"/>
      <c r="F58" s="19"/>
      <c r="G58" s="26"/>
      <c r="H58" s="22"/>
      <c r="I58" s="22"/>
      <c r="J58" s="22"/>
      <c r="K58" s="22"/>
      <c r="L58" s="20"/>
      <c r="M58" s="20"/>
      <c r="N58" s="20"/>
      <c r="O58" s="17"/>
      <c r="P58" s="16"/>
      <c r="Q58" s="18"/>
      <c r="R58" s="17"/>
      <c r="S58" s="18"/>
      <c r="T58" s="20"/>
      <c r="U58" s="17"/>
      <c r="V58" s="16"/>
      <c r="W58" s="25"/>
      <c r="X58" s="24" t="s">
        <v>16</v>
      </c>
      <c r="Y58" s="25" t="s">
        <v>16</v>
      </c>
      <c r="Z58" s="26"/>
      <c r="AA58" s="24"/>
      <c r="AB58" s="23"/>
      <c r="AC58" s="25"/>
      <c r="AD58" s="24"/>
      <c r="AE58" s="23"/>
      <c r="AF58" s="25"/>
      <c r="AG58" s="24"/>
      <c r="AH58" s="23"/>
      <c r="AI58" s="25"/>
      <c r="AJ58" s="24"/>
      <c r="AK58" s="25"/>
      <c r="AL58" s="26"/>
      <c r="AM58" s="214"/>
      <c r="AN58" s="214"/>
      <c r="AO58" s="162">
        <v>4</v>
      </c>
      <c r="AP58" s="21">
        <v>0.2</v>
      </c>
      <c r="AQ58" s="77" t="s">
        <v>115</v>
      </c>
      <c r="AR58" s="94" t="s">
        <v>192</v>
      </c>
      <c r="AS58" s="80" t="s">
        <v>27</v>
      </c>
      <c r="AT58" s="80"/>
      <c r="AU58" s="94"/>
      <c r="AV58" s="94"/>
      <c r="AW58" s="187"/>
      <c r="AX58" s="187"/>
      <c r="AY58" s="187"/>
    </row>
    <row r="59" spans="1:51" ht="72" hidden="1" outlineLevel="2" x14ac:dyDescent="0.3">
      <c r="A59" s="193"/>
      <c r="B59" s="114" t="s">
        <v>241</v>
      </c>
      <c r="C59" s="17"/>
      <c r="D59" s="16"/>
      <c r="E59" s="18"/>
      <c r="F59" s="26"/>
      <c r="G59" s="26"/>
      <c r="H59" s="20"/>
      <c r="I59" s="20"/>
      <c r="J59" s="20"/>
      <c r="K59" s="20"/>
      <c r="L59" s="20"/>
      <c r="M59" s="20"/>
      <c r="N59" s="20"/>
      <c r="O59" s="17"/>
      <c r="P59" s="16"/>
      <c r="Q59" s="18"/>
      <c r="R59" s="17"/>
      <c r="S59" s="18"/>
      <c r="T59" s="20"/>
      <c r="U59" s="17"/>
      <c r="V59" s="16"/>
      <c r="W59" s="18"/>
      <c r="X59" s="17" t="s">
        <v>16</v>
      </c>
      <c r="Y59" s="18" t="s">
        <v>16</v>
      </c>
      <c r="Z59" s="26"/>
      <c r="AA59" s="17"/>
      <c r="AB59" s="16"/>
      <c r="AC59" s="18"/>
      <c r="AD59" s="17"/>
      <c r="AE59" s="16"/>
      <c r="AF59" s="18"/>
      <c r="AG59" s="17"/>
      <c r="AH59" s="16"/>
      <c r="AI59" s="18"/>
      <c r="AJ59" s="17"/>
      <c r="AK59" s="18"/>
      <c r="AL59" s="26"/>
      <c r="AM59" s="214"/>
      <c r="AN59" s="214"/>
      <c r="AO59" s="162">
        <v>1</v>
      </c>
      <c r="AP59" s="21">
        <v>0.2</v>
      </c>
      <c r="AQ59" s="92" t="s">
        <v>35</v>
      </c>
      <c r="AR59" s="80" t="s">
        <v>193</v>
      </c>
      <c r="AS59" s="80" t="s">
        <v>27</v>
      </c>
      <c r="AT59" s="80"/>
      <c r="AU59" s="80" t="s">
        <v>258</v>
      </c>
      <c r="AV59" s="80"/>
      <c r="AW59" s="187"/>
      <c r="AX59" s="187"/>
      <c r="AY59" s="187"/>
    </row>
    <row r="60" spans="1:51" ht="43.2" hidden="1" outlineLevel="2" x14ac:dyDescent="0.3">
      <c r="A60" s="193"/>
      <c r="B60" s="114" t="s">
        <v>242</v>
      </c>
      <c r="C60" s="24"/>
      <c r="D60" s="23"/>
      <c r="E60" s="25"/>
      <c r="F60" s="19"/>
      <c r="G60" s="26"/>
      <c r="H60" s="22"/>
      <c r="I60" s="22"/>
      <c r="J60" s="22"/>
      <c r="K60" s="22"/>
      <c r="L60" s="22"/>
      <c r="M60" s="22"/>
      <c r="N60" s="22"/>
      <c r="O60" s="24"/>
      <c r="P60" s="23"/>
      <c r="Q60" s="25"/>
      <c r="R60" s="24"/>
      <c r="S60" s="25"/>
      <c r="T60" s="22"/>
      <c r="U60" s="24"/>
      <c r="V60" s="23"/>
      <c r="W60" s="25"/>
      <c r="X60" s="24"/>
      <c r="Y60" s="25" t="s">
        <v>16</v>
      </c>
      <c r="Z60" s="26"/>
      <c r="AA60" s="24"/>
      <c r="AB60" s="23"/>
      <c r="AC60" s="25"/>
      <c r="AD60" s="24"/>
      <c r="AE60" s="23"/>
      <c r="AF60" s="25"/>
      <c r="AG60" s="24"/>
      <c r="AH60" s="23"/>
      <c r="AI60" s="25"/>
      <c r="AJ60" s="24"/>
      <c r="AK60" s="25"/>
      <c r="AL60" s="26"/>
      <c r="AM60" s="214"/>
      <c r="AN60" s="214"/>
      <c r="AO60" s="162">
        <v>1</v>
      </c>
      <c r="AP60" s="21">
        <v>0</v>
      </c>
      <c r="AQ60" s="92" t="s">
        <v>35</v>
      </c>
      <c r="AR60" s="94" t="s">
        <v>192</v>
      </c>
      <c r="AS60" s="80" t="s">
        <v>27</v>
      </c>
      <c r="AT60" s="80"/>
      <c r="AU60" s="94"/>
      <c r="AV60" s="94"/>
      <c r="AW60" s="187"/>
      <c r="AX60" s="187"/>
      <c r="AY60" s="187"/>
    </row>
    <row r="61" spans="1:51" ht="43.2" hidden="1" outlineLevel="2" x14ac:dyDescent="0.3">
      <c r="A61" s="193"/>
      <c r="B61" s="114" t="s">
        <v>243</v>
      </c>
      <c r="C61" s="24"/>
      <c r="D61" s="23"/>
      <c r="E61" s="25"/>
      <c r="F61" s="19"/>
      <c r="G61" s="26"/>
      <c r="H61" s="22"/>
      <c r="I61" s="22"/>
      <c r="J61" s="22"/>
      <c r="K61" s="22"/>
      <c r="L61" s="22"/>
      <c r="M61" s="22"/>
      <c r="N61" s="22"/>
      <c r="O61" s="24"/>
      <c r="P61" s="23"/>
      <c r="Q61" s="25"/>
      <c r="R61" s="24"/>
      <c r="S61" s="25"/>
      <c r="T61" s="22"/>
      <c r="U61" s="24"/>
      <c r="V61" s="23"/>
      <c r="W61" s="25"/>
      <c r="X61" s="24"/>
      <c r="Y61" s="25" t="s">
        <v>16</v>
      </c>
      <c r="Z61" s="26"/>
      <c r="AA61" s="24"/>
      <c r="AB61" s="23"/>
      <c r="AC61" s="25"/>
      <c r="AD61" s="24"/>
      <c r="AE61" s="23"/>
      <c r="AF61" s="25"/>
      <c r="AG61" s="24"/>
      <c r="AH61" s="23"/>
      <c r="AI61" s="25"/>
      <c r="AJ61" s="24"/>
      <c r="AK61" s="25"/>
      <c r="AL61" s="26"/>
      <c r="AM61" s="214"/>
      <c r="AN61" s="214"/>
      <c r="AO61" s="162">
        <v>1</v>
      </c>
      <c r="AP61" s="21">
        <v>0</v>
      </c>
      <c r="AQ61" s="92" t="s">
        <v>35</v>
      </c>
      <c r="AR61" s="94" t="s">
        <v>192</v>
      </c>
      <c r="AS61" s="80" t="s">
        <v>27</v>
      </c>
      <c r="AT61" s="80"/>
      <c r="AU61" s="94"/>
      <c r="AV61" s="94"/>
      <c r="AW61" s="187"/>
      <c r="AX61" s="187"/>
      <c r="AY61" s="187"/>
    </row>
    <row r="62" spans="1:51" ht="57.6" hidden="1" outlineLevel="2" x14ac:dyDescent="0.3">
      <c r="A62" s="193"/>
      <c r="B62" s="114" t="s">
        <v>101</v>
      </c>
      <c r="C62" s="17"/>
      <c r="D62" s="16"/>
      <c r="E62" s="18"/>
      <c r="F62" s="19"/>
      <c r="G62" s="26"/>
      <c r="H62" s="20"/>
      <c r="I62" s="20"/>
      <c r="J62" s="20"/>
      <c r="K62" s="20"/>
      <c r="L62" s="20"/>
      <c r="M62" s="20"/>
      <c r="N62" s="20"/>
      <c r="O62" s="17"/>
      <c r="P62" s="16"/>
      <c r="Q62" s="18"/>
      <c r="R62" s="17"/>
      <c r="S62" s="18"/>
      <c r="T62" s="20"/>
      <c r="U62" s="17"/>
      <c r="V62" s="16"/>
      <c r="W62" s="18"/>
      <c r="X62" s="17" t="s">
        <v>16</v>
      </c>
      <c r="Y62" s="18" t="s">
        <v>16</v>
      </c>
      <c r="Z62" s="26"/>
      <c r="AA62" s="17"/>
      <c r="AB62" s="16"/>
      <c r="AC62" s="18"/>
      <c r="AD62" s="17"/>
      <c r="AE62" s="16"/>
      <c r="AF62" s="18"/>
      <c r="AG62" s="17"/>
      <c r="AH62" s="16"/>
      <c r="AI62" s="18"/>
      <c r="AJ62" s="17"/>
      <c r="AK62" s="18"/>
      <c r="AL62" s="26"/>
      <c r="AM62" s="214"/>
      <c r="AN62" s="214"/>
      <c r="AO62" s="162">
        <v>1</v>
      </c>
      <c r="AP62" s="21">
        <v>0</v>
      </c>
      <c r="AQ62" s="92" t="s">
        <v>34</v>
      </c>
      <c r="AR62" s="93"/>
      <c r="AS62" s="80" t="s">
        <v>27</v>
      </c>
      <c r="AT62" s="80"/>
      <c r="AU62" s="97" t="s">
        <v>182</v>
      </c>
      <c r="AV62" s="97"/>
      <c r="AW62" s="187"/>
      <c r="AX62" s="187"/>
      <c r="AY62" s="187"/>
    </row>
    <row r="63" spans="1:51" hidden="1" outlineLevel="2" x14ac:dyDescent="0.3">
      <c r="A63" s="193"/>
      <c r="B63" s="114"/>
      <c r="C63" s="99"/>
      <c r="D63" s="108"/>
      <c r="E63" s="109"/>
      <c r="F63" s="44"/>
      <c r="G63" s="26"/>
      <c r="H63" s="26"/>
      <c r="I63" s="26"/>
      <c r="J63" s="26"/>
      <c r="K63" s="26"/>
      <c r="L63" s="26"/>
      <c r="M63" s="26"/>
      <c r="N63" s="26"/>
      <c r="O63" s="26"/>
      <c r="P63" s="108"/>
      <c r="Q63" s="26"/>
      <c r="R63" s="26"/>
      <c r="S63" s="26"/>
      <c r="T63" s="26"/>
      <c r="U63" s="99"/>
      <c r="V63" s="26"/>
      <c r="W63" s="26"/>
      <c r="X63" s="26"/>
      <c r="Y63" s="26"/>
      <c r="Z63" s="26"/>
      <c r="AA63" s="26"/>
      <c r="AB63" s="26"/>
      <c r="AC63" s="26"/>
      <c r="AD63" s="26"/>
      <c r="AE63" s="108"/>
      <c r="AF63" s="26"/>
      <c r="AG63" s="26"/>
      <c r="AH63" s="26"/>
      <c r="AI63" s="26"/>
      <c r="AJ63" s="99"/>
      <c r="AK63" s="109"/>
      <c r="AL63" s="26"/>
      <c r="AM63" s="214"/>
      <c r="AN63" s="214"/>
      <c r="AO63" s="162"/>
      <c r="AP63" s="21"/>
      <c r="AQ63" s="92"/>
      <c r="AR63" s="93"/>
      <c r="AS63" s="80"/>
      <c r="AT63" s="80"/>
      <c r="AU63" s="97"/>
      <c r="AV63" s="97"/>
      <c r="AW63" s="187"/>
      <c r="AX63" s="187"/>
      <c r="AY63" s="187"/>
    </row>
    <row r="64" spans="1:51" outlineLevel="1" collapsed="1" x14ac:dyDescent="0.3">
      <c r="A64" s="193" t="s">
        <v>344</v>
      </c>
      <c r="B64" s="119" t="s">
        <v>99</v>
      </c>
      <c r="C64" s="120"/>
      <c r="D64" s="121"/>
      <c r="E64" s="122"/>
      <c r="F64" s="123"/>
      <c r="G64" s="123"/>
      <c r="H64" s="123"/>
      <c r="I64" s="123"/>
      <c r="J64" s="123"/>
      <c r="K64" s="123"/>
      <c r="L64" s="123"/>
      <c r="M64" s="123"/>
      <c r="N64" s="123"/>
      <c r="O64" s="123"/>
      <c r="P64" s="121"/>
      <c r="Q64" s="123"/>
      <c r="R64" s="123"/>
      <c r="S64" s="123"/>
      <c r="T64" s="123"/>
      <c r="U64" s="120"/>
      <c r="V64" s="123"/>
      <c r="W64" s="123"/>
      <c r="X64" s="123"/>
      <c r="Y64" s="123"/>
      <c r="Z64" s="123"/>
      <c r="AA64" s="123"/>
      <c r="AB64" s="123"/>
      <c r="AC64" s="123"/>
      <c r="AD64" s="123"/>
      <c r="AE64" s="121"/>
      <c r="AF64" s="123"/>
      <c r="AG64" s="123"/>
      <c r="AH64" s="123"/>
      <c r="AI64" s="123"/>
      <c r="AJ64" s="120"/>
      <c r="AK64" s="122"/>
      <c r="AL64" s="123"/>
      <c r="AM64" s="213"/>
      <c r="AN64" s="213"/>
      <c r="AO64" s="161"/>
      <c r="AP64" s="124">
        <f>SUMPRODUCT(AO65:AO67,AP65:AP67)/SUM(AO65:AO67)</f>
        <v>0.91249999999999998</v>
      </c>
      <c r="AQ64" s="125"/>
      <c r="AR64" s="126"/>
      <c r="AS64" s="127" t="s">
        <v>51</v>
      </c>
      <c r="AT64" s="127"/>
      <c r="AU64" s="128"/>
      <c r="AV64" s="128" t="s">
        <v>481</v>
      </c>
      <c r="AW64" s="191" t="s">
        <v>374</v>
      </c>
      <c r="AX64" s="191"/>
      <c r="AY64" s="191">
        <v>2</v>
      </c>
    </row>
    <row r="65" spans="1:51" ht="100.8" hidden="1" outlineLevel="2" x14ac:dyDescent="0.3">
      <c r="A65" s="193"/>
      <c r="B65" s="112" t="s">
        <v>102</v>
      </c>
      <c r="C65" s="24"/>
      <c r="D65" s="23"/>
      <c r="E65" s="25"/>
      <c r="F65" s="19"/>
      <c r="G65" s="26"/>
      <c r="H65" s="22"/>
      <c r="I65" s="22"/>
      <c r="J65" s="22"/>
      <c r="K65" s="22"/>
      <c r="L65" s="20"/>
      <c r="M65" s="20"/>
      <c r="N65" s="20"/>
      <c r="O65" s="17"/>
      <c r="P65" s="16"/>
      <c r="Q65" s="18"/>
      <c r="R65" s="17"/>
      <c r="S65" s="18"/>
      <c r="T65" s="20"/>
      <c r="U65" s="17"/>
      <c r="V65" s="16"/>
      <c r="W65" s="25"/>
      <c r="X65" s="24" t="s">
        <v>16</v>
      </c>
      <c r="Y65" s="25" t="s">
        <v>16</v>
      </c>
      <c r="Z65" s="26" t="s">
        <v>16</v>
      </c>
      <c r="AA65" s="24"/>
      <c r="AB65" s="23"/>
      <c r="AC65" s="25"/>
      <c r="AD65" s="24"/>
      <c r="AE65" s="23"/>
      <c r="AF65" s="25"/>
      <c r="AG65" s="24"/>
      <c r="AH65" s="23"/>
      <c r="AI65" s="25"/>
      <c r="AJ65" s="24"/>
      <c r="AK65" s="25"/>
      <c r="AL65" s="26"/>
      <c r="AM65" s="214"/>
      <c r="AN65" s="214"/>
      <c r="AO65" s="162">
        <v>4</v>
      </c>
      <c r="AP65" s="21">
        <v>1</v>
      </c>
      <c r="AQ65" s="77" t="s">
        <v>115</v>
      </c>
      <c r="AR65" s="94"/>
      <c r="AS65" s="80" t="s">
        <v>47</v>
      </c>
      <c r="AT65" s="80"/>
      <c r="AU65" s="89"/>
      <c r="AV65" s="89"/>
      <c r="AW65" s="187"/>
      <c r="AX65" s="187"/>
      <c r="AY65" s="187"/>
    </row>
    <row r="66" spans="1:51" hidden="1" outlineLevel="2" x14ac:dyDescent="0.3">
      <c r="A66" s="193"/>
      <c r="B66" s="112" t="s">
        <v>251</v>
      </c>
      <c r="C66" s="24"/>
      <c r="D66" s="23"/>
      <c r="E66" s="25"/>
      <c r="F66" s="44"/>
      <c r="G66" s="26"/>
      <c r="H66" s="22"/>
      <c r="I66" s="22"/>
      <c r="J66" s="22"/>
      <c r="K66" s="22"/>
      <c r="L66" s="20"/>
      <c r="M66" s="20"/>
      <c r="N66" s="20"/>
      <c r="O66" s="17"/>
      <c r="P66" s="16"/>
      <c r="Q66" s="18"/>
      <c r="R66" s="17"/>
      <c r="S66" s="18"/>
      <c r="T66" s="20"/>
      <c r="U66" s="17"/>
      <c r="V66" s="16"/>
      <c r="W66" s="25"/>
      <c r="X66" s="24" t="s">
        <v>16</v>
      </c>
      <c r="Y66" s="25"/>
      <c r="Z66" s="26"/>
      <c r="AA66" s="24"/>
      <c r="AB66" s="23"/>
      <c r="AC66" s="25"/>
      <c r="AD66" s="24"/>
      <c r="AE66" s="23"/>
      <c r="AF66" s="25"/>
      <c r="AG66" s="24"/>
      <c r="AH66" s="23"/>
      <c r="AI66" s="25"/>
      <c r="AJ66" s="24"/>
      <c r="AK66" s="25"/>
      <c r="AL66" s="26"/>
      <c r="AM66" s="214"/>
      <c r="AN66" s="214"/>
      <c r="AO66" s="162">
        <v>1</v>
      </c>
      <c r="AP66" s="21">
        <v>0.3</v>
      </c>
      <c r="AQ66" s="77"/>
      <c r="AR66" s="94" t="s">
        <v>192</v>
      </c>
      <c r="AS66" s="80" t="s">
        <v>66</v>
      </c>
      <c r="AT66" s="80"/>
      <c r="AU66" s="89" t="s">
        <v>205</v>
      </c>
      <c r="AV66" s="89"/>
      <c r="AW66" s="187"/>
      <c r="AX66" s="187"/>
      <c r="AY66" s="187"/>
    </row>
    <row r="67" spans="1:51" ht="43.2" hidden="1" outlineLevel="2" x14ac:dyDescent="0.3">
      <c r="A67" s="193"/>
      <c r="B67" s="112" t="s">
        <v>103</v>
      </c>
      <c r="C67" s="17"/>
      <c r="D67" s="16"/>
      <c r="E67" s="18"/>
      <c r="F67" s="26"/>
      <c r="G67" s="26"/>
      <c r="H67" s="20"/>
      <c r="I67" s="20"/>
      <c r="J67" s="20"/>
      <c r="K67" s="20"/>
      <c r="L67" s="20"/>
      <c r="M67" s="20"/>
      <c r="N67" s="20"/>
      <c r="O67" s="17"/>
      <c r="P67" s="16"/>
      <c r="Q67" s="18"/>
      <c r="R67" s="17"/>
      <c r="S67" s="18"/>
      <c r="T67" s="20"/>
      <c r="U67" s="17"/>
      <c r="V67" s="16"/>
      <c r="W67" s="18"/>
      <c r="X67" s="17" t="s">
        <v>16</v>
      </c>
      <c r="Y67" s="18"/>
      <c r="Z67" s="26"/>
      <c r="AA67" s="17"/>
      <c r="AB67" s="16"/>
      <c r="AC67" s="18"/>
      <c r="AD67" s="17"/>
      <c r="AE67" s="16"/>
      <c r="AF67" s="18"/>
      <c r="AG67" s="17"/>
      <c r="AH67" s="16"/>
      <c r="AI67" s="18"/>
      <c r="AJ67" s="17"/>
      <c r="AK67" s="18"/>
      <c r="AL67" s="26"/>
      <c r="AM67" s="214"/>
      <c r="AN67" s="214"/>
      <c r="AO67" s="162">
        <v>3</v>
      </c>
      <c r="AP67" s="21">
        <v>1</v>
      </c>
      <c r="AQ67" s="92" t="s">
        <v>35</v>
      </c>
      <c r="AR67" s="80"/>
      <c r="AS67" s="80" t="s">
        <v>47</v>
      </c>
      <c r="AT67" s="80"/>
      <c r="AU67" s="89"/>
      <c r="AV67" s="89"/>
      <c r="AW67" s="187"/>
      <c r="AX67" s="187"/>
      <c r="AY67" s="187"/>
    </row>
    <row r="68" spans="1:51" ht="28.8" outlineLevel="1" collapsed="1" x14ac:dyDescent="0.3">
      <c r="A68" s="193" t="s">
        <v>342</v>
      </c>
      <c r="B68" s="119" t="s">
        <v>363</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121"/>
      <c r="AF68" s="123"/>
      <c r="AG68" s="123"/>
      <c r="AH68" s="123"/>
      <c r="AI68" s="123"/>
      <c r="AJ68" s="120"/>
      <c r="AK68" s="122"/>
      <c r="AL68" s="123"/>
      <c r="AM68" s="213"/>
      <c r="AN68" s="213"/>
      <c r="AO68" s="161"/>
      <c r="AP68" s="124">
        <f>SUMPRODUCT(AO69:AO70,AP69:AP70)/SUM(AO69:AO70)</f>
        <v>0.10000000000000002</v>
      </c>
      <c r="AQ68" s="125"/>
      <c r="AR68" s="126" t="s">
        <v>104</v>
      </c>
      <c r="AS68" s="127" t="s">
        <v>51</v>
      </c>
      <c r="AT68" s="127"/>
      <c r="AU68" s="128"/>
      <c r="AV68" s="128" t="s">
        <v>481</v>
      </c>
      <c r="AW68" s="191" t="s">
        <v>374</v>
      </c>
      <c r="AX68" s="191"/>
      <c r="AY68" s="191">
        <v>1</v>
      </c>
    </row>
    <row r="69" spans="1:51" ht="72" hidden="1" outlineLevel="2" x14ac:dyDescent="0.3">
      <c r="A69" s="193"/>
      <c r="B69" s="135" t="s">
        <v>203</v>
      </c>
      <c r="C69" s="136"/>
      <c r="D69" s="137"/>
      <c r="E69" s="138"/>
      <c r="F69" s="139"/>
      <c r="G69" s="139"/>
      <c r="H69" s="140"/>
      <c r="I69" s="140"/>
      <c r="J69" s="140"/>
      <c r="K69" s="140"/>
      <c r="L69" s="140"/>
      <c r="M69" s="140"/>
      <c r="N69" s="140"/>
      <c r="O69" s="136"/>
      <c r="P69" s="137"/>
      <c r="Q69" s="138"/>
      <c r="R69" s="136"/>
      <c r="S69" s="138"/>
      <c r="T69" s="140"/>
      <c r="U69" s="136"/>
      <c r="V69" s="137"/>
      <c r="W69" s="138"/>
      <c r="X69" s="136"/>
      <c r="Y69" s="138"/>
      <c r="Z69" s="139"/>
      <c r="AA69" s="136"/>
      <c r="AB69" s="137"/>
      <c r="AC69" s="138"/>
      <c r="AD69" s="136"/>
      <c r="AE69" s="137"/>
      <c r="AF69" s="138"/>
      <c r="AG69" s="136"/>
      <c r="AH69" s="137"/>
      <c r="AI69" s="138"/>
      <c r="AJ69" s="136"/>
      <c r="AK69" s="138"/>
      <c r="AL69" s="139"/>
      <c r="AM69" s="219"/>
      <c r="AN69" s="219"/>
      <c r="AO69" s="166"/>
      <c r="AP69" s="141">
        <v>0</v>
      </c>
      <c r="AQ69" s="142" t="s">
        <v>64</v>
      </c>
      <c r="AR69" s="143" t="s">
        <v>204</v>
      </c>
      <c r="AS69" s="143"/>
      <c r="AT69" s="143"/>
      <c r="AU69" s="143" t="s">
        <v>157</v>
      </c>
      <c r="AV69" s="143"/>
      <c r="AW69" s="187"/>
      <c r="AX69" s="187"/>
      <c r="AY69" s="187"/>
    </row>
    <row r="70" spans="1:51" hidden="1" outlineLevel="2" x14ac:dyDescent="0.3">
      <c r="A70" s="193"/>
      <c r="B70" s="15" t="s">
        <v>202</v>
      </c>
      <c r="C70" s="99"/>
      <c r="D70" s="108"/>
      <c r="E70" s="109"/>
      <c r="F70" s="44"/>
      <c r="G70" s="26"/>
      <c r="H70" s="26"/>
      <c r="I70" s="26"/>
      <c r="J70" s="26"/>
      <c r="K70" s="26"/>
      <c r="L70" s="40"/>
      <c r="M70" s="40"/>
      <c r="N70" s="40"/>
      <c r="O70" s="38"/>
      <c r="P70" s="37"/>
      <c r="Q70" s="39"/>
      <c r="R70" s="38"/>
      <c r="S70" s="39"/>
      <c r="T70" s="40"/>
      <c r="U70" s="38"/>
      <c r="V70" s="37"/>
      <c r="W70" s="109"/>
      <c r="X70" s="99"/>
      <c r="Y70" s="109"/>
      <c r="Z70" s="26"/>
      <c r="AA70" s="99"/>
      <c r="AB70" s="108"/>
      <c r="AC70" s="109"/>
      <c r="AD70" s="99"/>
      <c r="AE70" s="108"/>
      <c r="AF70" s="109"/>
      <c r="AG70" s="99"/>
      <c r="AH70" s="108"/>
      <c r="AI70" s="109"/>
      <c r="AJ70" s="99"/>
      <c r="AK70" s="109"/>
      <c r="AL70" s="26"/>
      <c r="AM70" s="214"/>
      <c r="AN70" s="214"/>
      <c r="AO70" s="162">
        <v>3</v>
      </c>
      <c r="AP70" s="21">
        <v>0.1</v>
      </c>
      <c r="AQ70" s="77"/>
      <c r="AR70" s="80"/>
      <c r="AS70" s="80" t="s">
        <v>51</v>
      </c>
      <c r="AT70" s="80"/>
      <c r="AU70" s="89"/>
      <c r="AV70" s="89"/>
      <c r="AW70" s="187"/>
      <c r="AX70" s="187"/>
      <c r="AY70" s="187"/>
    </row>
    <row r="71" spans="1:51" hidden="1" outlineLevel="2" x14ac:dyDescent="0.3">
      <c r="A71" s="193"/>
      <c r="B71" s="135"/>
      <c r="C71" s="194"/>
      <c r="D71" s="195"/>
      <c r="E71" s="196"/>
      <c r="F71" s="139"/>
      <c r="G71" s="139"/>
      <c r="H71" s="139"/>
      <c r="I71" s="139"/>
      <c r="J71" s="139"/>
      <c r="K71" s="139"/>
      <c r="L71" s="139"/>
      <c r="M71" s="139"/>
      <c r="N71" s="139"/>
      <c r="O71" s="139"/>
      <c r="P71" s="195"/>
      <c r="Q71" s="139"/>
      <c r="R71" s="139"/>
      <c r="S71" s="139"/>
      <c r="T71" s="139"/>
      <c r="U71" s="194"/>
      <c r="V71" s="139"/>
      <c r="W71" s="139"/>
      <c r="X71" s="139"/>
      <c r="Y71" s="139"/>
      <c r="Z71" s="139"/>
      <c r="AA71" s="139"/>
      <c r="AB71" s="139"/>
      <c r="AC71" s="139"/>
      <c r="AD71" s="139"/>
      <c r="AE71" s="195"/>
      <c r="AF71" s="139"/>
      <c r="AG71" s="139"/>
      <c r="AH71" s="139"/>
      <c r="AI71" s="139"/>
      <c r="AJ71" s="194"/>
      <c r="AK71" s="196"/>
      <c r="AL71" s="139"/>
      <c r="AM71" s="219"/>
      <c r="AN71" s="219"/>
      <c r="AO71" s="166"/>
      <c r="AP71" s="141"/>
      <c r="AQ71" s="142"/>
      <c r="AR71" s="143"/>
      <c r="AS71" s="143"/>
      <c r="AT71" s="143"/>
      <c r="AU71" s="143"/>
      <c r="AV71" s="143"/>
      <c r="AW71" s="187"/>
      <c r="AX71" s="187"/>
      <c r="AY71" s="187"/>
    </row>
    <row r="72" spans="1:51" ht="28.8" outlineLevel="1" collapsed="1" x14ac:dyDescent="0.3">
      <c r="A72" s="193" t="s">
        <v>342</v>
      </c>
      <c r="B72" s="119" t="s">
        <v>362</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121"/>
      <c r="AF72" s="123"/>
      <c r="AG72" s="123"/>
      <c r="AH72" s="123"/>
      <c r="AI72" s="123"/>
      <c r="AJ72" s="120"/>
      <c r="AK72" s="122"/>
      <c r="AL72" s="123"/>
      <c r="AM72" s="213"/>
      <c r="AN72" s="213"/>
      <c r="AO72" s="161"/>
      <c r="AP72" s="124">
        <f>SUMPRODUCT(AO73:AO75,AP73:AP75)/SUM(AO73:AO75)</f>
        <v>0.15</v>
      </c>
      <c r="AQ72" s="125"/>
      <c r="AR72" s="126" t="s">
        <v>104</v>
      </c>
      <c r="AS72" s="127" t="s">
        <v>51</v>
      </c>
      <c r="AT72" s="127"/>
      <c r="AU72" s="128"/>
      <c r="AV72" s="128" t="s">
        <v>481</v>
      </c>
      <c r="AW72" s="191" t="s">
        <v>374</v>
      </c>
      <c r="AX72" s="191"/>
      <c r="AY72" s="191">
        <v>1</v>
      </c>
    </row>
    <row r="73" spans="1:51" hidden="1" outlineLevel="2" x14ac:dyDescent="0.3">
      <c r="A73" s="193"/>
      <c r="B73" s="15"/>
      <c r="C73" s="99"/>
      <c r="D73" s="108"/>
      <c r="E73" s="109"/>
      <c r="F73" s="44"/>
      <c r="G73" s="26"/>
      <c r="H73" s="26"/>
      <c r="I73" s="26"/>
      <c r="J73" s="26"/>
      <c r="K73" s="26"/>
      <c r="L73" s="40"/>
      <c r="M73" s="40"/>
      <c r="N73" s="40"/>
      <c r="O73" s="38"/>
      <c r="P73" s="37"/>
      <c r="Q73" s="39"/>
      <c r="R73" s="38"/>
      <c r="S73" s="39"/>
      <c r="T73" s="40"/>
      <c r="U73" s="38"/>
      <c r="V73" s="37"/>
      <c r="W73" s="109"/>
      <c r="X73" s="99"/>
      <c r="Y73" s="109"/>
      <c r="Z73" s="26"/>
      <c r="AA73" s="99"/>
      <c r="AB73" s="108"/>
      <c r="AC73" s="109"/>
      <c r="AD73" s="99"/>
      <c r="AE73" s="108"/>
      <c r="AF73" s="109"/>
      <c r="AG73" s="99"/>
      <c r="AH73" s="108"/>
      <c r="AI73" s="109"/>
      <c r="AJ73" s="99"/>
      <c r="AK73" s="109"/>
      <c r="AL73" s="26"/>
      <c r="AM73" s="214"/>
      <c r="AN73" s="214"/>
      <c r="AO73" s="162"/>
      <c r="AP73" s="21"/>
      <c r="AQ73" s="77"/>
      <c r="AR73" s="85"/>
      <c r="AS73" s="80"/>
      <c r="AT73" s="80"/>
      <c r="AU73" s="89"/>
      <c r="AV73" s="89"/>
      <c r="AW73" s="187"/>
      <c r="AX73" s="187"/>
      <c r="AY73" s="187"/>
    </row>
    <row r="74" spans="1:51" ht="28.8" hidden="1" outlineLevel="2" x14ac:dyDescent="0.3">
      <c r="A74" s="193"/>
      <c r="B74" s="15" t="s">
        <v>213</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108"/>
      <c r="AF74" s="109"/>
      <c r="AG74" s="99"/>
      <c r="AH74" s="108"/>
      <c r="AI74" s="109"/>
      <c r="AJ74" s="99"/>
      <c r="AK74" s="109"/>
      <c r="AL74" s="26"/>
      <c r="AM74" s="214"/>
      <c r="AN74" s="214"/>
      <c r="AO74" s="162">
        <v>4</v>
      </c>
      <c r="AP74" s="21">
        <v>0.3</v>
      </c>
      <c r="AQ74" s="77" t="s">
        <v>272</v>
      </c>
      <c r="AR74" s="80"/>
      <c r="AS74" s="80" t="s">
        <v>49</v>
      </c>
      <c r="AT74" s="80"/>
      <c r="AU74" s="89" t="s">
        <v>400</v>
      </c>
      <c r="AV74" s="89"/>
      <c r="AW74" s="187"/>
      <c r="AX74" s="187"/>
      <c r="AY74" s="187"/>
    </row>
    <row r="75" spans="1:51" ht="28.8" hidden="1" outlineLevel="2" x14ac:dyDescent="0.3">
      <c r="A75" s="193"/>
      <c r="B75" s="15" t="s">
        <v>244</v>
      </c>
      <c r="C75" s="99"/>
      <c r="D75" s="108"/>
      <c r="E75" s="109"/>
      <c r="F75" s="44"/>
      <c r="G75" s="26"/>
      <c r="H75" s="26"/>
      <c r="I75" s="26"/>
      <c r="J75" s="26"/>
      <c r="K75" s="26"/>
      <c r="L75" s="40"/>
      <c r="M75" s="40"/>
      <c r="N75" s="40"/>
      <c r="O75" s="38"/>
      <c r="P75" s="37"/>
      <c r="Q75" s="39"/>
      <c r="R75" s="38"/>
      <c r="S75" s="39"/>
      <c r="T75" s="40"/>
      <c r="U75" s="38"/>
      <c r="V75" s="37"/>
      <c r="W75" s="109"/>
      <c r="X75" s="99"/>
      <c r="Y75" s="109"/>
      <c r="Z75" s="26"/>
      <c r="AA75" s="99"/>
      <c r="AB75" s="108"/>
      <c r="AC75" s="109"/>
      <c r="AD75" s="99"/>
      <c r="AE75" s="108"/>
      <c r="AF75" s="109"/>
      <c r="AG75" s="99"/>
      <c r="AH75" s="108"/>
      <c r="AI75" s="109"/>
      <c r="AJ75" s="99"/>
      <c r="AK75" s="109"/>
      <c r="AL75" s="26"/>
      <c r="AM75" s="214"/>
      <c r="AN75" s="214"/>
      <c r="AO75" s="162">
        <v>4</v>
      </c>
      <c r="AP75" s="21">
        <v>0</v>
      </c>
      <c r="AQ75" s="77"/>
      <c r="AR75" s="80"/>
      <c r="AS75" s="80" t="s">
        <v>47</v>
      </c>
      <c r="AT75" s="80"/>
      <c r="AU75" s="89"/>
      <c r="AV75" s="89"/>
      <c r="AW75" s="187"/>
      <c r="AX75" s="187"/>
      <c r="AY75" s="187"/>
    </row>
    <row r="76" spans="1:51" hidden="1" outlineLevel="2" x14ac:dyDescent="0.3">
      <c r="A76" s="193"/>
      <c r="B76" s="15"/>
      <c r="C76" s="99"/>
      <c r="D76" s="108"/>
      <c r="E76" s="109"/>
      <c r="F76" s="44"/>
      <c r="G76" s="26"/>
      <c r="H76" s="26"/>
      <c r="I76" s="26"/>
      <c r="J76" s="26"/>
      <c r="K76" s="26"/>
      <c r="L76" s="40"/>
      <c r="M76" s="40"/>
      <c r="N76" s="40"/>
      <c r="O76" s="38"/>
      <c r="P76" s="37"/>
      <c r="Q76" s="39"/>
      <c r="R76" s="38"/>
      <c r="S76" s="39"/>
      <c r="T76" s="40"/>
      <c r="U76" s="38"/>
      <c r="V76" s="37"/>
      <c r="W76" s="109"/>
      <c r="X76" s="99"/>
      <c r="Y76" s="109"/>
      <c r="Z76" s="26"/>
      <c r="AA76" s="99"/>
      <c r="AB76" s="108"/>
      <c r="AC76" s="109"/>
      <c r="AD76" s="99"/>
      <c r="AE76" s="108"/>
      <c r="AF76" s="109"/>
      <c r="AG76" s="99"/>
      <c r="AH76" s="108"/>
      <c r="AI76" s="109"/>
      <c r="AJ76" s="99"/>
      <c r="AK76" s="109"/>
      <c r="AL76" s="26"/>
      <c r="AM76" s="214"/>
      <c r="AN76" s="214"/>
      <c r="AO76" s="162"/>
      <c r="AP76" s="21"/>
      <c r="AQ76" s="77"/>
      <c r="AR76" s="80"/>
      <c r="AS76" s="80"/>
      <c r="AT76" s="80"/>
      <c r="AU76" s="89"/>
      <c r="AV76" s="89"/>
      <c r="AW76" s="187"/>
      <c r="AX76" s="187"/>
      <c r="AY76" s="187"/>
    </row>
    <row r="77" spans="1:51" outlineLevel="1" collapsed="1" x14ac:dyDescent="0.3">
      <c r="A77" s="193" t="s">
        <v>345</v>
      </c>
      <c r="B77" s="119" t="s">
        <v>114</v>
      </c>
      <c r="C77" s="120"/>
      <c r="D77" s="121"/>
      <c r="E77" s="122"/>
      <c r="F77" s="123"/>
      <c r="G77" s="123"/>
      <c r="H77" s="123"/>
      <c r="I77" s="123"/>
      <c r="J77" s="123"/>
      <c r="K77" s="123"/>
      <c r="L77" s="123"/>
      <c r="M77" s="123"/>
      <c r="N77" s="123"/>
      <c r="O77" s="123"/>
      <c r="P77" s="121"/>
      <c r="Q77" s="123"/>
      <c r="R77" s="123"/>
      <c r="S77" s="123"/>
      <c r="T77" s="123"/>
      <c r="U77" s="120"/>
      <c r="V77" s="123"/>
      <c r="W77" s="123"/>
      <c r="X77" s="123"/>
      <c r="Y77" s="123"/>
      <c r="Z77" s="123"/>
      <c r="AA77" s="123"/>
      <c r="AB77" s="123"/>
      <c r="AC77" s="123"/>
      <c r="AD77" s="123"/>
      <c r="AE77" s="121"/>
      <c r="AF77" s="123"/>
      <c r="AG77" s="123"/>
      <c r="AH77" s="123"/>
      <c r="AI77" s="123"/>
      <c r="AJ77" s="120"/>
      <c r="AK77" s="122"/>
      <c r="AL77" s="123"/>
      <c r="AM77" s="213"/>
      <c r="AN77" s="213"/>
      <c r="AO77" s="161"/>
      <c r="AP77" s="124">
        <f>SUMPRODUCT(AO78:AO86,AP78:AP86)/SUM(AO78:AO86)</f>
        <v>8.7500000000000008E-2</v>
      </c>
      <c r="AQ77" s="125"/>
      <c r="AR77" s="126"/>
      <c r="AS77" s="127" t="s">
        <v>51</v>
      </c>
      <c r="AT77" s="127"/>
      <c r="AU77" s="128"/>
      <c r="AV77" s="128" t="s">
        <v>481</v>
      </c>
      <c r="AW77" s="191"/>
      <c r="AX77" s="191"/>
      <c r="AY77" s="191">
        <v>2</v>
      </c>
    </row>
    <row r="78" spans="1:51" ht="28.8" hidden="1" outlineLevel="2" x14ac:dyDescent="0.3">
      <c r="A78" s="193"/>
      <c r="B78" s="117" t="s">
        <v>52</v>
      </c>
      <c r="C78" s="24"/>
      <c r="D78" s="23"/>
      <c r="E78" s="25"/>
      <c r="F78" s="19"/>
      <c r="G78" s="26"/>
      <c r="H78" s="22"/>
      <c r="I78" s="22"/>
      <c r="J78" s="22"/>
      <c r="K78" s="22"/>
      <c r="L78" s="20"/>
      <c r="M78" s="20"/>
      <c r="N78" s="20"/>
      <c r="O78" s="17"/>
      <c r="P78" s="16"/>
      <c r="Q78" s="18"/>
      <c r="R78" s="17"/>
      <c r="S78" s="18"/>
      <c r="T78" s="20"/>
      <c r="U78" s="17"/>
      <c r="V78" s="16"/>
      <c r="W78" s="25"/>
      <c r="X78" s="24" t="s">
        <v>16</v>
      </c>
      <c r="Y78" s="25" t="s">
        <v>16</v>
      </c>
      <c r="Z78" s="26"/>
      <c r="AA78" s="24"/>
      <c r="AB78" s="23"/>
      <c r="AC78" s="25"/>
      <c r="AD78" s="24"/>
      <c r="AE78" s="23"/>
      <c r="AF78" s="25"/>
      <c r="AG78" s="24"/>
      <c r="AH78" s="23"/>
      <c r="AI78" s="25"/>
      <c r="AJ78" s="24"/>
      <c r="AK78" s="25"/>
      <c r="AL78" s="26"/>
      <c r="AM78" s="214"/>
      <c r="AN78" s="214"/>
      <c r="AO78" s="162">
        <v>3</v>
      </c>
      <c r="AP78" s="21">
        <v>0.2</v>
      </c>
      <c r="AQ78" s="77" t="s">
        <v>54</v>
      </c>
      <c r="AR78" s="80" t="s">
        <v>67</v>
      </c>
      <c r="AS78" s="80" t="s">
        <v>51</v>
      </c>
      <c r="AT78" s="80"/>
      <c r="AU78" s="107" t="s">
        <v>206</v>
      </c>
      <c r="AV78" s="107"/>
      <c r="AW78" s="187"/>
      <c r="AX78" s="187"/>
      <c r="AY78" s="187"/>
    </row>
    <row r="79" spans="1:51" hidden="1" outlineLevel="2" x14ac:dyDescent="0.3">
      <c r="A79" s="193"/>
      <c r="B79" s="117" t="s">
        <v>53</v>
      </c>
      <c r="C79" s="38"/>
      <c r="D79" s="37"/>
      <c r="E79" s="39"/>
      <c r="F79" s="44"/>
      <c r="G79" s="26"/>
      <c r="H79" s="40"/>
      <c r="I79" s="40"/>
      <c r="J79" s="40"/>
      <c r="K79" s="40"/>
      <c r="L79" s="40"/>
      <c r="M79" s="40"/>
      <c r="N79" s="40"/>
      <c r="O79" s="38"/>
      <c r="P79" s="37"/>
      <c r="Q79" s="39"/>
      <c r="R79" s="38"/>
      <c r="S79" s="39"/>
      <c r="T79" s="40"/>
      <c r="U79" s="38"/>
      <c r="V79" s="37"/>
      <c r="W79" s="39"/>
      <c r="X79" s="38"/>
      <c r="Y79" s="39"/>
      <c r="Z79" s="26" t="s">
        <v>16</v>
      </c>
      <c r="AA79" s="38"/>
      <c r="AB79" s="37"/>
      <c r="AC79" s="39"/>
      <c r="AD79" s="38"/>
      <c r="AE79" s="37"/>
      <c r="AF79" s="39"/>
      <c r="AG79" s="38"/>
      <c r="AH79" s="37"/>
      <c r="AI79" s="39"/>
      <c r="AJ79" s="38"/>
      <c r="AK79" s="39"/>
      <c r="AL79" s="26"/>
      <c r="AM79" s="216"/>
      <c r="AN79" s="216"/>
      <c r="AO79" s="167">
        <v>3</v>
      </c>
      <c r="AP79" s="21">
        <v>0</v>
      </c>
      <c r="AQ79" s="89" t="s">
        <v>55</v>
      </c>
      <c r="AR79" s="80"/>
      <c r="AS79" s="80" t="s">
        <v>51</v>
      </c>
      <c r="AT79" s="80"/>
      <c r="AU79" s="89"/>
      <c r="AV79" s="89"/>
      <c r="AW79" s="187"/>
      <c r="AX79" s="187"/>
      <c r="AY79" s="187"/>
    </row>
    <row r="80" spans="1:51" hidden="1" outlineLevel="2" x14ac:dyDescent="0.3">
      <c r="A80" s="193"/>
      <c r="B80" s="117" t="s">
        <v>245</v>
      </c>
      <c r="C80" s="99"/>
      <c r="D80" s="108"/>
      <c r="E80" s="109"/>
      <c r="F80" s="44"/>
      <c r="G80" s="26"/>
      <c r="H80" s="26"/>
      <c r="I80" s="26"/>
      <c r="J80" s="26"/>
      <c r="K80" s="26"/>
      <c r="L80" s="40"/>
      <c r="M80" s="40"/>
      <c r="N80" s="40"/>
      <c r="O80" s="38"/>
      <c r="P80" s="37"/>
      <c r="Q80" s="39"/>
      <c r="R80" s="38"/>
      <c r="S80" s="39"/>
      <c r="T80" s="40"/>
      <c r="U80" s="38"/>
      <c r="V80" s="37"/>
      <c r="W80" s="109"/>
      <c r="X80" s="99" t="s">
        <v>16</v>
      </c>
      <c r="Y80" s="109"/>
      <c r="Z80" s="26"/>
      <c r="AA80" s="99"/>
      <c r="AB80" s="108"/>
      <c r="AC80" s="109"/>
      <c r="AD80" s="99"/>
      <c r="AE80" s="108"/>
      <c r="AF80" s="109"/>
      <c r="AG80" s="99"/>
      <c r="AH80" s="108"/>
      <c r="AI80" s="109"/>
      <c r="AJ80" s="99"/>
      <c r="AK80" s="109"/>
      <c r="AL80" s="26"/>
      <c r="AM80" s="214"/>
      <c r="AN80" s="214"/>
      <c r="AO80" s="162">
        <v>3</v>
      </c>
      <c r="AP80" s="21">
        <v>0.5</v>
      </c>
      <c r="AQ80" s="77"/>
      <c r="AR80" s="80" t="s">
        <v>246</v>
      </c>
      <c r="AS80" s="80" t="s">
        <v>51</v>
      </c>
      <c r="AT80" s="80"/>
      <c r="AU80" s="89" t="s">
        <v>248</v>
      </c>
      <c r="AV80" s="89"/>
      <c r="AW80" s="187"/>
      <c r="AX80" s="187"/>
      <c r="AY80" s="187"/>
    </row>
    <row r="81" spans="1:51" hidden="1" outlineLevel="2" x14ac:dyDescent="0.3">
      <c r="A81" s="193"/>
      <c r="B81" s="117" t="s">
        <v>247</v>
      </c>
      <c r="C81" s="99"/>
      <c r="D81" s="108"/>
      <c r="E81" s="109"/>
      <c r="F81" s="44"/>
      <c r="G81" s="26"/>
      <c r="H81" s="26"/>
      <c r="I81" s="26"/>
      <c r="J81" s="26"/>
      <c r="K81" s="26"/>
      <c r="L81" s="40"/>
      <c r="M81" s="40"/>
      <c r="N81" s="40"/>
      <c r="O81" s="38"/>
      <c r="P81" s="37"/>
      <c r="Q81" s="39"/>
      <c r="R81" s="38"/>
      <c r="S81" s="39"/>
      <c r="T81" s="40"/>
      <c r="U81" s="38"/>
      <c r="V81" s="37"/>
      <c r="W81" s="109"/>
      <c r="X81" s="99"/>
      <c r="Y81" s="109"/>
      <c r="Z81" s="26"/>
      <c r="AA81" s="99"/>
      <c r="AB81" s="108"/>
      <c r="AC81" s="109"/>
      <c r="AD81" s="99"/>
      <c r="AE81" s="108"/>
      <c r="AF81" s="109"/>
      <c r="AG81" s="99"/>
      <c r="AH81" s="108"/>
      <c r="AI81" s="109"/>
      <c r="AJ81" s="99"/>
      <c r="AK81" s="109"/>
      <c r="AL81" s="26"/>
      <c r="AM81" s="214"/>
      <c r="AN81" s="214"/>
      <c r="AO81" s="162">
        <v>3</v>
      </c>
      <c r="AP81" s="21">
        <v>0</v>
      </c>
      <c r="AQ81" s="77"/>
      <c r="AR81" s="80"/>
      <c r="AS81" s="80"/>
      <c r="AT81" s="80"/>
      <c r="AU81" s="89"/>
      <c r="AV81" s="89"/>
      <c r="AW81" s="187"/>
      <c r="AX81" s="187"/>
      <c r="AY81" s="187"/>
    </row>
    <row r="82" spans="1:51" hidden="1" outlineLevel="2" x14ac:dyDescent="0.3">
      <c r="A82" s="193"/>
      <c r="B82" s="117" t="s">
        <v>262</v>
      </c>
      <c r="C82" s="99"/>
      <c r="D82" s="108"/>
      <c r="E82" s="109"/>
      <c r="F82" s="44"/>
      <c r="G82" s="26"/>
      <c r="H82" s="26"/>
      <c r="I82" s="26"/>
      <c r="J82" s="26"/>
      <c r="K82" s="26"/>
      <c r="L82" s="40"/>
      <c r="M82" s="40"/>
      <c r="N82" s="40"/>
      <c r="O82" s="38"/>
      <c r="P82" s="37"/>
      <c r="Q82" s="39"/>
      <c r="R82" s="38"/>
      <c r="S82" s="39"/>
      <c r="T82" s="40"/>
      <c r="U82" s="38"/>
      <c r="V82" s="37"/>
      <c r="W82" s="109"/>
      <c r="X82" s="99"/>
      <c r="Y82" s="109"/>
      <c r="Z82" s="26"/>
      <c r="AA82" s="99" t="s">
        <v>16</v>
      </c>
      <c r="AB82" s="108" t="s">
        <v>16</v>
      </c>
      <c r="AC82" s="109" t="s">
        <v>16</v>
      </c>
      <c r="AD82" s="99"/>
      <c r="AE82" s="108"/>
      <c r="AF82" s="109"/>
      <c r="AG82" s="99"/>
      <c r="AH82" s="108"/>
      <c r="AI82" s="109"/>
      <c r="AJ82" s="99"/>
      <c r="AK82" s="109"/>
      <c r="AL82" s="26"/>
      <c r="AM82" s="214"/>
      <c r="AN82" s="214"/>
      <c r="AO82" s="162">
        <v>3</v>
      </c>
      <c r="AP82" s="21">
        <v>0</v>
      </c>
      <c r="AQ82" s="77"/>
      <c r="AR82" s="80"/>
      <c r="AS82" s="80" t="s">
        <v>51</v>
      </c>
      <c r="AT82" s="80"/>
      <c r="AU82" s="89"/>
      <c r="AV82" s="89"/>
      <c r="AW82" s="187"/>
      <c r="AX82" s="187"/>
      <c r="AY82" s="187"/>
    </row>
    <row r="83" spans="1:51" hidden="1" outlineLevel="2" x14ac:dyDescent="0.3">
      <c r="A83" s="193"/>
      <c r="B83" s="117" t="s">
        <v>263</v>
      </c>
      <c r="C83" s="99"/>
      <c r="D83" s="108"/>
      <c r="E83" s="109"/>
      <c r="F83" s="44"/>
      <c r="G83" s="26"/>
      <c r="H83" s="26"/>
      <c r="I83" s="26"/>
      <c r="J83" s="26"/>
      <c r="K83" s="26"/>
      <c r="L83" s="40"/>
      <c r="M83" s="40"/>
      <c r="N83" s="40"/>
      <c r="O83" s="38"/>
      <c r="P83" s="37"/>
      <c r="Q83" s="39"/>
      <c r="R83" s="38"/>
      <c r="S83" s="39"/>
      <c r="T83" s="40"/>
      <c r="U83" s="38"/>
      <c r="V83" s="37"/>
      <c r="W83" s="109"/>
      <c r="X83" s="99"/>
      <c r="Y83" s="109"/>
      <c r="Z83" s="26"/>
      <c r="AA83" s="99"/>
      <c r="AB83" s="108"/>
      <c r="AC83" s="109"/>
      <c r="AD83" s="99"/>
      <c r="AE83" s="108"/>
      <c r="AF83" s="109"/>
      <c r="AG83" s="99"/>
      <c r="AH83" s="108"/>
      <c r="AI83" s="109"/>
      <c r="AJ83" s="99"/>
      <c r="AK83" s="109"/>
      <c r="AL83" s="26"/>
      <c r="AM83" s="214"/>
      <c r="AN83" s="214"/>
      <c r="AO83" s="162">
        <v>3</v>
      </c>
      <c r="AP83" s="21">
        <v>0</v>
      </c>
      <c r="AQ83" s="77"/>
      <c r="AR83" s="80"/>
      <c r="AS83" s="80" t="s">
        <v>51</v>
      </c>
      <c r="AT83" s="80"/>
      <c r="AU83" s="89"/>
      <c r="AV83" s="89"/>
      <c r="AW83" s="187"/>
      <c r="AX83" s="187"/>
      <c r="AY83" s="187"/>
    </row>
    <row r="84" spans="1:51" hidden="1" outlineLevel="2" x14ac:dyDescent="0.3">
      <c r="A84" s="193"/>
      <c r="B84" s="117" t="s">
        <v>264</v>
      </c>
      <c r="C84" s="99"/>
      <c r="D84" s="108"/>
      <c r="E84" s="109"/>
      <c r="F84" s="44"/>
      <c r="G84" s="26"/>
      <c r="H84" s="26"/>
      <c r="I84" s="26"/>
      <c r="J84" s="26"/>
      <c r="K84" s="26"/>
      <c r="L84" s="40"/>
      <c r="M84" s="40"/>
      <c r="N84" s="40"/>
      <c r="O84" s="38"/>
      <c r="P84" s="37"/>
      <c r="Q84" s="39"/>
      <c r="R84" s="38"/>
      <c r="S84" s="39"/>
      <c r="T84" s="40"/>
      <c r="U84" s="38"/>
      <c r="V84" s="37"/>
      <c r="W84" s="109"/>
      <c r="X84" s="99"/>
      <c r="Y84" s="109"/>
      <c r="Z84" s="26"/>
      <c r="AA84" s="99"/>
      <c r="AB84" s="108"/>
      <c r="AC84" s="109"/>
      <c r="AD84" s="99"/>
      <c r="AE84" s="108"/>
      <c r="AF84" s="109"/>
      <c r="AG84" s="99"/>
      <c r="AH84" s="108"/>
      <c r="AI84" s="109"/>
      <c r="AJ84" s="99"/>
      <c r="AK84" s="109"/>
      <c r="AL84" s="26"/>
      <c r="AM84" s="214"/>
      <c r="AN84" s="214"/>
      <c r="AO84" s="162">
        <v>3</v>
      </c>
      <c r="AP84" s="21">
        <v>0</v>
      </c>
      <c r="AQ84" s="77"/>
      <c r="AR84" s="80"/>
      <c r="AS84" s="80" t="s">
        <v>47</v>
      </c>
      <c r="AT84" s="80"/>
      <c r="AU84" s="89"/>
      <c r="AV84" s="89"/>
      <c r="AW84" s="187"/>
      <c r="AX84" s="187"/>
      <c r="AY84" s="187"/>
    </row>
    <row r="85" spans="1:51" hidden="1" outlineLevel="2" x14ac:dyDescent="0.3">
      <c r="A85" s="193"/>
      <c r="B85" s="117" t="s">
        <v>265</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108"/>
      <c r="AF85" s="109"/>
      <c r="AG85" s="99"/>
      <c r="AH85" s="108"/>
      <c r="AI85" s="109"/>
      <c r="AJ85" s="99"/>
      <c r="AK85" s="109"/>
      <c r="AL85" s="26"/>
      <c r="AM85" s="214"/>
      <c r="AN85" s="214"/>
      <c r="AO85" s="162">
        <v>3</v>
      </c>
      <c r="AP85" s="21">
        <v>0</v>
      </c>
      <c r="AQ85" s="77"/>
      <c r="AR85" s="80"/>
      <c r="AS85" s="80" t="s">
        <v>47</v>
      </c>
      <c r="AT85" s="80"/>
      <c r="AU85" s="89"/>
      <c r="AV85" s="89"/>
      <c r="AW85" s="187"/>
      <c r="AX85" s="187"/>
      <c r="AY85" s="187"/>
    </row>
    <row r="86" spans="1:51" hidden="1" outlineLevel="2" x14ac:dyDescent="0.3">
      <c r="A86" s="193"/>
      <c r="B86" s="15"/>
      <c r="C86" s="24"/>
      <c r="D86" s="23"/>
      <c r="E86" s="25"/>
      <c r="F86" s="19"/>
      <c r="G86" s="26"/>
      <c r="H86" s="22"/>
      <c r="I86" s="22"/>
      <c r="J86" s="22"/>
      <c r="K86" s="22"/>
      <c r="L86" s="20"/>
      <c r="M86" s="20"/>
      <c r="N86" s="20"/>
      <c r="O86" s="17"/>
      <c r="P86" s="16"/>
      <c r="Q86" s="18"/>
      <c r="R86" s="17"/>
      <c r="S86" s="18"/>
      <c r="T86" s="20"/>
      <c r="U86" s="17"/>
      <c r="V86" s="16"/>
      <c r="W86" s="25"/>
      <c r="X86" s="24"/>
      <c r="Y86" s="25"/>
      <c r="Z86" s="26"/>
      <c r="AA86" s="24"/>
      <c r="AB86" s="23"/>
      <c r="AC86" s="25"/>
      <c r="AD86" s="24"/>
      <c r="AE86" s="23"/>
      <c r="AF86" s="25"/>
      <c r="AG86" s="24"/>
      <c r="AH86" s="23"/>
      <c r="AI86" s="25"/>
      <c r="AJ86" s="24"/>
      <c r="AK86" s="25"/>
      <c r="AL86" s="26"/>
      <c r="AM86" s="214"/>
      <c r="AN86" s="214"/>
      <c r="AO86" s="162"/>
      <c r="AP86" s="21"/>
      <c r="AQ86" s="77"/>
      <c r="AR86" s="80"/>
      <c r="AS86" s="80"/>
      <c r="AT86" s="80"/>
      <c r="AU86" s="107"/>
      <c r="AV86" s="107"/>
      <c r="AW86" s="187"/>
      <c r="AX86" s="187"/>
      <c r="AY86" s="187"/>
    </row>
    <row r="87" spans="1:51" outlineLevel="1" collapsed="1" x14ac:dyDescent="0.3">
      <c r="A87" s="193" t="s">
        <v>343</v>
      </c>
      <c r="B87" s="119" t="s">
        <v>118</v>
      </c>
      <c r="C87" s="120"/>
      <c r="D87" s="121"/>
      <c r="E87" s="122"/>
      <c r="F87" s="123"/>
      <c r="G87" s="123"/>
      <c r="H87" s="123"/>
      <c r="I87" s="123"/>
      <c r="J87" s="123"/>
      <c r="K87" s="123"/>
      <c r="L87" s="123"/>
      <c r="M87" s="123"/>
      <c r="N87" s="123"/>
      <c r="O87" s="123"/>
      <c r="P87" s="121"/>
      <c r="Q87" s="123"/>
      <c r="R87" s="123"/>
      <c r="S87" s="123"/>
      <c r="T87" s="123"/>
      <c r="U87" s="120"/>
      <c r="V87" s="123"/>
      <c r="W87" s="123"/>
      <c r="X87" s="123"/>
      <c r="Y87" s="123"/>
      <c r="Z87" s="123"/>
      <c r="AA87" s="123"/>
      <c r="AB87" s="123"/>
      <c r="AC87" s="123"/>
      <c r="AD87" s="123"/>
      <c r="AE87" s="121"/>
      <c r="AF87" s="123"/>
      <c r="AG87" s="123"/>
      <c r="AH87" s="123"/>
      <c r="AI87" s="123"/>
      <c r="AJ87" s="120"/>
      <c r="AK87" s="122"/>
      <c r="AL87" s="123"/>
      <c r="AM87" s="213"/>
      <c r="AN87" s="213"/>
      <c r="AO87" s="161"/>
      <c r="AP87" s="124">
        <f>SUMPRODUCT(AO88:AO91,AP88:AP91)/SUM(AO88:AO91)</f>
        <v>0</v>
      </c>
      <c r="AQ87" s="125"/>
      <c r="AR87" s="126"/>
      <c r="AS87" s="127" t="s">
        <v>66</v>
      </c>
      <c r="AT87" s="127"/>
      <c r="AU87" s="128"/>
      <c r="AV87" s="128" t="s">
        <v>483</v>
      </c>
      <c r="AW87" s="191"/>
      <c r="AX87" s="191"/>
      <c r="AY87" s="191">
        <v>3</v>
      </c>
    </row>
    <row r="88" spans="1:51" ht="28.8" hidden="1" outlineLevel="2" x14ac:dyDescent="0.3">
      <c r="A88" s="14"/>
      <c r="B88" s="118" t="s">
        <v>62</v>
      </c>
      <c r="C88" s="38"/>
      <c r="D88" s="37"/>
      <c r="E88" s="39"/>
      <c r="F88" s="44"/>
      <c r="G88" s="26"/>
      <c r="H88" s="40"/>
      <c r="I88" s="40"/>
      <c r="J88" s="40"/>
      <c r="K88" s="40"/>
      <c r="L88" s="40"/>
      <c r="M88" s="40"/>
      <c r="N88" s="40"/>
      <c r="O88" s="38"/>
      <c r="P88" s="37"/>
      <c r="Q88" s="39"/>
      <c r="R88" s="38"/>
      <c r="S88" s="39"/>
      <c r="T88" s="40"/>
      <c r="U88" s="38"/>
      <c r="V88" s="37"/>
      <c r="W88" s="39"/>
      <c r="X88" s="38"/>
      <c r="Y88" s="39"/>
      <c r="Z88" s="26"/>
      <c r="AA88" s="38" t="s">
        <v>16</v>
      </c>
      <c r="AB88" s="37"/>
      <c r="AC88" s="39"/>
      <c r="AD88" s="38"/>
      <c r="AE88" s="37"/>
      <c r="AF88" s="39"/>
      <c r="AG88" s="38"/>
      <c r="AH88" s="37"/>
      <c r="AI88" s="39"/>
      <c r="AJ88" s="38"/>
      <c r="AK88" s="39"/>
      <c r="AL88" s="26"/>
      <c r="AM88" s="216"/>
      <c r="AN88" s="216"/>
      <c r="AO88" s="167">
        <v>2</v>
      </c>
      <c r="AP88" s="21">
        <v>0</v>
      </c>
      <c r="AQ88" s="89" t="s">
        <v>63</v>
      </c>
      <c r="AR88" s="80"/>
      <c r="AS88" s="80" t="s">
        <v>66</v>
      </c>
      <c r="AT88" s="80"/>
      <c r="AU88" s="89"/>
      <c r="AV88" s="89"/>
      <c r="AW88" s="187"/>
      <c r="AX88" s="187"/>
      <c r="AY88" s="187"/>
    </row>
    <row r="89" spans="1:51" ht="28.8" hidden="1" outlineLevel="2" x14ac:dyDescent="0.3">
      <c r="A89" s="14"/>
      <c r="B89" s="118" t="s">
        <v>116</v>
      </c>
      <c r="C89" s="38"/>
      <c r="D89" s="37"/>
      <c r="E89" s="39"/>
      <c r="F89" s="44"/>
      <c r="G89" s="26"/>
      <c r="H89" s="40"/>
      <c r="I89" s="40"/>
      <c r="J89" s="40"/>
      <c r="K89" s="40"/>
      <c r="L89" s="40"/>
      <c r="M89" s="40"/>
      <c r="N89" s="40"/>
      <c r="O89" s="38"/>
      <c r="P89" s="37"/>
      <c r="Q89" s="39"/>
      <c r="R89" s="38"/>
      <c r="S89" s="39"/>
      <c r="T89" s="40"/>
      <c r="U89" s="38"/>
      <c r="V89" s="37"/>
      <c r="W89" s="39"/>
      <c r="X89" s="38"/>
      <c r="Y89" s="39"/>
      <c r="Z89" s="26"/>
      <c r="AA89" s="38" t="s">
        <v>16</v>
      </c>
      <c r="AB89" s="37"/>
      <c r="AC89" s="39"/>
      <c r="AD89" s="38"/>
      <c r="AE89" s="37"/>
      <c r="AF89" s="39"/>
      <c r="AG89" s="38"/>
      <c r="AH89" s="37"/>
      <c r="AI89" s="39"/>
      <c r="AJ89" s="38"/>
      <c r="AK89" s="39"/>
      <c r="AL89" s="26"/>
      <c r="AM89" s="216"/>
      <c r="AN89" s="216"/>
      <c r="AO89" s="167">
        <v>2</v>
      </c>
      <c r="AP89" s="21">
        <v>0</v>
      </c>
      <c r="AQ89" s="89" t="s">
        <v>117</v>
      </c>
      <c r="AR89" s="80"/>
      <c r="AS89" s="80" t="s">
        <v>66</v>
      </c>
      <c r="AT89" s="80"/>
      <c r="AU89" s="89"/>
      <c r="AV89" s="89"/>
      <c r="AW89" s="187"/>
      <c r="AX89" s="187"/>
      <c r="AY89" s="187"/>
    </row>
    <row r="90" spans="1:51" hidden="1" outlineLevel="2" x14ac:dyDescent="0.3">
      <c r="A90" s="35"/>
      <c r="B90" s="15"/>
      <c r="C90" s="99"/>
      <c r="D90" s="108"/>
      <c r="E90" s="109"/>
      <c r="F90" s="26"/>
      <c r="G90" s="26"/>
      <c r="H90" s="26"/>
      <c r="I90" s="26"/>
      <c r="J90" s="26"/>
      <c r="K90" s="26"/>
      <c r="L90" s="26"/>
      <c r="M90" s="26"/>
      <c r="N90" s="26"/>
      <c r="O90" s="26"/>
      <c r="P90" s="108"/>
      <c r="Q90" s="109"/>
      <c r="R90" s="99"/>
      <c r="S90" s="109"/>
      <c r="T90" s="26"/>
      <c r="U90" s="99"/>
      <c r="V90" s="108"/>
      <c r="W90" s="109"/>
      <c r="X90" s="99"/>
      <c r="Y90" s="25"/>
      <c r="Z90" s="26"/>
      <c r="AA90" s="26"/>
      <c r="AB90" s="99"/>
      <c r="AC90" s="109"/>
      <c r="AD90" s="99"/>
      <c r="AE90" s="108"/>
      <c r="AF90" s="109"/>
      <c r="AG90" s="99"/>
      <c r="AH90" s="108"/>
      <c r="AI90" s="109"/>
      <c r="AJ90" s="99"/>
      <c r="AK90" s="109"/>
      <c r="AL90" s="26"/>
      <c r="AM90" s="220"/>
      <c r="AN90" s="220"/>
      <c r="AO90" s="169"/>
      <c r="AP90" s="87"/>
      <c r="AQ90" s="61"/>
      <c r="AR90" s="93"/>
      <c r="AS90" s="80"/>
      <c r="AT90" s="80"/>
      <c r="AU90" s="91"/>
      <c r="AV90" s="91"/>
      <c r="AW90" s="187"/>
      <c r="AX90" s="187"/>
      <c r="AY90" s="187"/>
    </row>
    <row r="91" spans="1:51" ht="15" outlineLevel="1" collapsed="1" thickBot="1" x14ac:dyDescent="0.35">
      <c r="A91" s="27"/>
      <c r="B91" s="28"/>
      <c r="C91" s="30"/>
      <c r="D91" s="29"/>
      <c r="E91" s="31"/>
      <c r="F91" s="32"/>
      <c r="G91" s="33"/>
      <c r="H91" s="33"/>
      <c r="I91" s="33"/>
      <c r="J91" s="33"/>
      <c r="K91" s="33"/>
      <c r="L91" s="33"/>
      <c r="M91" s="33"/>
      <c r="N91" s="33"/>
      <c r="O91" s="33"/>
      <c r="P91" s="29"/>
      <c r="Q91" s="31"/>
      <c r="R91" s="30"/>
      <c r="S91" s="31"/>
      <c r="T91" s="33"/>
      <c r="U91" s="30"/>
      <c r="V91" s="29"/>
      <c r="W91" s="31"/>
      <c r="X91" s="30"/>
      <c r="Y91" s="31"/>
      <c r="Z91" s="41"/>
      <c r="AA91" s="33"/>
      <c r="AB91" s="29"/>
      <c r="AC91" s="31"/>
      <c r="AD91" s="30"/>
      <c r="AE91" s="29"/>
      <c r="AF91" s="31"/>
      <c r="AG91" s="30"/>
      <c r="AH91" s="29"/>
      <c r="AI91" s="31"/>
      <c r="AJ91" s="30"/>
      <c r="AK91" s="31"/>
      <c r="AL91" s="41"/>
      <c r="AM91" s="217"/>
      <c r="AN91" s="217"/>
      <c r="AO91" s="164"/>
      <c r="AP91" s="21"/>
      <c r="AQ91" s="79"/>
      <c r="AR91" s="110"/>
      <c r="AS91" s="86"/>
      <c r="AT91" s="86"/>
      <c r="AU91" s="186"/>
      <c r="AV91" s="186"/>
      <c r="AW91" s="189"/>
      <c r="AX91" s="189"/>
      <c r="AY91" s="189"/>
    </row>
    <row r="92" spans="1:51" ht="29.4" thickBot="1" x14ac:dyDescent="0.35">
      <c r="A92" s="7" t="s">
        <v>74</v>
      </c>
      <c r="B92" s="8" t="s">
        <v>81</v>
      </c>
      <c r="C92" s="10"/>
      <c r="D92" s="9"/>
      <c r="E92" s="11"/>
      <c r="F92" s="12"/>
      <c r="G92" s="13"/>
      <c r="H92" s="13"/>
      <c r="I92" s="13"/>
      <c r="J92" s="13"/>
      <c r="K92" s="13"/>
      <c r="L92" s="13" t="s">
        <v>17</v>
      </c>
      <c r="M92" s="13" t="s">
        <v>17</v>
      </c>
      <c r="N92" s="13" t="s">
        <v>17</v>
      </c>
      <c r="O92" s="13" t="s">
        <v>17</v>
      </c>
      <c r="P92" s="9" t="s">
        <v>17</v>
      </c>
      <c r="Q92" s="13" t="s">
        <v>17</v>
      </c>
      <c r="R92" s="13" t="s">
        <v>17</v>
      </c>
      <c r="S92" s="13" t="s">
        <v>17</v>
      </c>
      <c r="T92" s="13" t="s">
        <v>17</v>
      </c>
      <c r="U92" s="9" t="s">
        <v>17</v>
      </c>
      <c r="V92" s="13" t="s">
        <v>17</v>
      </c>
      <c r="W92" s="13" t="s">
        <v>17</v>
      </c>
      <c r="X92" s="13" t="s">
        <v>17</v>
      </c>
      <c r="Y92" s="13" t="s">
        <v>17</v>
      </c>
      <c r="Z92" s="10" t="s">
        <v>17</v>
      </c>
      <c r="AA92" s="13"/>
      <c r="AB92" s="13"/>
      <c r="AC92" s="13"/>
      <c r="AD92" s="13"/>
      <c r="AE92" s="9"/>
      <c r="AF92" s="13"/>
      <c r="AG92" s="13"/>
      <c r="AH92" s="13"/>
      <c r="AI92" s="13"/>
      <c r="AJ92" s="10"/>
      <c r="AK92" s="11"/>
      <c r="AL92" s="12"/>
      <c r="AM92" s="218"/>
      <c r="AN92" s="218"/>
      <c r="AO92" s="165"/>
      <c r="AP92" s="173">
        <f>SUMPRODUCT(AO94:AO105,AP94:AP105)/SUM(AO94:AO105)</f>
        <v>0.15000000000000002</v>
      </c>
      <c r="AQ92" s="174"/>
      <c r="AR92" s="93" t="s">
        <v>119</v>
      </c>
      <c r="AS92" s="106"/>
      <c r="AT92" s="106"/>
      <c r="AU92" s="179"/>
      <c r="AV92" s="179"/>
      <c r="AW92" s="192"/>
      <c r="AX92" s="192"/>
      <c r="AY92" s="192"/>
    </row>
    <row r="93" spans="1:51" outlineLevel="1" collapsed="1" x14ac:dyDescent="0.3">
      <c r="A93" s="193" t="s">
        <v>346</v>
      </c>
      <c r="B93" s="119" t="s">
        <v>299</v>
      </c>
      <c r="C93" s="120"/>
      <c r="D93" s="121"/>
      <c r="E93" s="122"/>
      <c r="F93" s="123"/>
      <c r="G93" s="123"/>
      <c r="H93" s="123"/>
      <c r="I93" s="123"/>
      <c r="J93" s="123"/>
      <c r="K93" s="123"/>
      <c r="L93" s="123"/>
      <c r="M93" s="123"/>
      <c r="N93" s="123"/>
      <c r="O93" s="123"/>
      <c r="P93" s="121"/>
      <c r="Q93" s="123"/>
      <c r="R93" s="123"/>
      <c r="S93" s="123"/>
      <c r="T93" s="123"/>
      <c r="U93" s="120"/>
      <c r="V93" s="123"/>
      <c r="W93" s="123"/>
      <c r="X93" s="123"/>
      <c r="Y93" s="123"/>
      <c r="Z93" s="123"/>
      <c r="AA93" s="123"/>
      <c r="AB93" s="123"/>
      <c r="AC93" s="123"/>
      <c r="AD93" s="123"/>
      <c r="AE93" s="121"/>
      <c r="AF93" s="123"/>
      <c r="AG93" s="123"/>
      <c r="AH93" s="123"/>
      <c r="AI93" s="123"/>
      <c r="AJ93" s="120"/>
      <c r="AK93" s="122"/>
      <c r="AL93" s="123"/>
      <c r="AM93" s="213"/>
      <c r="AN93" s="213"/>
      <c r="AO93" s="161"/>
      <c r="AP93" s="124">
        <f>SUMPRODUCT(AO94:AO95,AP94:AP95)/SUM(AO94:AO95)</f>
        <v>0.39999999999999997</v>
      </c>
      <c r="AQ93" s="125"/>
      <c r="AR93" s="126"/>
      <c r="AS93" s="127" t="s">
        <v>47</v>
      </c>
      <c r="AT93" s="127"/>
      <c r="AU93" s="128"/>
      <c r="AV93" s="128"/>
      <c r="AW93" s="191"/>
      <c r="AX93" s="191"/>
      <c r="AY93" s="191">
        <v>3</v>
      </c>
    </row>
    <row r="94" spans="1:51" ht="57.6" hidden="1" outlineLevel="2" x14ac:dyDescent="0.3">
      <c r="A94" s="193"/>
      <c r="B94" s="15" t="s">
        <v>120</v>
      </c>
      <c r="C94" s="17"/>
      <c r="D94" s="16"/>
      <c r="E94" s="18"/>
      <c r="F94" s="26"/>
      <c r="G94" s="26"/>
      <c r="H94" s="20"/>
      <c r="I94" s="20"/>
      <c r="J94" s="20"/>
      <c r="K94" s="20"/>
      <c r="L94" s="20"/>
      <c r="M94" s="20"/>
      <c r="N94" s="20"/>
      <c r="O94" s="17"/>
      <c r="P94" s="16"/>
      <c r="Q94" s="18"/>
      <c r="R94" s="17" t="s">
        <v>16</v>
      </c>
      <c r="S94" s="18" t="s">
        <v>16</v>
      </c>
      <c r="T94" s="20" t="s">
        <v>16</v>
      </c>
      <c r="U94" s="17" t="s">
        <v>16</v>
      </c>
      <c r="V94" s="16" t="s">
        <v>16</v>
      </c>
      <c r="W94" s="18" t="s">
        <v>16</v>
      </c>
      <c r="X94" s="17" t="s">
        <v>16</v>
      </c>
      <c r="Y94" s="18" t="s">
        <v>16</v>
      </c>
      <c r="Z94" s="26" t="s">
        <v>92</v>
      </c>
      <c r="AA94" s="17" t="s">
        <v>92</v>
      </c>
      <c r="AB94" s="16"/>
      <c r="AC94" s="18"/>
      <c r="AD94" s="17"/>
      <c r="AE94" s="16"/>
      <c r="AF94" s="18"/>
      <c r="AG94" s="17"/>
      <c r="AH94" s="16"/>
      <c r="AI94" s="18"/>
      <c r="AJ94" s="17"/>
      <c r="AK94" s="18"/>
      <c r="AL94" s="26"/>
      <c r="AM94" s="214"/>
      <c r="AN94" s="214"/>
      <c r="AO94" s="162">
        <v>4</v>
      </c>
      <c r="AP94" s="21">
        <v>0.6</v>
      </c>
      <c r="AQ94" s="92"/>
      <c r="AR94" s="80" t="s">
        <v>395</v>
      </c>
      <c r="AS94" s="80" t="s">
        <v>121</v>
      </c>
      <c r="AT94" s="80"/>
      <c r="AU94" s="89" t="s">
        <v>394</v>
      </c>
      <c r="AV94" s="89"/>
      <c r="AW94" s="187"/>
      <c r="AX94" s="187"/>
      <c r="AY94" s="187"/>
    </row>
    <row r="95" spans="1:51" ht="57.6" hidden="1" outlineLevel="2" x14ac:dyDescent="0.3">
      <c r="A95" s="193"/>
      <c r="B95" s="15" t="s">
        <v>122</v>
      </c>
      <c r="C95" s="38"/>
      <c r="D95" s="37"/>
      <c r="E95" s="39"/>
      <c r="F95" s="26"/>
      <c r="G95" s="40"/>
      <c r="H95" s="40"/>
      <c r="I95" s="40"/>
      <c r="J95" s="40"/>
      <c r="K95" s="40"/>
      <c r="L95" s="40"/>
      <c r="M95" s="40"/>
      <c r="N95" s="40"/>
      <c r="O95" s="40"/>
      <c r="P95" s="37"/>
      <c r="Q95" s="40"/>
      <c r="R95" s="40"/>
      <c r="S95" s="40"/>
      <c r="T95" s="40"/>
      <c r="U95" s="37"/>
      <c r="V95" s="40"/>
      <c r="W95" s="40"/>
      <c r="X95" s="40"/>
      <c r="Y95" s="40" t="s">
        <v>16</v>
      </c>
      <c r="Z95" s="99" t="s">
        <v>16</v>
      </c>
      <c r="AA95" s="40" t="s">
        <v>92</v>
      </c>
      <c r="AB95" s="37" t="s">
        <v>92</v>
      </c>
      <c r="AC95" s="39"/>
      <c r="AD95" s="38"/>
      <c r="AE95" s="37"/>
      <c r="AF95" s="39"/>
      <c r="AG95" s="38"/>
      <c r="AH95" s="37"/>
      <c r="AI95" s="39"/>
      <c r="AJ95" s="38"/>
      <c r="AK95" s="39"/>
      <c r="AL95" s="26"/>
      <c r="AM95" s="216"/>
      <c r="AN95" s="216"/>
      <c r="AO95" s="167">
        <v>2</v>
      </c>
      <c r="AP95" s="87">
        <v>0</v>
      </c>
      <c r="AQ95" s="92" t="s">
        <v>37</v>
      </c>
      <c r="AR95" s="93"/>
      <c r="AS95" s="80" t="s">
        <v>66</v>
      </c>
      <c r="AT95" s="80"/>
      <c r="AU95" s="91"/>
      <c r="AV95" s="91"/>
      <c r="AW95" s="187"/>
      <c r="AX95" s="187"/>
      <c r="AY95" s="187"/>
    </row>
    <row r="96" spans="1:51" outlineLevel="1" collapsed="1" x14ac:dyDescent="0.3">
      <c r="A96" s="193" t="s">
        <v>347</v>
      </c>
      <c r="B96" s="119" t="s">
        <v>300</v>
      </c>
      <c r="C96" s="120"/>
      <c r="D96" s="121"/>
      <c r="E96" s="122"/>
      <c r="F96" s="123"/>
      <c r="G96" s="123"/>
      <c r="H96" s="123"/>
      <c r="I96" s="123"/>
      <c r="J96" s="123"/>
      <c r="K96" s="123"/>
      <c r="L96" s="123"/>
      <c r="M96" s="123"/>
      <c r="N96" s="123"/>
      <c r="O96" s="123"/>
      <c r="P96" s="121"/>
      <c r="Q96" s="123"/>
      <c r="R96" s="123"/>
      <c r="S96" s="123"/>
      <c r="T96" s="123"/>
      <c r="U96" s="120"/>
      <c r="V96" s="123"/>
      <c r="W96" s="123"/>
      <c r="X96" s="123"/>
      <c r="Y96" s="123"/>
      <c r="Z96" s="123"/>
      <c r="AA96" s="123"/>
      <c r="AB96" s="123"/>
      <c r="AC96" s="123"/>
      <c r="AD96" s="123"/>
      <c r="AE96" s="121"/>
      <c r="AF96" s="123"/>
      <c r="AG96" s="123"/>
      <c r="AH96" s="123"/>
      <c r="AI96" s="123"/>
      <c r="AJ96" s="120"/>
      <c r="AK96" s="122"/>
      <c r="AL96" s="123"/>
      <c r="AM96" s="213"/>
      <c r="AN96" s="213"/>
      <c r="AO96" s="161"/>
      <c r="AP96" s="124">
        <f>SUMPRODUCT(AO97,AP97)/SUM(AO97)</f>
        <v>0</v>
      </c>
      <c r="AQ96" s="125"/>
      <c r="AR96" s="126"/>
      <c r="AS96" s="127" t="s">
        <v>66</v>
      </c>
      <c r="AT96" s="127"/>
      <c r="AU96" s="128"/>
      <c r="AV96" s="128"/>
      <c r="AW96" s="191"/>
      <c r="AX96" s="191"/>
      <c r="AY96" s="191">
        <v>2</v>
      </c>
    </row>
    <row r="97" spans="1:51" hidden="1" outlineLevel="2" x14ac:dyDescent="0.3">
      <c r="A97" s="193"/>
      <c r="B97" s="15" t="s">
        <v>267</v>
      </c>
      <c r="C97" s="38"/>
      <c r="D97" s="37"/>
      <c r="E97" s="39"/>
      <c r="F97" s="26"/>
      <c r="G97" s="40"/>
      <c r="H97" s="40"/>
      <c r="I97" s="40"/>
      <c r="J97" s="40"/>
      <c r="K97" s="40"/>
      <c r="L97" s="40"/>
      <c r="M97" s="40"/>
      <c r="N97" s="40"/>
      <c r="O97" s="40"/>
      <c r="P97" s="37"/>
      <c r="Q97" s="39"/>
      <c r="R97" s="38"/>
      <c r="S97" s="39"/>
      <c r="T97" s="40"/>
      <c r="U97" s="38"/>
      <c r="V97" s="37"/>
      <c r="W97" s="39"/>
      <c r="X97" s="38"/>
      <c r="Y97" s="39"/>
      <c r="Z97" s="26"/>
      <c r="AA97" s="40"/>
      <c r="AB97" s="37"/>
      <c r="AC97" s="39"/>
      <c r="AD97" s="38"/>
      <c r="AE97" s="37"/>
      <c r="AF97" s="39"/>
      <c r="AG97" s="38"/>
      <c r="AH97" s="37"/>
      <c r="AI97" s="39"/>
      <c r="AJ97" s="38"/>
      <c r="AK97" s="39"/>
      <c r="AL97" s="26"/>
      <c r="AM97" s="216"/>
      <c r="AN97" s="216"/>
      <c r="AO97" s="167">
        <v>2</v>
      </c>
      <c r="AP97" s="87">
        <v>0</v>
      </c>
      <c r="AQ97" s="61"/>
      <c r="AR97" s="93"/>
      <c r="AS97" s="85" t="s">
        <v>324</v>
      </c>
      <c r="AT97" s="85"/>
      <c r="AU97" s="91"/>
      <c r="AV97" s="91"/>
      <c r="AW97" s="187"/>
      <c r="AX97" s="187"/>
      <c r="AY97" s="187"/>
    </row>
    <row r="98" spans="1:51" outlineLevel="1" collapsed="1" x14ac:dyDescent="0.3">
      <c r="A98" s="193" t="s">
        <v>348</v>
      </c>
      <c r="B98" s="119" t="s">
        <v>301</v>
      </c>
      <c r="C98" s="120"/>
      <c r="D98" s="121"/>
      <c r="E98" s="122"/>
      <c r="F98" s="123"/>
      <c r="G98" s="123"/>
      <c r="H98" s="123"/>
      <c r="I98" s="123"/>
      <c r="J98" s="123"/>
      <c r="K98" s="123"/>
      <c r="L98" s="123"/>
      <c r="M98" s="123"/>
      <c r="N98" s="123"/>
      <c r="O98" s="123"/>
      <c r="P98" s="121"/>
      <c r="Q98" s="123"/>
      <c r="R98" s="123"/>
      <c r="S98" s="123"/>
      <c r="T98" s="123"/>
      <c r="U98" s="120"/>
      <c r="V98" s="123"/>
      <c r="W98" s="123"/>
      <c r="X98" s="123"/>
      <c r="Y98" s="123"/>
      <c r="Z98" s="123"/>
      <c r="AA98" s="123"/>
      <c r="AB98" s="123"/>
      <c r="AC98" s="123"/>
      <c r="AD98" s="123"/>
      <c r="AE98" s="121"/>
      <c r="AF98" s="123"/>
      <c r="AG98" s="123"/>
      <c r="AH98" s="123"/>
      <c r="AI98" s="123"/>
      <c r="AJ98" s="120"/>
      <c r="AK98" s="122"/>
      <c r="AL98" s="123"/>
      <c r="AM98" s="213"/>
      <c r="AN98" s="213"/>
      <c r="AO98" s="161"/>
      <c r="AP98" s="124">
        <f>SUMPRODUCT(AO99,AP99)/SUM(AO99)</f>
        <v>0</v>
      </c>
      <c r="AQ98" s="125"/>
      <c r="AR98" s="126"/>
      <c r="AS98" s="127" t="s">
        <v>66</v>
      </c>
      <c r="AT98" s="127"/>
      <c r="AU98" s="128"/>
      <c r="AV98" s="128"/>
      <c r="AW98" s="191"/>
      <c r="AX98" s="191"/>
      <c r="AY98" s="191">
        <v>2</v>
      </c>
    </row>
    <row r="99" spans="1:51" hidden="1" outlineLevel="2" x14ac:dyDescent="0.3">
      <c r="A99" s="193"/>
      <c r="B99" s="15" t="s">
        <v>266</v>
      </c>
      <c r="C99" s="38"/>
      <c r="D99" s="37"/>
      <c r="E99" s="39"/>
      <c r="F99" s="26"/>
      <c r="G99" s="40"/>
      <c r="H99" s="40"/>
      <c r="I99" s="40"/>
      <c r="J99" s="40"/>
      <c r="K99" s="40"/>
      <c r="L99" s="40"/>
      <c r="M99" s="40"/>
      <c r="N99" s="40"/>
      <c r="O99" s="40"/>
      <c r="P99" s="37"/>
      <c r="Q99" s="39"/>
      <c r="R99" s="38"/>
      <c r="S99" s="39"/>
      <c r="T99" s="40"/>
      <c r="U99" s="38"/>
      <c r="V99" s="37"/>
      <c r="W99" s="39"/>
      <c r="X99" s="38"/>
      <c r="Y99" s="18"/>
      <c r="Z99" s="26"/>
      <c r="AA99" s="40"/>
      <c r="AB99" s="38"/>
      <c r="AC99" s="39"/>
      <c r="AD99" s="38"/>
      <c r="AE99" s="37"/>
      <c r="AF99" s="39"/>
      <c r="AG99" s="38"/>
      <c r="AH99" s="37"/>
      <c r="AI99" s="39"/>
      <c r="AJ99" s="38"/>
      <c r="AK99" s="39"/>
      <c r="AL99" s="26"/>
      <c r="AM99" s="216"/>
      <c r="AN99" s="216"/>
      <c r="AO99" s="167">
        <v>2</v>
      </c>
      <c r="AP99" s="87">
        <v>0</v>
      </c>
      <c r="AQ99" s="61"/>
      <c r="AR99" s="93"/>
      <c r="AS99" s="80" t="s">
        <v>325</v>
      </c>
      <c r="AT99" s="80"/>
      <c r="AU99" s="91"/>
      <c r="AV99" s="91"/>
      <c r="AW99" s="187"/>
      <c r="AX99" s="187"/>
      <c r="AY99" s="187"/>
    </row>
    <row r="100" spans="1:51" outlineLevel="1" collapsed="1" x14ac:dyDescent="0.3">
      <c r="A100" s="193" t="s">
        <v>349</v>
      </c>
      <c r="B100" s="119" t="s">
        <v>318</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121"/>
      <c r="AF100" s="123"/>
      <c r="AG100" s="123"/>
      <c r="AH100" s="123"/>
      <c r="AI100" s="123"/>
      <c r="AJ100" s="120"/>
      <c r="AK100" s="122"/>
      <c r="AL100" s="123"/>
      <c r="AM100" s="213"/>
      <c r="AN100" s="213"/>
      <c r="AO100" s="161"/>
      <c r="AP100" s="124">
        <f>SUMPRODUCT(AO101,AP101)/SUM(AO101)</f>
        <v>0.10000000000000002</v>
      </c>
      <c r="AQ100" s="125"/>
      <c r="AR100" s="126"/>
      <c r="AS100" s="127" t="s">
        <v>47</v>
      </c>
      <c r="AT100" s="127"/>
      <c r="AU100" s="128"/>
      <c r="AV100" s="128"/>
      <c r="AW100" s="191"/>
      <c r="AX100" s="191"/>
      <c r="AY100" s="191">
        <v>1</v>
      </c>
    </row>
    <row r="101" spans="1:51" ht="43.2" hidden="1" outlineLevel="2" x14ac:dyDescent="0.3">
      <c r="A101" s="35"/>
      <c r="B101" s="15" t="s">
        <v>321</v>
      </c>
      <c r="C101" s="99"/>
      <c r="D101" s="108"/>
      <c r="E101" s="109"/>
      <c r="F101" s="26"/>
      <c r="G101" s="26"/>
      <c r="H101" s="26"/>
      <c r="I101" s="26"/>
      <c r="J101" s="26"/>
      <c r="K101" s="26"/>
      <c r="L101" s="26"/>
      <c r="M101" s="26"/>
      <c r="N101" s="26"/>
      <c r="O101" s="26"/>
      <c r="P101" s="108"/>
      <c r="Q101" s="109"/>
      <c r="R101" s="99"/>
      <c r="S101" s="109"/>
      <c r="T101" s="26"/>
      <c r="U101" s="99"/>
      <c r="V101" s="108"/>
      <c r="W101" s="109"/>
      <c r="X101" s="99"/>
      <c r="Y101" s="25" t="s">
        <v>16</v>
      </c>
      <c r="Z101" s="26" t="s">
        <v>16</v>
      </c>
      <c r="AA101" s="26" t="s">
        <v>16</v>
      </c>
      <c r="AB101" s="99"/>
      <c r="AC101" s="109"/>
      <c r="AD101" s="99"/>
      <c r="AE101" s="108"/>
      <c r="AF101" s="109"/>
      <c r="AG101" s="99"/>
      <c r="AH101" s="108"/>
      <c r="AI101" s="109"/>
      <c r="AJ101" s="99"/>
      <c r="AK101" s="109"/>
      <c r="AL101" s="26"/>
      <c r="AM101" s="214"/>
      <c r="AN101" s="214"/>
      <c r="AO101" s="162">
        <v>3</v>
      </c>
      <c r="AP101" s="87">
        <v>0.1</v>
      </c>
      <c r="AQ101" s="61" t="s">
        <v>323</v>
      </c>
      <c r="AR101" s="93"/>
      <c r="AS101" s="80"/>
      <c r="AT101" s="80"/>
      <c r="AU101" s="91"/>
      <c r="AV101" s="91"/>
      <c r="AW101" s="187"/>
      <c r="AX101" s="187"/>
      <c r="AY101" s="187"/>
    </row>
    <row r="102" spans="1:51" ht="28.8" hidden="1" outlineLevel="2" x14ac:dyDescent="0.3">
      <c r="A102" s="35"/>
      <c r="B102" s="15" t="s">
        <v>319</v>
      </c>
      <c r="C102" s="99"/>
      <c r="D102" s="108"/>
      <c r="E102" s="109"/>
      <c r="F102" s="26"/>
      <c r="G102" s="26"/>
      <c r="H102" s="26"/>
      <c r="I102" s="26"/>
      <c r="J102" s="26"/>
      <c r="K102" s="26"/>
      <c r="L102" s="26"/>
      <c r="M102" s="26"/>
      <c r="N102" s="26"/>
      <c r="O102" s="26"/>
      <c r="P102" s="108"/>
      <c r="Q102" s="109"/>
      <c r="R102" s="99"/>
      <c r="S102" s="109"/>
      <c r="T102" s="26"/>
      <c r="U102" s="99"/>
      <c r="V102" s="108"/>
      <c r="W102" s="109"/>
      <c r="X102" s="99"/>
      <c r="Y102" s="25"/>
      <c r="Z102" s="26"/>
      <c r="AA102" s="26"/>
      <c r="AB102" s="99" t="s">
        <v>16</v>
      </c>
      <c r="AC102" s="109" t="s">
        <v>16</v>
      </c>
      <c r="AD102" s="99" t="s">
        <v>16</v>
      </c>
      <c r="AE102" s="108"/>
      <c r="AF102" s="109"/>
      <c r="AG102" s="99"/>
      <c r="AH102" s="108"/>
      <c r="AI102" s="109"/>
      <c r="AJ102" s="99"/>
      <c r="AK102" s="109"/>
      <c r="AL102" s="26"/>
      <c r="AM102" s="214"/>
      <c r="AN102" s="214"/>
      <c r="AO102" s="162">
        <v>3</v>
      </c>
      <c r="AP102" s="87">
        <v>0</v>
      </c>
      <c r="AQ102" s="61" t="s">
        <v>322</v>
      </c>
      <c r="AR102" s="93"/>
      <c r="AS102" s="80"/>
      <c r="AT102" s="80"/>
      <c r="AU102" s="91"/>
      <c r="AV102" s="91"/>
      <c r="AW102" s="187"/>
      <c r="AX102" s="187"/>
      <c r="AY102" s="187"/>
    </row>
    <row r="103" spans="1:51" hidden="1" outlineLevel="2" x14ac:dyDescent="0.3">
      <c r="A103" s="35"/>
      <c r="B103" s="15" t="s">
        <v>320</v>
      </c>
      <c r="C103" s="99"/>
      <c r="D103" s="108"/>
      <c r="E103" s="109"/>
      <c r="F103" s="26"/>
      <c r="G103" s="26"/>
      <c r="H103" s="26"/>
      <c r="I103" s="26"/>
      <c r="J103" s="26"/>
      <c r="K103" s="26"/>
      <c r="L103" s="26"/>
      <c r="M103" s="26"/>
      <c r="N103" s="26"/>
      <c r="O103" s="26"/>
      <c r="P103" s="108"/>
      <c r="Q103" s="109"/>
      <c r="R103" s="99"/>
      <c r="S103" s="109"/>
      <c r="T103" s="26"/>
      <c r="U103" s="99"/>
      <c r="V103" s="108"/>
      <c r="W103" s="109"/>
      <c r="X103" s="99"/>
      <c r="Y103" s="25"/>
      <c r="Z103" s="26"/>
      <c r="AA103" s="26"/>
      <c r="AB103" s="99"/>
      <c r="AC103" s="109"/>
      <c r="AD103" s="99"/>
      <c r="AE103" s="108" t="s">
        <v>16</v>
      </c>
      <c r="AF103" s="109" t="s">
        <v>16</v>
      </c>
      <c r="AG103" s="99"/>
      <c r="AH103" s="108"/>
      <c r="AI103" s="109"/>
      <c r="AJ103" s="99"/>
      <c r="AK103" s="109"/>
      <c r="AL103" s="26"/>
      <c r="AM103" s="214"/>
      <c r="AN103" s="214"/>
      <c r="AO103" s="162">
        <v>2</v>
      </c>
      <c r="AP103" s="87">
        <v>0</v>
      </c>
      <c r="AQ103" s="61"/>
      <c r="AR103" s="93"/>
      <c r="AS103" s="80"/>
      <c r="AT103" s="80"/>
      <c r="AU103" s="91"/>
      <c r="AV103" s="91"/>
      <c r="AW103" s="187"/>
      <c r="AX103" s="187"/>
      <c r="AY103" s="187"/>
    </row>
    <row r="104" spans="1:51" hidden="1" outlineLevel="2" x14ac:dyDescent="0.3">
      <c r="A104" s="35"/>
      <c r="B104" s="15"/>
      <c r="C104" s="99"/>
      <c r="D104" s="108"/>
      <c r="E104" s="109"/>
      <c r="F104" s="26"/>
      <c r="G104" s="26"/>
      <c r="H104" s="26"/>
      <c r="I104" s="26"/>
      <c r="J104" s="26"/>
      <c r="K104" s="26"/>
      <c r="L104" s="26"/>
      <c r="M104" s="26"/>
      <c r="N104" s="26"/>
      <c r="O104" s="26"/>
      <c r="P104" s="108"/>
      <c r="Q104" s="109"/>
      <c r="R104" s="99"/>
      <c r="S104" s="109"/>
      <c r="T104" s="26"/>
      <c r="U104" s="99"/>
      <c r="V104" s="108"/>
      <c r="W104" s="109"/>
      <c r="X104" s="99"/>
      <c r="Y104" s="25"/>
      <c r="Z104" s="26"/>
      <c r="AA104" s="26"/>
      <c r="AB104" s="99"/>
      <c r="AC104" s="109"/>
      <c r="AD104" s="99"/>
      <c r="AE104" s="108"/>
      <c r="AF104" s="109"/>
      <c r="AG104" s="99"/>
      <c r="AH104" s="108"/>
      <c r="AI104" s="109"/>
      <c r="AJ104" s="99"/>
      <c r="AK104" s="109"/>
      <c r="AL104" s="26"/>
      <c r="AM104" s="214"/>
      <c r="AN104" s="214"/>
      <c r="AO104" s="162"/>
      <c r="AP104" s="87"/>
      <c r="AQ104" s="61"/>
      <c r="AR104" s="93"/>
      <c r="AS104" s="80"/>
      <c r="AT104" s="80"/>
      <c r="AU104" s="91"/>
      <c r="AV104" s="91"/>
      <c r="AW104" s="187"/>
      <c r="AX104" s="187"/>
      <c r="AY104" s="187"/>
    </row>
    <row r="105" spans="1:51" ht="15" outlineLevel="1" collapsed="1" thickBot="1" x14ac:dyDescent="0.35">
      <c r="A105" s="27"/>
      <c r="B105" s="28"/>
      <c r="C105" s="30"/>
      <c r="D105" s="29"/>
      <c r="E105" s="31"/>
      <c r="F105" s="32"/>
      <c r="G105" s="33"/>
      <c r="H105" s="33"/>
      <c r="I105" s="33"/>
      <c r="J105" s="33"/>
      <c r="K105" s="33"/>
      <c r="L105" s="33"/>
      <c r="M105" s="33"/>
      <c r="N105" s="33"/>
      <c r="O105" s="33"/>
      <c r="P105" s="29"/>
      <c r="Q105" s="31"/>
      <c r="R105" s="30"/>
      <c r="S105" s="31"/>
      <c r="T105" s="33"/>
      <c r="U105" s="30"/>
      <c r="V105" s="29"/>
      <c r="W105" s="31"/>
      <c r="X105" s="30"/>
      <c r="Y105" s="31"/>
      <c r="Z105" s="41"/>
      <c r="AA105" s="33"/>
      <c r="AB105" s="29"/>
      <c r="AC105" s="31"/>
      <c r="AD105" s="30"/>
      <c r="AE105" s="29"/>
      <c r="AF105" s="31"/>
      <c r="AG105" s="30"/>
      <c r="AH105" s="29"/>
      <c r="AI105" s="31"/>
      <c r="AJ105" s="30"/>
      <c r="AK105" s="31"/>
      <c r="AL105" s="41"/>
      <c r="AM105" s="217"/>
      <c r="AN105" s="217"/>
      <c r="AO105" s="164"/>
      <c r="AP105" s="21"/>
      <c r="AQ105" s="79"/>
      <c r="AR105" s="110"/>
      <c r="AS105" s="86"/>
      <c r="AT105" s="86"/>
      <c r="AU105" s="186"/>
      <c r="AV105" s="186"/>
      <c r="AW105" s="189"/>
      <c r="AX105" s="189"/>
      <c r="AY105" s="189"/>
    </row>
    <row r="106" spans="1:51" ht="29.4" thickBot="1" x14ac:dyDescent="0.35">
      <c r="A106" s="7" t="s">
        <v>75</v>
      </c>
      <c r="B106" s="8" t="s">
        <v>82</v>
      </c>
      <c r="C106" s="10"/>
      <c r="D106" s="9"/>
      <c r="E106" s="11"/>
      <c r="F106" s="12"/>
      <c r="G106" s="13"/>
      <c r="H106" s="13"/>
      <c r="I106" s="13"/>
      <c r="J106" s="13"/>
      <c r="K106" s="13"/>
      <c r="L106" s="13" t="s">
        <v>17</v>
      </c>
      <c r="M106" s="13" t="s">
        <v>17</v>
      </c>
      <c r="N106" s="13" t="s">
        <v>17</v>
      </c>
      <c r="O106" s="13" t="s">
        <v>17</v>
      </c>
      <c r="P106" s="9" t="s">
        <v>17</v>
      </c>
      <c r="Q106" s="13" t="s">
        <v>17</v>
      </c>
      <c r="R106" s="13" t="s">
        <v>17</v>
      </c>
      <c r="S106" s="13" t="s">
        <v>17</v>
      </c>
      <c r="T106" s="13" t="s">
        <v>17</v>
      </c>
      <c r="U106" s="9" t="s">
        <v>17</v>
      </c>
      <c r="V106" s="13" t="s">
        <v>17</v>
      </c>
      <c r="W106" s="13" t="s">
        <v>17</v>
      </c>
      <c r="X106" s="13" t="s">
        <v>17</v>
      </c>
      <c r="Y106" s="13" t="s">
        <v>17</v>
      </c>
      <c r="Z106" s="10" t="s">
        <v>17</v>
      </c>
      <c r="AA106" s="13"/>
      <c r="AB106" s="13"/>
      <c r="AC106" s="13"/>
      <c r="AD106" s="13"/>
      <c r="AE106" s="9"/>
      <c r="AF106" s="13"/>
      <c r="AG106" s="13"/>
      <c r="AH106" s="13"/>
      <c r="AI106" s="13"/>
      <c r="AJ106" s="10"/>
      <c r="AK106" s="11"/>
      <c r="AL106" s="12"/>
      <c r="AM106" s="212"/>
      <c r="AN106" s="212"/>
      <c r="AO106" s="160"/>
      <c r="AP106" s="173">
        <f>SUMPRODUCT(AO108:AO119,AP108:AP119)/SUM(AO108:AO119)</f>
        <v>0.30714285714285711</v>
      </c>
      <c r="AQ106" s="174"/>
      <c r="AR106" s="93" t="s">
        <v>124</v>
      </c>
      <c r="AS106" s="106"/>
      <c r="AT106" s="106"/>
      <c r="AU106" s="179"/>
      <c r="AV106" s="179"/>
      <c r="AW106" s="192"/>
      <c r="AX106" s="192"/>
      <c r="AY106" s="192"/>
    </row>
    <row r="107" spans="1:51" outlineLevel="1" collapsed="1" x14ac:dyDescent="0.3">
      <c r="A107" s="193" t="s">
        <v>350</v>
      </c>
      <c r="B107" s="119" t="s">
        <v>302</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121"/>
      <c r="AF107" s="123"/>
      <c r="AG107" s="123"/>
      <c r="AH107" s="123"/>
      <c r="AI107" s="123"/>
      <c r="AJ107" s="120"/>
      <c r="AK107" s="122"/>
      <c r="AL107" s="123"/>
      <c r="AM107" s="213"/>
      <c r="AN107" s="213"/>
      <c r="AO107" s="161"/>
      <c r="AP107" s="124">
        <f>SUMPRODUCT(AO108:AO109,AP108:AP109)/SUM(AO108:AO109)</f>
        <v>0.66666666666666663</v>
      </c>
      <c r="AQ107" s="125"/>
      <c r="AR107" s="126"/>
      <c r="AS107" s="127" t="s">
        <v>51</v>
      </c>
      <c r="AT107" s="127"/>
      <c r="AU107" s="128"/>
      <c r="AV107" s="128"/>
      <c r="AW107" s="191"/>
      <c r="AX107" s="191"/>
      <c r="AY107" s="191">
        <v>3</v>
      </c>
    </row>
    <row r="108" spans="1:51" hidden="1" outlineLevel="2" x14ac:dyDescent="0.3">
      <c r="A108" s="193"/>
      <c r="B108" s="15" t="s">
        <v>65</v>
      </c>
      <c r="C108" s="17"/>
      <c r="D108" s="16"/>
      <c r="E108" s="18"/>
      <c r="F108" s="26"/>
      <c r="G108" s="26"/>
      <c r="H108" s="20"/>
      <c r="I108" s="20"/>
      <c r="J108" s="20"/>
      <c r="K108" s="20"/>
      <c r="L108" s="20"/>
      <c r="M108" s="20"/>
      <c r="N108" s="20"/>
      <c r="O108" s="17"/>
      <c r="P108" s="16"/>
      <c r="Q108" s="18"/>
      <c r="R108" s="17"/>
      <c r="S108" s="18"/>
      <c r="T108" s="20" t="s">
        <v>16</v>
      </c>
      <c r="U108" s="17" t="s">
        <v>16</v>
      </c>
      <c r="V108" s="16" t="s">
        <v>16</v>
      </c>
      <c r="W108" s="18" t="s">
        <v>16</v>
      </c>
      <c r="X108" s="17" t="s">
        <v>16</v>
      </c>
      <c r="Y108" s="18" t="s">
        <v>92</v>
      </c>
      <c r="Z108" s="26" t="s">
        <v>92</v>
      </c>
      <c r="AA108" s="17"/>
      <c r="AB108" s="16"/>
      <c r="AC108" s="18"/>
      <c r="AD108" s="17"/>
      <c r="AE108" s="16"/>
      <c r="AF108" s="18"/>
      <c r="AG108" s="17"/>
      <c r="AH108" s="16"/>
      <c r="AI108" s="18"/>
      <c r="AJ108" s="17"/>
      <c r="AK108" s="18"/>
      <c r="AL108" s="26"/>
      <c r="AM108" s="216"/>
      <c r="AN108" s="216"/>
      <c r="AO108" s="167">
        <v>5</v>
      </c>
      <c r="AP108" s="21">
        <v>0.8</v>
      </c>
      <c r="AQ108" s="92"/>
      <c r="AR108" s="80"/>
      <c r="AS108" s="80" t="s">
        <v>151</v>
      </c>
      <c r="AT108" s="80"/>
      <c r="AU108" s="89"/>
      <c r="AV108" s="89"/>
      <c r="AW108" s="187"/>
      <c r="AX108" s="187"/>
      <c r="AY108" s="187"/>
    </row>
    <row r="109" spans="1:51" ht="57.6" hidden="1" outlineLevel="2" x14ac:dyDescent="0.3">
      <c r="A109" s="193"/>
      <c r="B109" s="15" t="s">
        <v>123</v>
      </c>
      <c r="C109" s="38"/>
      <c r="D109" s="37"/>
      <c r="E109" s="39"/>
      <c r="F109" s="26"/>
      <c r="G109" s="40"/>
      <c r="H109" s="40"/>
      <c r="I109" s="40"/>
      <c r="J109" s="40"/>
      <c r="K109" s="40"/>
      <c r="L109" s="40"/>
      <c r="M109" s="40"/>
      <c r="N109" s="40"/>
      <c r="O109" s="40"/>
      <c r="P109" s="37"/>
      <c r="Q109" s="40"/>
      <c r="R109" s="40"/>
      <c r="S109" s="40"/>
      <c r="T109" s="40"/>
      <c r="U109" s="37"/>
      <c r="V109" s="40"/>
      <c r="W109" s="40"/>
      <c r="X109" s="40"/>
      <c r="Y109" s="40" t="s">
        <v>16</v>
      </c>
      <c r="Z109" s="99" t="s">
        <v>16</v>
      </c>
      <c r="AA109" s="40" t="s">
        <v>92</v>
      </c>
      <c r="AB109" s="37"/>
      <c r="AC109" s="39"/>
      <c r="AD109" s="38"/>
      <c r="AE109" s="37"/>
      <c r="AF109" s="39"/>
      <c r="AG109" s="38"/>
      <c r="AH109" s="37"/>
      <c r="AI109" s="39"/>
      <c r="AJ109" s="38"/>
      <c r="AK109" s="39"/>
      <c r="AL109" s="26"/>
      <c r="AM109" s="216"/>
      <c r="AN109" s="216"/>
      <c r="AO109" s="167">
        <v>1</v>
      </c>
      <c r="AP109" s="87">
        <v>0</v>
      </c>
      <c r="AQ109" s="92" t="s">
        <v>37</v>
      </c>
      <c r="AR109" s="93"/>
      <c r="AS109" s="80" t="s">
        <v>66</v>
      </c>
      <c r="AT109" s="80"/>
      <c r="AU109" s="91"/>
      <c r="AV109" s="91"/>
      <c r="AW109" s="187"/>
      <c r="AX109" s="187"/>
      <c r="AY109" s="187"/>
    </row>
    <row r="110" spans="1:51" outlineLevel="1" collapsed="1" x14ac:dyDescent="0.3">
      <c r="A110" s="193" t="s">
        <v>330</v>
      </c>
      <c r="B110" s="119" t="s">
        <v>303</v>
      </c>
      <c r="C110" s="120"/>
      <c r="D110" s="121"/>
      <c r="E110" s="122"/>
      <c r="F110" s="123"/>
      <c r="G110" s="123"/>
      <c r="H110" s="123"/>
      <c r="I110" s="123"/>
      <c r="J110" s="123"/>
      <c r="K110" s="123"/>
      <c r="L110" s="123"/>
      <c r="M110" s="123"/>
      <c r="N110" s="123"/>
      <c r="O110" s="123"/>
      <c r="P110" s="121"/>
      <c r="Q110" s="123"/>
      <c r="R110" s="123"/>
      <c r="S110" s="123"/>
      <c r="T110" s="123"/>
      <c r="U110" s="120"/>
      <c r="V110" s="123"/>
      <c r="W110" s="123"/>
      <c r="X110" s="123"/>
      <c r="Y110" s="123"/>
      <c r="Z110" s="123"/>
      <c r="AA110" s="123"/>
      <c r="AB110" s="123"/>
      <c r="AC110" s="123"/>
      <c r="AD110" s="123"/>
      <c r="AE110" s="121"/>
      <c r="AF110" s="123"/>
      <c r="AG110" s="123"/>
      <c r="AH110" s="123"/>
      <c r="AI110" s="123"/>
      <c r="AJ110" s="120"/>
      <c r="AK110" s="122"/>
      <c r="AL110" s="123"/>
      <c r="AM110" s="213"/>
      <c r="AN110" s="213"/>
      <c r="AO110" s="161"/>
      <c r="AP110" s="124">
        <f>SUMPRODUCT(AO111:AO118,AP111:AP118)/SUM(AO111:AO118)</f>
        <v>3.7499999999999999E-2</v>
      </c>
      <c r="AQ110" s="125"/>
      <c r="AR110" s="126"/>
      <c r="AS110" s="127" t="s">
        <v>66</v>
      </c>
      <c r="AT110" s="127"/>
      <c r="AU110" s="128"/>
      <c r="AV110" s="128"/>
      <c r="AW110" s="191"/>
      <c r="AX110" s="191"/>
      <c r="AY110" s="191">
        <v>2</v>
      </c>
    </row>
    <row r="111" spans="1:51" ht="115.2" hidden="1" outlineLevel="2" x14ac:dyDescent="0.3">
      <c r="A111" s="35"/>
      <c r="B111" s="15" t="s">
        <v>304</v>
      </c>
      <c r="C111" s="38"/>
      <c r="D111" s="37"/>
      <c r="E111" s="39"/>
      <c r="F111" s="26"/>
      <c r="G111" s="40"/>
      <c r="H111" s="40"/>
      <c r="I111" s="40"/>
      <c r="J111" s="40"/>
      <c r="K111" s="40"/>
      <c r="L111" s="40"/>
      <c r="M111" s="40"/>
      <c r="N111" s="40"/>
      <c r="O111" s="40"/>
      <c r="P111" s="37"/>
      <c r="Q111" s="39"/>
      <c r="R111" s="38"/>
      <c r="S111" s="39"/>
      <c r="T111" s="40"/>
      <c r="U111" s="38"/>
      <c r="V111" s="37"/>
      <c r="W111" s="39"/>
      <c r="X111" s="38"/>
      <c r="Y111" s="39" t="s">
        <v>16</v>
      </c>
      <c r="Z111" s="26"/>
      <c r="AA111" s="40"/>
      <c r="AB111" s="37"/>
      <c r="AC111" s="39"/>
      <c r="AD111" s="38"/>
      <c r="AE111" s="37"/>
      <c r="AF111" s="39"/>
      <c r="AG111" s="38"/>
      <c r="AH111" s="37"/>
      <c r="AI111" s="39"/>
      <c r="AJ111" s="38"/>
      <c r="AK111" s="39"/>
      <c r="AL111" s="26"/>
      <c r="AM111" s="216"/>
      <c r="AN111" s="216"/>
      <c r="AO111" s="167">
        <v>1</v>
      </c>
      <c r="AP111" s="87">
        <v>0.3</v>
      </c>
      <c r="AQ111" s="61" t="s">
        <v>312</v>
      </c>
      <c r="AR111" s="93"/>
      <c r="AS111" s="85" t="s">
        <v>324</v>
      </c>
      <c r="AT111" s="85"/>
      <c r="AU111" s="91"/>
      <c r="AV111" s="91"/>
      <c r="AW111" s="187"/>
      <c r="AX111" s="187"/>
      <c r="AY111" s="187"/>
    </row>
    <row r="112" spans="1:51" hidden="1" outlineLevel="2" x14ac:dyDescent="0.3">
      <c r="A112" s="35"/>
      <c r="B112" s="15" t="s">
        <v>305</v>
      </c>
      <c r="C112" s="38"/>
      <c r="D112" s="37"/>
      <c r="E112" s="39"/>
      <c r="F112" s="26"/>
      <c r="G112" s="40"/>
      <c r="H112" s="40"/>
      <c r="I112" s="40"/>
      <c r="J112" s="40"/>
      <c r="K112" s="40"/>
      <c r="L112" s="40"/>
      <c r="M112" s="40"/>
      <c r="N112" s="40"/>
      <c r="O112" s="40"/>
      <c r="P112" s="37"/>
      <c r="Q112" s="39"/>
      <c r="R112" s="38"/>
      <c r="S112" s="39"/>
      <c r="T112" s="40"/>
      <c r="U112" s="38"/>
      <c r="V112" s="37"/>
      <c r="W112" s="39"/>
      <c r="X112" s="38"/>
      <c r="Y112" s="39"/>
      <c r="Z112" s="26" t="s">
        <v>16</v>
      </c>
      <c r="AA112" s="40"/>
      <c r="AB112" s="38"/>
      <c r="AC112" s="39"/>
      <c r="AD112" s="38"/>
      <c r="AE112" s="37"/>
      <c r="AF112" s="39"/>
      <c r="AG112" s="38"/>
      <c r="AH112" s="37"/>
      <c r="AI112" s="39"/>
      <c r="AJ112" s="38"/>
      <c r="AK112" s="39"/>
      <c r="AL112" s="26"/>
      <c r="AM112" s="216"/>
      <c r="AN112" s="216"/>
      <c r="AO112" s="167">
        <v>1</v>
      </c>
      <c r="AP112" s="87">
        <v>0</v>
      </c>
      <c r="AQ112" s="61"/>
      <c r="AR112" s="93"/>
      <c r="AS112" s="85" t="s">
        <v>324</v>
      </c>
      <c r="AT112" s="85"/>
      <c r="AU112" s="91"/>
      <c r="AV112" s="91"/>
      <c r="AW112" s="187"/>
      <c r="AX112" s="187"/>
      <c r="AY112" s="187"/>
    </row>
    <row r="113" spans="1:51" hidden="1" outlineLevel="2" x14ac:dyDescent="0.3">
      <c r="A113" s="35"/>
      <c r="B113" s="15" t="s">
        <v>306</v>
      </c>
      <c r="C113" s="38"/>
      <c r="D113" s="37"/>
      <c r="E113" s="39"/>
      <c r="F113" s="26"/>
      <c r="G113" s="40"/>
      <c r="H113" s="40"/>
      <c r="I113" s="40"/>
      <c r="J113" s="40"/>
      <c r="K113" s="40"/>
      <c r="L113" s="40"/>
      <c r="M113" s="40"/>
      <c r="N113" s="40"/>
      <c r="O113" s="40"/>
      <c r="P113" s="37"/>
      <c r="Q113" s="39"/>
      <c r="R113" s="38"/>
      <c r="S113" s="39"/>
      <c r="T113" s="40"/>
      <c r="U113" s="38"/>
      <c r="V113" s="37"/>
      <c r="W113" s="39"/>
      <c r="X113" s="38"/>
      <c r="Y113" s="39"/>
      <c r="Z113" s="26" t="s">
        <v>16</v>
      </c>
      <c r="AA113" s="40"/>
      <c r="AB113" s="38"/>
      <c r="AC113" s="39"/>
      <c r="AD113" s="38"/>
      <c r="AE113" s="37"/>
      <c r="AF113" s="39"/>
      <c r="AG113" s="38"/>
      <c r="AH113" s="37"/>
      <c r="AI113" s="39"/>
      <c r="AJ113" s="38"/>
      <c r="AK113" s="39"/>
      <c r="AL113" s="26"/>
      <c r="AM113" s="216"/>
      <c r="AN113" s="216"/>
      <c r="AO113" s="167">
        <v>1</v>
      </c>
      <c r="AP113" s="87">
        <v>0</v>
      </c>
      <c r="AQ113" s="61" t="s">
        <v>313</v>
      </c>
      <c r="AR113" s="93"/>
      <c r="AS113" s="85" t="s">
        <v>324</v>
      </c>
      <c r="AT113" s="85"/>
      <c r="AU113" s="91"/>
      <c r="AV113" s="91"/>
      <c r="AW113" s="187"/>
      <c r="AX113" s="187"/>
      <c r="AY113" s="187"/>
    </row>
    <row r="114" spans="1:51" ht="28.8" hidden="1" outlineLevel="2" x14ac:dyDescent="0.3">
      <c r="A114" s="35"/>
      <c r="B114" s="15" t="s">
        <v>307</v>
      </c>
      <c r="C114" s="38"/>
      <c r="D114" s="37"/>
      <c r="E114" s="39"/>
      <c r="F114" s="26"/>
      <c r="G114" s="40"/>
      <c r="H114" s="40"/>
      <c r="I114" s="40"/>
      <c r="J114" s="40"/>
      <c r="K114" s="40"/>
      <c r="L114" s="40"/>
      <c r="M114" s="40"/>
      <c r="N114" s="40"/>
      <c r="O114" s="40"/>
      <c r="P114" s="37"/>
      <c r="Q114" s="39"/>
      <c r="R114" s="38"/>
      <c r="S114" s="39"/>
      <c r="T114" s="40"/>
      <c r="U114" s="38"/>
      <c r="V114" s="37"/>
      <c r="W114" s="39"/>
      <c r="X114" s="38"/>
      <c r="Y114" s="39"/>
      <c r="Z114" s="26" t="s">
        <v>16</v>
      </c>
      <c r="AA114" s="40"/>
      <c r="AB114" s="38"/>
      <c r="AC114" s="39"/>
      <c r="AD114" s="38"/>
      <c r="AE114" s="37"/>
      <c r="AF114" s="39"/>
      <c r="AG114" s="38"/>
      <c r="AH114" s="37"/>
      <c r="AI114" s="39"/>
      <c r="AJ114" s="38"/>
      <c r="AK114" s="39"/>
      <c r="AL114" s="26"/>
      <c r="AM114" s="216"/>
      <c r="AN114" s="216"/>
      <c r="AO114" s="167">
        <v>1</v>
      </c>
      <c r="AP114" s="87">
        <v>0</v>
      </c>
      <c r="AQ114" s="61" t="s">
        <v>314</v>
      </c>
      <c r="AR114" s="93"/>
      <c r="AS114" s="85" t="s">
        <v>324</v>
      </c>
      <c r="AT114" s="85"/>
      <c r="AU114" s="91"/>
      <c r="AV114" s="91"/>
      <c r="AW114" s="187"/>
      <c r="AX114" s="187"/>
      <c r="AY114" s="187"/>
    </row>
    <row r="115" spans="1:51" hidden="1" outlineLevel="2" x14ac:dyDescent="0.3">
      <c r="A115" s="35"/>
      <c r="B115" s="15" t="s">
        <v>308</v>
      </c>
      <c r="C115" s="38"/>
      <c r="D115" s="37"/>
      <c r="E115" s="39"/>
      <c r="F115" s="26"/>
      <c r="G115" s="40"/>
      <c r="H115" s="40"/>
      <c r="I115" s="40"/>
      <c r="J115" s="40"/>
      <c r="K115" s="40"/>
      <c r="L115" s="40"/>
      <c r="M115" s="40"/>
      <c r="N115" s="40"/>
      <c r="O115" s="40"/>
      <c r="P115" s="37"/>
      <c r="Q115" s="39"/>
      <c r="R115" s="38"/>
      <c r="S115" s="39"/>
      <c r="T115" s="40"/>
      <c r="U115" s="38"/>
      <c r="V115" s="37"/>
      <c r="W115" s="39"/>
      <c r="X115" s="38"/>
      <c r="Y115" s="39"/>
      <c r="Z115" s="26" t="s">
        <v>16</v>
      </c>
      <c r="AA115" s="40"/>
      <c r="AB115" s="38"/>
      <c r="AC115" s="39"/>
      <c r="AD115" s="38"/>
      <c r="AE115" s="37"/>
      <c r="AF115" s="39"/>
      <c r="AG115" s="38"/>
      <c r="AH115" s="37"/>
      <c r="AI115" s="39"/>
      <c r="AJ115" s="38"/>
      <c r="AK115" s="39"/>
      <c r="AL115" s="26"/>
      <c r="AM115" s="216"/>
      <c r="AN115" s="216"/>
      <c r="AO115" s="167">
        <v>1</v>
      </c>
      <c r="AP115" s="87">
        <v>0</v>
      </c>
      <c r="AQ115" s="61"/>
      <c r="AR115" s="93"/>
      <c r="AS115" s="85" t="s">
        <v>324</v>
      </c>
      <c r="AT115" s="85"/>
      <c r="AU115" s="91"/>
      <c r="AV115" s="91"/>
      <c r="AW115" s="187"/>
      <c r="AX115" s="187"/>
      <c r="AY115" s="187"/>
    </row>
    <row r="116" spans="1:51" hidden="1" outlineLevel="2" x14ac:dyDescent="0.3">
      <c r="A116" s="35"/>
      <c r="B116" s="15" t="s">
        <v>309</v>
      </c>
      <c r="C116" s="38"/>
      <c r="D116" s="37"/>
      <c r="E116" s="39"/>
      <c r="F116" s="26"/>
      <c r="G116" s="40"/>
      <c r="H116" s="40"/>
      <c r="I116" s="40"/>
      <c r="J116" s="40"/>
      <c r="K116" s="40"/>
      <c r="L116" s="40"/>
      <c r="M116" s="40"/>
      <c r="N116" s="40"/>
      <c r="O116" s="40"/>
      <c r="P116" s="37"/>
      <c r="Q116" s="39"/>
      <c r="R116" s="38"/>
      <c r="S116" s="39"/>
      <c r="T116" s="40"/>
      <c r="U116" s="38"/>
      <c r="V116" s="37"/>
      <c r="W116" s="39"/>
      <c r="X116" s="38"/>
      <c r="Y116" s="39"/>
      <c r="Z116" s="26"/>
      <c r="AA116" s="40" t="s">
        <v>16</v>
      </c>
      <c r="AB116" s="38"/>
      <c r="AC116" s="39"/>
      <c r="AD116" s="38"/>
      <c r="AE116" s="37"/>
      <c r="AF116" s="39"/>
      <c r="AG116" s="38"/>
      <c r="AH116" s="37"/>
      <c r="AI116" s="39"/>
      <c r="AJ116" s="38"/>
      <c r="AK116" s="39"/>
      <c r="AL116" s="26"/>
      <c r="AM116" s="216"/>
      <c r="AN116" s="216"/>
      <c r="AO116" s="167">
        <v>1</v>
      </c>
      <c r="AP116" s="87">
        <v>0</v>
      </c>
      <c r="AQ116" s="61"/>
      <c r="AR116" s="93"/>
      <c r="AS116" s="85" t="s">
        <v>324</v>
      </c>
      <c r="AT116" s="85"/>
      <c r="AU116" s="91"/>
      <c r="AV116" s="91"/>
      <c r="AW116" s="187"/>
      <c r="AX116" s="187"/>
      <c r="AY116" s="187"/>
    </row>
    <row r="117" spans="1:51" ht="28.8" hidden="1" outlineLevel="2" x14ac:dyDescent="0.3">
      <c r="A117" s="35"/>
      <c r="B117" s="15" t="s">
        <v>310</v>
      </c>
      <c r="C117" s="38"/>
      <c r="D117" s="37"/>
      <c r="E117" s="39"/>
      <c r="F117" s="26"/>
      <c r="G117" s="40"/>
      <c r="H117" s="40"/>
      <c r="I117" s="40"/>
      <c r="J117" s="40"/>
      <c r="K117" s="40"/>
      <c r="L117" s="40"/>
      <c r="M117" s="40"/>
      <c r="N117" s="40"/>
      <c r="O117" s="40"/>
      <c r="P117" s="37"/>
      <c r="Q117" s="39"/>
      <c r="R117" s="38"/>
      <c r="S117" s="39"/>
      <c r="T117" s="40"/>
      <c r="U117" s="38"/>
      <c r="V117" s="37"/>
      <c r="W117" s="39"/>
      <c r="X117" s="38"/>
      <c r="Y117" s="18"/>
      <c r="Z117" s="26"/>
      <c r="AA117" s="40" t="s">
        <v>16</v>
      </c>
      <c r="AB117" s="38"/>
      <c r="AC117" s="39"/>
      <c r="AD117" s="38"/>
      <c r="AE117" s="37"/>
      <c r="AF117" s="39"/>
      <c r="AG117" s="38"/>
      <c r="AH117" s="37"/>
      <c r="AI117" s="39"/>
      <c r="AJ117" s="38"/>
      <c r="AK117" s="39"/>
      <c r="AL117" s="26"/>
      <c r="AM117" s="216"/>
      <c r="AN117" s="216"/>
      <c r="AO117" s="167">
        <v>1</v>
      </c>
      <c r="AP117" s="87">
        <v>0</v>
      </c>
      <c r="AQ117" s="61" t="s">
        <v>315</v>
      </c>
      <c r="AR117" s="93"/>
      <c r="AS117" s="80" t="s">
        <v>324</v>
      </c>
      <c r="AT117" s="80"/>
      <c r="AU117" s="91"/>
      <c r="AV117" s="91"/>
      <c r="AW117" s="187"/>
      <c r="AX117" s="187"/>
      <c r="AY117" s="187"/>
    </row>
    <row r="118" spans="1:51" ht="28.8" hidden="1" outlineLevel="2" x14ac:dyDescent="0.3">
      <c r="A118" s="35"/>
      <c r="B118" s="15" t="s">
        <v>311</v>
      </c>
      <c r="C118" s="99"/>
      <c r="D118" s="108"/>
      <c r="E118" s="109"/>
      <c r="F118" s="26"/>
      <c r="G118" s="26"/>
      <c r="H118" s="26"/>
      <c r="I118" s="26"/>
      <c r="J118" s="26"/>
      <c r="K118" s="26"/>
      <c r="L118" s="26"/>
      <c r="M118" s="26"/>
      <c r="N118" s="26"/>
      <c r="O118" s="26"/>
      <c r="P118" s="108"/>
      <c r="Q118" s="109"/>
      <c r="R118" s="99"/>
      <c r="S118" s="109"/>
      <c r="T118" s="26"/>
      <c r="U118" s="99"/>
      <c r="V118" s="108"/>
      <c r="W118" s="109"/>
      <c r="X118" s="99"/>
      <c r="Y118" s="25"/>
      <c r="Z118" s="26"/>
      <c r="AA118" s="26" t="s">
        <v>16</v>
      </c>
      <c r="AB118" s="99"/>
      <c r="AC118" s="109"/>
      <c r="AD118" s="99"/>
      <c r="AE118" s="108"/>
      <c r="AF118" s="109"/>
      <c r="AG118" s="99"/>
      <c r="AH118" s="108"/>
      <c r="AI118" s="109"/>
      <c r="AJ118" s="99"/>
      <c r="AK118" s="109"/>
      <c r="AL118" s="26"/>
      <c r="AM118" s="216"/>
      <c r="AN118" s="216"/>
      <c r="AO118" s="167">
        <v>1</v>
      </c>
      <c r="AP118" s="87">
        <v>0</v>
      </c>
      <c r="AQ118" s="61" t="s">
        <v>316</v>
      </c>
      <c r="AR118" s="93"/>
      <c r="AS118" s="80" t="s">
        <v>324</v>
      </c>
      <c r="AT118" s="80"/>
      <c r="AU118" s="91"/>
      <c r="AV118" s="91"/>
      <c r="AW118" s="187"/>
      <c r="AX118" s="187"/>
      <c r="AY118" s="187"/>
    </row>
    <row r="119" spans="1:51" ht="15" outlineLevel="1" collapsed="1" thickBot="1" x14ac:dyDescent="0.35">
      <c r="A119" s="27"/>
      <c r="B119" s="28"/>
      <c r="C119" s="30"/>
      <c r="D119" s="29"/>
      <c r="E119" s="31"/>
      <c r="F119" s="32"/>
      <c r="G119" s="33"/>
      <c r="H119" s="33"/>
      <c r="I119" s="33"/>
      <c r="J119" s="33"/>
      <c r="K119" s="33"/>
      <c r="L119" s="33"/>
      <c r="M119" s="33"/>
      <c r="N119" s="33"/>
      <c r="O119" s="33"/>
      <c r="P119" s="29"/>
      <c r="Q119" s="31"/>
      <c r="R119" s="30"/>
      <c r="S119" s="31"/>
      <c r="T119" s="33"/>
      <c r="U119" s="30"/>
      <c r="V119" s="29"/>
      <c r="W119" s="31"/>
      <c r="X119" s="30"/>
      <c r="Y119" s="31"/>
      <c r="Z119" s="41"/>
      <c r="AA119" s="33"/>
      <c r="AB119" s="29"/>
      <c r="AC119" s="31"/>
      <c r="AD119" s="30"/>
      <c r="AE119" s="29"/>
      <c r="AF119" s="31"/>
      <c r="AG119" s="30"/>
      <c r="AH119" s="29"/>
      <c r="AI119" s="31"/>
      <c r="AJ119" s="30"/>
      <c r="AK119" s="31"/>
      <c r="AL119" s="41"/>
      <c r="AM119" s="221"/>
      <c r="AN119" s="221"/>
      <c r="AO119" s="168"/>
      <c r="AP119" s="21"/>
      <c r="AQ119" s="79"/>
      <c r="AR119" s="110"/>
      <c r="AS119" s="86"/>
      <c r="AT119" s="86"/>
      <c r="AU119" s="186"/>
      <c r="AV119" s="186"/>
      <c r="AW119" s="189"/>
      <c r="AX119" s="189"/>
      <c r="AY119" s="189"/>
    </row>
    <row r="120" spans="1:51" ht="15" thickBot="1" x14ac:dyDescent="0.35">
      <c r="A120" s="7" t="s">
        <v>76</v>
      </c>
      <c r="B120" s="8" t="s">
        <v>83</v>
      </c>
      <c r="C120" s="10"/>
      <c r="D120" s="9"/>
      <c r="E120" s="11"/>
      <c r="F120" s="12"/>
      <c r="G120" s="13"/>
      <c r="H120" s="13"/>
      <c r="I120" s="13"/>
      <c r="J120" s="13"/>
      <c r="K120" s="13"/>
      <c r="L120" s="13" t="s">
        <v>17</v>
      </c>
      <c r="M120" s="13" t="s">
        <v>17</v>
      </c>
      <c r="N120" s="13" t="s">
        <v>17</v>
      </c>
      <c r="O120" s="13" t="s">
        <v>17</v>
      </c>
      <c r="P120" s="9" t="s">
        <v>17</v>
      </c>
      <c r="Q120" s="13" t="s">
        <v>17</v>
      </c>
      <c r="R120" s="13" t="s">
        <v>17</v>
      </c>
      <c r="S120" s="13" t="s">
        <v>17</v>
      </c>
      <c r="T120" s="13" t="s">
        <v>17</v>
      </c>
      <c r="U120" s="9" t="s">
        <v>17</v>
      </c>
      <c r="V120" s="13" t="s">
        <v>17</v>
      </c>
      <c r="W120" s="13" t="s">
        <v>17</v>
      </c>
      <c r="X120" s="13" t="s">
        <v>17</v>
      </c>
      <c r="Y120" s="13" t="s">
        <v>17</v>
      </c>
      <c r="Z120" s="10" t="s">
        <v>17</v>
      </c>
      <c r="AA120" s="13"/>
      <c r="AB120" s="13"/>
      <c r="AC120" s="13"/>
      <c r="AD120" s="13"/>
      <c r="AE120" s="9"/>
      <c r="AF120" s="13"/>
      <c r="AG120" s="13"/>
      <c r="AH120" s="13"/>
      <c r="AI120" s="13"/>
      <c r="AJ120" s="10"/>
      <c r="AK120" s="11"/>
      <c r="AL120" s="12"/>
      <c r="AM120" s="218"/>
      <c r="AN120" s="218"/>
      <c r="AO120" s="165"/>
      <c r="AP120" s="173">
        <f>SUMPRODUCT(AO121:AO125,AP121:AP125)/SUM(AO121:AO125)</f>
        <v>0</v>
      </c>
      <c r="AQ120" s="174"/>
      <c r="AR120" s="93" t="s">
        <v>255</v>
      </c>
      <c r="AS120" s="106"/>
      <c r="AT120" s="106"/>
      <c r="AU120" s="91"/>
      <c r="AV120" s="91"/>
      <c r="AW120" s="187"/>
      <c r="AX120" s="187"/>
      <c r="AY120" s="187"/>
    </row>
    <row r="121" spans="1:51" hidden="1" outlineLevel="2" x14ac:dyDescent="0.3">
      <c r="A121" s="35"/>
      <c r="B121" s="15"/>
      <c r="C121" s="38"/>
      <c r="D121" s="37"/>
      <c r="E121" s="39"/>
      <c r="F121" s="26"/>
      <c r="G121" s="40"/>
      <c r="H121" s="40"/>
      <c r="I121" s="40"/>
      <c r="J121" s="40"/>
      <c r="K121" s="40"/>
      <c r="L121" s="40"/>
      <c r="M121" s="40"/>
      <c r="N121" s="40"/>
      <c r="O121" s="40"/>
      <c r="P121" s="37"/>
      <c r="Q121" s="40"/>
      <c r="R121" s="40"/>
      <c r="S121" s="40"/>
      <c r="T121" s="40"/>
      <c r="U121" s="37"/>
      <c r="V121" s="40"/>
      <c r="W121" s="40"/>
      <c r="X121" s="40"/>
      <c r="Y121" s="40"/>
      <c r="Z121" s="99"/>
      <c r="AA121" s="40"/>
      <c r="AB121" s="37"/>
      <c r="AC121" s="39"/>
      <c r="AD121" s="38"/>
      <c r="AE121" s="37"/>
      <c r="AF121" s="39"/>
      <c r="AG121" s="38"/>
      <c r="AH121" s="37"/>
      <c r="AI121" s="39"/>
      <c r="AJ121" s="38"/>
      <c r="AK121" s="39"/>
      <c r="AL121" s="26"/>
      <c r="AM121" s="220"/>
      <c r="AN121" s="220"/>
      <c r="AO121" s="169">
        <v>5</v>
      </c>
      <c r="AP121" s="87">
        <v>0</v>
      </c>
      <c r="AQ121" s="61"/>
      <c r="AR121" s="93"/>
      <c r="AS121" s="80"/>
      <c r="AT121" s="80"/>
      <c r="AU121" s="91"/>
      <c r="AV121" s="91"/>
      <c r="AW121" s="187"/>
      <c r="AX121" s="187"/>
      <c r="AY121" s="187"/>
    </row>
    <row r="122" spans="1:51" hidden="1" outlineLevel="2" x14ac:dyDescent="0.3">
      <c r="A122" s="35"/>
      <c r="B122" s="15"/>
      <c r="C122" s="38"/>
      <c r="D122" s="37"/>
      <c r="E122" s="39"/>
      <c r="F122" s="26"/>
      <c r="G122" s="40"/>
      <c r="H122" s="40"/>
      <c r="I122" s="40"/>
      <c r="J122" s="40"/>
      <c r="K122" s="40"/>
      <c r="L122" s="40"/>
      <c r="M122" s="40"/>
      <c r="N122" s="40"/>
      <c r="O122" s="40"/>
      <c r="P122" s="37"/>
      <c r="Q122" s="40"/>
      <c r="R122" s="40"/>
      <c r="S122" s="40"/>
      <c r="T122" s="40"/>
      <c r="U122" s="37"/>
      <c r="V122" s="40"/>
      <c r="W122" s="40"/>
      <c r="X122" s="40"/>
      <c r="Y122" s="40"/>
      <c r="Z122" s="99"/>
      <c r="AA122" s="40"/>
      <c r="AB122" s="37"/>
      <c r="AC122" s="39"/>
      <c r="AD122" s="38"/>
      <c r="AE122" s="37"/>
      <c r="AF122" s="39"/>
      <c r="AG122" s="38"/>
      <c r="AH122" s="37"/>
      <c r="AI122" s="39"/>
      <c r="AJ122" s="38"/>
      <c r="AK122" s="39"/>
      <c r="AL122" s="26"/>
      <c r="AM122" s="220"/>
      <c r="AN122" s="220"/>
      <c r="AO122" s="169"/>
      <c r="AP122" s="87"/>
      <c r="AQ122" s="61"/>
      <c r="AR122" s="93"/>
      <c r="AS122" s="80"/>
      <c r="AT122" s="80"/>
      <c r="AU122" s="91"/>
      <c r="AV122" s="91"/>
      <c r="AW122" s="187"/>
      <c r="AX122" s="187"/>
      <c r="AY122" s="187"/>
    </row>
    <row r="123" spans="1:51" hidden="1" outlineLevel="2" x14ac:dyDescent="0.3">
      <c r="A123" s="35"/>
      <c r="B123" s="15"/>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c r="AB123" s="37"/>
      <c r="AC123" s="39"/>
      <c r="AD123" s="38"/>
      <c r="AE123" s="37"/>
      <c r="AF123" s="39"/>
      <c r="AG123" s="38"/>
      <c r="AH123" s="37"/>
      <c r="AI123" s="39"/>
      <c r="AJ123" s="38"/>
      <c r="AK123" s="39"/>
      <c r="AL123" s="26"/>
      <c r="AM123" s="220"/>
      <c r="AN123" s="220"/>
      <c r="AO123" s="169"/>
      <c r="AP123" s="87"/>
      <c r="AQ123" s="61"/>
      <c r="AR123" s="93"/>
      <c r="AS123" s="85"/>
      <c r="AT123" s="85"/>
      <c r="AU123" s="91"/>
      <c r="AV123" s="91"/>
      <c r="AW123" s="187"/>
      <c r="AX123" s="187"/>
      <c r="AY123" s="187"/>
    </row>
    <row r="124" spans="1:51" hidden="1" outlineLevel="2" x14ac:dyDescent="0.3">
      <c r="A124" s="35"/>
      <c r="B124" s="15"/>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c r="AB124" s="38"/>
      <c r="AC124" s="39"/>
      <c r="AD124" s="38"/>
      <c r="AE124" s="37"/>
      <c r="AF124" s="39"/>
      <c r="AG124" s="38"/>
      <c r="AH124" s="37"/>
      <c r="AI124" s="39"/>
      <c r="AJ124" s="38"/>
      <c r="AK124" s="39"/>
      <c r="AL124" s="26"/>
      <c r="AM124" s="220"/>
      <c r="AN124" s="220"/>
      <c r="AO124" s="169"/>
      <c r="AP124" s="87"/>
      <c r="AQ124" s="61"/>
      <c r="AR124" s="93"/>
      <c r="AS124" s="80"/>
      <c r="AT124" s="80"/>
      <c r="AU124" s="91"/>
      <c r="AV124" s="91"/>
      <c r="AW124" s="187"/>
      <c r="AX124" s="187"/>
      <c r="AY124" s="187"/>
    </row>
    <row r="125" spans="1:51" ht="15" outlineLevel="1" collapsed="1" thickBot="1" x14ac:dyDescent="0.35">
      <c r="A125" s="27"/>
      <c r="B125" s="28"/>
      <c r="C125" s="30"/>
      <c r="D125" s="29"/>
      <c r="E125" s="31"/>
      <c r="F125" s="32"/>
      <c r="G125" s="33"/>
      <c r="H125" s="33"/>
      <c r="I125" s="33"/>
      <c r="J125" s="33"/>
      <c r="K125" s="33"/>
      <c r="L125" s="33"/>
      <c r="M125" s="33"/>
      <c r="N125" s="33"/>
      <c r="O125" s="33"/>
      <c r="P125" s="29"/>
      <c r="Q125" s="31"/>
      <c r="R125" s="30"/>
      <c r="S125" s="31"/>
      <c r="T125" s="33"/>
      <c r="U125" s="30"/>
      <c r="V125" s="29"/>
      <c r="W125" s="31"/>
      <c r="X125" s="30"/>
      <c r="Y125" s="31"/>
      <c r="Z125" s="41"/>
      <c r="AA125" s="33"/>
      <c r="AB125" s="29"/>
      <c r="AC125" s="31"/>
      <c r="AD125" s="30"/>
      <c r="AE125" s="29"/>
      <c r="AF125" s="31"/>
      <c r="AG125" s="30"/>
      <c r="AH125" s="29"/>
      <c r="AI125" s="31"/>
      <c r="AJ125" s="30"/>
      <c r="AK125" s="31"/>
      <c r="AL125" s="41"/>
      <c r="AM125" s="221"/>
      <c r="AN125" s="221"/>
      <c r="AO125" s="168"/>
      <c r="AP125" s="21"/>
      <c r="AQ125" s="79"/>
      <c r="AR125" s="110"/>
      <c r="AS125" s="86"/>
      <c r="AT125" s="85"/>
      <c r="AU125" s="91"/>
      <c r="AV125" s="91"/>
      <c r="AW125" s="187"/>
      <c r="AX125" s="187"/>
      <c r="AY125" s="187"/>
    </row>
    <row r="126" spans="1:51" ht="15" thickBot="1" x14ac:dyDescent="0.35">
      <c r="A126" s="7" t="s">
        <v>77</v>
      </c>
      <c r="B126" s="8" t="s">
        <v>84</v>
      </c>
      <c r="C126" s="10"/>
      <c r="D126" s="9"/>
      <c r="E126" s="11"/>
      <c r="F126" s="12"/>
      <c r="G126" s="13"/>
      <c r="H126" s="13"/>
      <c r="I126" s="13"/>
      <c r="J126" s="13"/>
      <c r="K126" s="13"/>
      <c r="L126" s="13"/>
      <c r="M126" s="13"/>
      <c r="N126" s="13"/>
      <c r="O126" s="13"/>
      <c r="P126" s="9"/>
      <c r="Q126" s="13" t="s">
        <v>17</v>
      </c>
      <c r="R126" s="13" t="s">
        <v>17</v>
      </c>
      <c r="S126" s="13" t="s">
        <v>17</v>
      </c>
      <c r="T126" s="13" t="s">
        <v>17</v>
      </c>
      <c r="U126" s="9" t="s">
        <v>17</v>
      </c>
      <c r="V126" s="13" t="s">
        <v>17</v>
      </c>
      <c r="W126" s="13" t="s">
        <v>17</v>
      </c>
      <c r="X126" s="13" t="s">
        <v>17</v>
      </c>
      <c r="Y126" s="13" t="s">
        <v>17</v>
      </c>
      <c r="Z126" s="10" t="s">
        <v>17</v>
      </c>
      <c r="AA126" s="13" t="s">
        <v>17</v>
      </c>
      <c r="AB126" s="13" t="s">
        <v>17</v>
      </c>
      <c r="AC126" s="13"/>
      <c r="AD126" s="13"/>
      <c r="AE126" s="9"/>
      <c r="AF126" s="13"/>
      <c r="AG126" s="13"/>
      <c r="AH126" s="13"/>
      <c r="AI126" s="13"/>
      <c r="AJ126" s="10"/>
      <c r="AK126" s="11"/>
      <c r="AL126" s="12"/>
      <c r="AM126" s="218"/>
      <c r="AN126" s="218"/>
      <c r="AO126" s="165"/>
      <c r="AP126" s="173">
        <f>SUMPRODUCT(AO127:AO141,AP127:AP141)/SUM(AO127:AO141)</f>
        <v>0.48846153846153845</v>
      </c>
      <c r="AQ126" s="174"/>
      <c r="AR126" s="93"/>
      <c r="AS126" s="106"/>
      <c r="AT126" s="106"/>
      <c r="AU126" s="106"/>
      <c r="AV126" s="106"/>
      <c r="AW126" s="106"/>
      <c r="AX126" s="106"/>
      <c r="AY126" s="106"/>
    </row>
    <row r="127" spans="1:51" outlineLevel="1" collapsed="1" x14ac:dyDescent="0.3">
      <c r="A127" s="193" t="s">
        <v>351</v>
      </c>
      <c r="B127" s="119" t="s">
        <v>130</v>
      </c>
      <c r="C127" s="120"/>
      <c r="D127" s="121"/>
      <c r="E127" s="122"/>
      <c r="F127" s="123"/>
      <c r="G127" s="123"/>
      <c r="H127" s="123"/>
      <c r="I127" s="123"/>
      <c r="J127" s="123"/>
      <c r="K127" s="123"/>
      <c r="L127" s="123"/>
      <c r="M127" s="123"/>
      <c r="N127" s="123"/>
      <c r="O127" s="123"/>
      <c r="P127" s="121"/>
      <c r="Q127" s="123"/>
      <c r="R127" s="123"/>
      <c r="S127" s="123"/>
      <c r="T127" s="123"/>
      <c r="U127" s="120"/>
      <c r="V127" s="123"/>
      <c r="W127" s="123"/>
      <c r="X127" s="123"/>
      <c r="Y127" s="123"/>
      <c r="Z127" s="123"/>
      <c r="AA127" s="123"/>
      <c r="AB127" s="123"/>
      <c r="AC127" s="123"/>
      <c r="AD127" s="123"/>
      <c r="AE127" s="121"/>
      <c r="AF127" s="123"/>
      <c r="AG127" s="123"/>
      <c r="AH127" s="123"/>
      <c r="AI127" s="123"/>
      <c r="AJ127" s="120"/>
      <c r="AK127" s="122"/>
      <c r="AL127" s="123"/>
      <c r="AM127" s="222"/>
      <c r="AN127" s="222"/>
      <c r="AO127" s="170"/>
      <c r="AP127" s="124">
        <f>SUMPRODUCT(AO128:AO129,AP128:AP129)/SUM(AO128:AO129)</f>
        <v>0.6166666666666667</v>
      </c>
      <c r="AQ127" s="125"/>
      <c r="AR127" s="126"/>
      <c r="AS127" s="127" t="s">
        <v>58</v>
      </c>
      <c r="AT127" s="127"/>
      <c r="AU127" s="128"/>
      <c r="AV127" s="128"/>
      <c r="AW127" s="191" t="s">
        <v>411</v>
      </c>
      <c r="AX127" s="191"/>
      <c r="AY127" s="191">
        <v>1</v>
      </c>
    </row>
    <row r="128" spans="1:51" ht="115.2" hidden="1" outlineLevel="2" x14ac:dyDescent="0.3">
      <c r="A128" s="193"/>
      <c r="B128" s="15" t="s">
        <v>125</v>
      </c>
      <c r="C128" s="17"/>
      <c r="D128" s="16"/>
      <c r="E128" s="18"/>
      <c r="F128" s="26"/>
      <c r="G128" s="26"/>
      <c r="H128" s="20"/>
      <c r="I128" s="20"/>
      <c r="J128" s="20"/>
      <c r="K128" s="20"/>
      <c r="L128" s="20"/>
      <c r="M128" s="20"/>
      <c r="N128" s="20"/>
      <c r="O128" s="17"/>
      <c r="P128" s="16"/>
      <c r="Q128" s="18"/>
      <c r="R128" s="17"/>
      <c r="S128" s="18"/>
      <c r="T128" s="20"/>
      <c r="U128" s="17" t="s">
        <v>16</v>
      </c>
      <c r="V128" s="16" t="s">
        <v>16</v>
      </c>
      <c r="W128" s="18" t="s">
        <v>16</v>
      </c>
      <c r="X128" s="17" t="s">
        <v>16</v>
      </c>
      <c r="Y128" s="18" t="s">
        <v>16</v>
      </c>
      <c r="Z128" s="26" t="s">
        <v>16</v>
      </c>
      <c r="AA128" s="17" t="s">
        <v>16</v>
      </c>
      <c r="AB128" s="16"/>
      <c r="AC128" s="18"/>
      <c r="AD128" s="17"/>
      <c r="AE128" s="16"/>
      <c r="AF128" s="18"/>
      <c r="AG128" s="17"/>
      <c r="AH128" s="16"/>
      <c r="AI128" s="18"/>
      <c r="AJ128" s="17"/>
      <c r="AK128" s="18"/>
      <c r="AL128" s="26"/>
      <c r="AM128" s="216"/>
      <c r="AN128" s="216"/>
      <c r="AO128" s="167">
        <v>5</v>
      </c>
      <c r="AP128" s="21">
        <v>0.7</v>
      </c>
      <c r="AQ128" s="92"/>
      <c r="AR128" s="80" t="s">
        <v>278</v>
      </c>
      <c r="AS128" s="80" t="s">
        <v>58</v>
      </c>
      <c r="AT128" s="80"/>
      <c r="AU128" s="80" t="s">
        <v>277</v>
      </c>
      <c r="AV128" s="80"/>
      <c r="AW128" s="80" t="s">
        <v>412</v>
      </c>
      <c r="AX128" s="80"/>
      <c r="AY128" s="80"/>
    </row>
    <row r="129" spans="1:51" ht="57.6" hidden="1" outlineLevel="2" x14ac:dyDescent="0.3">
      <c r="A129" s="193"/>
      <c r="B129" s="15" t="s">
        <v>183</v>
      </c>
      <c r="C129" s="24"/>
      <c r="D129" s="23"/>
      <c r="E129" s="25"/>
      <c r="F129" s="19"/>
      <c r="G129" s="26"/>
      <c r="H129" s="22"/>
      <c r="I129" s="22"/>
      <c r="J129" s="22"/>
      <c r="K129" s="22"/>
      <c r="L129" s="20"/>
      <c r="M129" s="20"/>
      <c r="N129" s="20"/>
      <c r="O129" s="17"/>
      <c r="P129" s="16"/>
      <c r="Q129" s="18"/>
      <c r="R129" s="17"/>
      <c r="S129" s="18"/>
      <c r="T129" s="20"/>
      <c r="U129" s="17"/>
      <c r="V129" s="16"/>
      <c r="W129" s="25"/>
      <c r="X129" s="24"/>
      <c r="Y129" s="25"/>
      <c r="Z129" s="26"/>
      <c r="AA129" s="24"/>
      <c r="AB129" s="23" t="s">
        <v>16</v>
      </c>
      <c r="AC129" s="25" t="s">
        <v>16</v>
      </c>
      <c r="AD129" s="24"/>
      <c r="AE129" s="23"/>
      <c r="AF129" s="25"/>
      <c r="AG129" s="24"/>
      <c r="AH129" s="23"/>
      <c r="AI129" s="25"/>
      <c r="AJ129" s="24"/>
      <c r="AK129" s="25"/>
      <c r="AL129" s="26"/>
      <c r="AM129" s="216"/>
      <c r="AN129" s="216"/>
      <c r="AO129" s="167">
        <v>1</v>
      </c>
      <c r="AP129" s="21">
        <v>0.2</v>
      </c>
      <c r="AQ129" s="92" t="s">
        <v>37</v>
      </c>
      <c r="AR129" s="80"/>
      <c r="AS129" s="80" t="s">
        <v>58</v>
      </c>
      <c r="AT129" s="80"/>
      <c r="AU129" s="80"/>
      <c r="AV129" s="80"/>
      <c r="AW129" s="80" t="s">
        <v>413</v>
      </c>
      <c r="AX129" s="80"/>
      <c r="AY129" s="80"/>
    </row>
    <row r="130" spans="1:51" outlineLevel="1" collapsed="1" x14ac:dyDescent="0.3">
      <c r="A130" s="193" t="s">
        <v>352</v>
      </c>
      <c r="B130" s="119" t="s">
        <v>129</v>
      </c>
      <c r="C130" s="120"/>
      <c r="D130" s="121"/>
      <c r="E130" s="122"/>
      <c r="F130" s="123"/>
      <c r="G130" s="123"/>
      <c r="H130" s="123"/>
      <c r="I130" s="123"/>
      <c r="J130" s="123"/>
      <c r="K130" s="123"/>
      <c r="L130" s="123"/>
      <c r="M130" s="123"/>
      <c r="N130" s="123"/>
      <c r="O130" s="123"/>
      <c r="P130" s="121"/>
      <c r="Q130" s="123"/>
      <c r="R130" s="123"/>
      <c r="S130" s="123"/>
      <c r="T130" s="123"/>
      <c r="U130" s="120"/>
      <c r="V130" s="123"/>
      <c r="W130" s="123"/>
      <c r="X130" s="123"/>
      <c r="Y130" s="123"/>
      <c r="Z130" s="123"/>
      <c r="AA130" s="123"/>
      <c r="AB130" s="123"/>
      <c r="AC130" s="123"/>
      <c r="AD130" s="123"/>
      <c r="AE130" s="121"/>
      <c r="AF130" s="123"/>
      <c r="AG130" s="123"/>
      <c r="AH130" s="123"/>
      <c r="AI130" s="123"/>
      <c r="AJ130" s="120"/>
      <c r="AK130" s="122"/>
      <c r="AL130" s="123"/>
      <c r="AM130" s="222"/>
      <c r="AN130" s="222"/>
      <c r="AO130" s="170"/>
      <c r="AP130" s="124">
        <f>SUMPRODUCT(AO131:AO133,AP131:AP133)/SUM(AO131:AO133)</f>
        <v>0.6</v>
      </c>
      <c r="AQ130" s="125"/>
      <c r="AR130" s="126"/>
      <c r="AS130" s="127" t="s">
        <v>27</v>
      </c>
      <c r="AT130" s="127"/>
      <c r="AU130" s="128"/>
      <c r="AV130" s="128"/>
      <c r="AW130" s="191"/>
      <c r="AX130" s="191"/>
      <c r="AY130" s="191">
        <v>2</v>
      </c>
    </row>
    <row r="131" spans="1:51" hidden="1" outlineLevel="2" x14ac:dyDescent="0.3">
      <c r="A131" s="193"/>
      <c r="B131" s="15" t="s">
        <v>127</v>
      </c>
      <c r="C131" s="24"/>
      <c r="D131" s="23"/>
      <c r="E131" s="25"/>
      <c r="F131" s="19"/>
      <c r="G131" s="26"/>
      <c r="H131" s="22"/>
      <c r="I131" s="22"/>
      <c r="J131" s="22"/>
      <c r="K131" s="22"/>
      <c r="L131" s="20"/>
      <c r="M131" s="20"/>
      <c r="N131" s="20"/>
      <c r="O131" s="17"/>
      <c r="P131" s="16"/>
      <c r="Q131" s="18"/>
      <c r="R131" s="17"/>
      <c r="S131" s="18"/>
      <c r="T131" s="20"/>
      <c r="U131" s="17"/>
      <c r="V131" s="16"/>
      <c r="W131" s="25"/>
      <c r="X131" s="24"/>
      <c r="Y131" s="25"/>
      <c r="Z131" s="26"/>
      <c r="AA131" s="24"/>
      <c r="AB131" s="23"/>
      <c r="AC131" s="25"/>
      <c r="AD131" s="24"/>
      <c r="AE131" s="23"/>
      <c r="AF131" s="25"/>
      <c r="AG131" s="24"/>
      <c r="AH131" s="23"/>
      <c r="AI131" s="25"/>
      <c r="AJ131" s="24"/>
      <c r="AK131" s="25"/>
      <c r="AL131" s="26"/>
      <c r="AM131" s="216"/>
      <c r="AN131" s="216"/>
      <c r="AO131" s="167">
        <v>2</v>
      </c>
      <c r="AP131" s="21">
        <v>1</v>
      </c>
      <c r="AQ131" s="92"/>
      <c r="AR131" s="80"/>
      <c r="AS131" s="80" t="s">
        <v>27</v>
      </c>
      <c r="AT131" s="80"/>
      <c r="AU131" s="80"/>
      <c r="AV131" s="80"/>
      <c r="AW131" s="80"/>
      <c r="AX131" s="80"/>
      <c r="AY131" s="80"/>
    </row>
    <row r="132" spans="1:51" ht="28.8" hidden="1" outlineLevel="2" x14ac:dyDescent="0.3">
      <c r="A132" s="193"/>
      <c r="B132" s="15" t="s">
        <v>128</v>
      </c>
      <c r="C132" s="24"/>
      <c r="D132" s="23"/>
      <c r="E132" s="25"/>
      <c r="F132" s="19"/>
      <c r="G132" s="26"/>
      <c r="H132" s="22"/>
      <c r="I132" s="22"/>
      <c r="J132" s="22"/>
      <c r="K132" s="22"/>
      <c r="L132" s="20"/>
      <c r="M132" s="20"/>
      <c r="N132" s="20"/>
      <c r="O132" s="17"/>
      <c r="P132" s="16"/>
      <c r="Q132" s="18"/>
      <c r="R132" s="17"/>
      <c r="S132" s="18"/>
      <c r="T132" s="20"/>
      <c r="U132" s="17"/>
      <c r="V132" s="16"/>
      <c r="W132" s="25" t="s">
        <v>16</v>
      </c>
      <c r="X132" s="24" t="s">
        <v>16</v>
      </c>
      <c r="Y132" s="25" t="s">
        <v>16</v>
      </c>
      <c r="Z132" s="26"/>
      <c r="AA132" s="24"/>
      <c r="AB132" s="23"/>
      <c r="AC132" s="25"/>
      <c r="AD132" s="24"/>
      <c r="AE132" s="23"/>
      <c r="AF132" s="25"/>
      <c r="AG132" s="24"/>
      <c r="AH132" s="23"/>
      <c r="AI132" s="25"/>
      <c r="AJ132" s="24"/>
      <c r="AK132" s="25"/>
      <c r="AL132" s="26"/>
      <c r="AM132" s="216"/>
      <c r="AN132" s="216"/>
      <c r="AO132" s="167">
        <v>2</v>
      </c>
      <c r="AP132" s="21">
        <v>0.2</v>
      </c>
      <c r="AQ132" s="92" t="s">
        <v>178</v>
      </c>
      <c r="AR132" s="80"/>
      <c r="AS132" s="80" t="s">
        <v>27</v>
      </c>
      <c r="AT132" s="80"/>
      <c r="AU132" s="80" t="s">
        <v>179</v>
      </c>
      <c r="AV132" s="80"/>
      <c r="AW132" s="80"/>
      <c r="AX132" s="80"/>
      <c r="AY132" s="80"/>
    </row>
    <row r="133" spans="1:51" ht="86.4" hidden="1" outlineLevel="2" x14ac:dyDescent="0.3">
      <c r="A133" s="193"/>
      <c r="B133" s="15" t="s">
        <v>68</v>
      </c>
      <c r="C133" s="24"/>
      <c r="D133" s="23"/>
      <c r="E133" s="25"/>
      <c r="F133" s="19"/>
      <c r="G133" s="26"/>
      <c r="H133" s="22"/>
      <c r="I133" s="22"/>
      <c r="J133" s="22"/>
      <c r="K133" s="22"/>
      <c r="L133" s="20"/>
      <c r="M133" s="20"/>
      <c r="N133" s="20"/>
      <c r="O133" s="17"/>
      <c r="P133" s="16"/>
      <c r="Q133" s="18"/>
      <c r="R133" s="17"/>
      <c r="S133" s="18"/>
      <c r="T133" s="20"/>
      <c r="U133" s="17"/>
      <c r="V133" s="16"/>
      <c r="W133" s="25" t="s">
        <v>16</v>
      </c>
      <c r="X133" s="24" t="s">
        <v>16</v>
      </c>
      <c r="Y133" s="25" t="s">
        <v>16</v>
      </c>
      <c r="Z133" s="26"/>
      <c r="AA133" s="24"/>
      <c r="AB133" s="23"/>
      <c r="AC133" s="25"/>
      <c r="AD133" s="24"/>
      <c r="AE133" s="23"/>
      <c r="AF133" s="25"/>
      <c r="AG133" s="24"/>
      <c r="AH133" s="23"/>
      <c r="AI133" s="25"/>
      <c r="AJ133" s="24"/>
      <c r="AK133" s="25"/>
      <c r="AL133" s="26"/>
      <c r="AM133" s="216"/>
      <c r="AN133" s="216"/>
      <c r="AO133" s="167">
        <v>4</v>
      </c>
      <c r="AP133" s="21">
        <v>0.6</v>
      </c>
      <c r="AQ133" s="77" t="s">
        <v>126</v>
      </c>
      <c r="AR133" s="80" t="s">
        <v>279</v>
      </c>
      <c r="AS133" s="80" t="s">
        <v>27</v>
      </c>
      <c r="AT133" s="80"/>
      <c r="AU133" s="80" t="s">
        <v>252</v>
      </c>
      <c r="AV133" s="80"/>
      <c r="AW133" s="80"/>
      <c r="AX133" s="80"/>
      <c r="AY133" s="80"/>
    </row>
    <row r="134" spans="1:51" outlineLevel="1" collapsed="1" x14ac:dyDescent="0.3">
      <c r="A134" s="193" t="s">
        <v>353</v>
      </c>
      <c r="B134" s="119" t="s">
        <v>167</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121"/>
      <c r="AF134" s="123"/>
      <c r="AG134" s="123"/>
      <c r="AH134" s="123"/>
      <c r="AI134" s="123"/>
      <c r="AJ134" s="120"/>
      <c r="AK134" s="122"/>
      <c r="AL134" s="123"/>
      <c r="AM134" s="222"/>
      <c r="AN134" s="222"/>
      <c r="AO134" s="170"/>
      <c r="AP134" s="124">
        <f>SUMPRODUCT(AO135:AO140,AP135:AP140)/SUM(AO135:AO140)</f>
        <v>0.35000000000000003</v>
      </c>
      <c r="AQ134" s="125"/>
      <c r="AR134" s="126" t="s">
        <v>137</v>
      </c>
      <c r="AS134" s="127" t="s">
        <v>136</v>
      </c>
      <c r="AT134" s="127"/>
      <c r="AU134" s="128"/>
      <c r="AV134" s="128"/>
      <c r="AW134" s="191"/>
      <c r="AX134" s="191"/>
      <c r="AY134" s="191">
        <v>3</v>
      </c>
    </row>
    <row r="135" spans="1:51" ht="43.2" hidden="1" outlineLevel="2" x14ac:dyDescent="0.3">
      <c r="A135" s="35"/>
      <c r="B135" s="15" t="s">
        <v>160</v>
      </c>
      <c r="C135" s="99"/>
      <c r="D135" s="108"/>
      <c r="E135" s="109"/>
      <c r="F135" s="26"/>
      <c r="G135" s="26"/>
      <c r="H135" s="26"/>
      <c r="I135" s="26"/>
      <c r="J135" s="26"/>
      <c r="K135" s="26"/>
      <c r="L135" s="26"/>
      <c r="M135" s="26"/>
      <c r="N135" s="26"/>
      <c r="O135" s="26"/>
      <c r="P135" s="108"/>
      <c r="Q135" s="109"/>
      <c r="R135" s="99"/>
      <c r="S135" s="109"/>
      <c r="T135" s="26"/>
      <c r="U135" s="99"/>
      <c r="V135" s="108"/>
      <c r="W135" s="109" t="s">
        <v>16</v>
      </c>
      <c r="X135" s="99" t="s">
        <v>16</v>
      </c>
      <c r="Y135" s="25"/>
      <c r="Z135" s="26"/>
      <c r="AA135" s="26"/>
      <c r="AB135" s="99"/>
      <c r="AC135" s="109"/>
      <c r="AD135" s="99"/>
      <c r="AE135" s="108"/>
      <c r="AF135" s="109"/>
      <c r="AG135" s="99"/>
      <c r="AH135" s="108"/>
      <c r="AI135" s="109"/>
      <c r="AJ135" s="99"/>
      <c r="AK135" s="109"/>
      <c r="AL135" s="26"/>
      <c r="AM135" s="216"/>
      <c r="AN135" s="216"/>
      <c r="AO135" s="167">
        <v>2</v>
      </c>
      <c r="AP135" s="21">
        <v>1</v>
      </c>
      <c r="AQ135" s="61" t="s">
        <v>166</v>
      </c>
      <c r="AR135" s="93" t="s">
        <v>170</v>
      </c>
      <c r="AS135" s="80" t="s">
        <v>136</v>
      </c>
      <c r="AT135" s="80"/>
      <c r="AU135" s="80" t="s">
        <v>184</v>
      </c>
      <c r="AV135" s="80"/>
      <c r="AW135" s="80"/>
      <c r="AX135" s="80"/>
      <c r="AY135" s="80"/>
    </row>
    <row r="136" spans="1:51" ht="43.2" hidden="1" outlineLevel="2" x14ac:dyDescent="0.3">
      <c r="A136" s="35"/>
      <c r="B136" s="15" t="s">
        <v>161</v>
      </c>
      <c r="C136" s="99"/>
      <c r="D136" s="108"/>
      <c r="E136" s="109"/>
      <c r="F136" s="26"/>
      <c r="G136" s="26"/>
      <c r="H136" s="26"/>
      <c r="I136" s="26"/>
      <c r="J136" s="26"/>
      <c r="K136" s="26"/>
      <c r="L136" s="26"/>
      <c r="M136" s="26"/>
      <c r="N136" s="26"/>
      <c r="O136" s="26"/>
      <c r="P136" s="108"/>
      <c r="Q136" s="109"/>
      <c r="R136" s="99"/>
      <c r="S136" s="109"/>
      <c r="T136" s="26"/>
      <c r="U136" s="99"/>
      <c r="V136" s="108"/>
      <c r="W136" s="109" t="s">
        <v>16</v>
      </c>
      <c r="X136" s="99" t="s">
        <v>16</v>
      </c>
      <c r="Y136" s="25"/>
      <c r="Z136" s="26"/>
      <c r="AA136" s="26"/>
      <c r="AB136" s="99"/>
      <c r="AC136" s="109"/>
      <c r="AD136" s="99"/>
      <c r="AE136" s="108"/>
      <c r="AF136" s="109"/>
      <c r="AG136" s="99"/>
      <c r="AH136" s="108"/>
      <c r="AI136" s="109"/>
      <c r="AJ136" s="99"/>
      <c r="AK136" s="109"/>
      <c r="AL136" s="26"/>
      <c r="AM136" s="216"/>
      <c r="AN136" s="216"/>
      <c r="AO136" s="167">
        <v>2</v>
      </c>
      <c r="AP136" s="21">
        <v>0.8</v>
      </c>
      <c r="AQ136" s="61" t="s">
        <v>168</v>
      </c>
      <c r="AR136" s="93"/>
      <c r="AS136" s="80" t="s">
        <v>136</v>
      </c>
      <c r="AT136" s="80"/>
      <c r="AU136" s="80"/>
      <c r="AV136" s="80"/>
      <c r="AW136" s="80"/>
      <c r="AX136" s="80"/>
      <c r="AY136" s="80"/>
    </row>
    <row r="137" spans="1:51" ht="28.8" hidden="1" outlineLevel="2" x14ac:dyDescent="0.3">
      <c r="A137" s="35"/>
      <c r="B137" s="15" t="s">
        <v>162</v>
      </c>
      <c r="C137" s="99"/>
      <c r="D137" s="108"/>
      <c r="E137" s="109"/>
      <c r="F137" s="26"/>
      <c r="G137" s="26"/>
      <c r="H137" s="26"/>
      <c r="I137" s="26"/>
      <c r="J137" s="26"/>
      <c r="K137" s="26"/>
      <c r="L137" s="26"/>
      <c r="M137" s="26"/>
      <c r="N137" s="26"/>
      <c r="O137" s="26"/>
      <c r="P137" s="108"/>
      <c r="Q137" s="109"/>
      <c r="R137" s="99"/>
      <c r="S137" s="109"/>
      <c r="T137" s="26"/>
      <c r="U137" s="99"/>
      <c r="V137" s="108"/>
      <c r="W137" s="109"/>
      <c r="X137" s="99"/>
      <c r="Y137" s="25" t="s">
        <v>16</v>
      </c>
      <c r="Z137" s="26" t="s">
        <v>16</v>
      </c>
      <c r="AA137" s="26"/>
      <c r="AB137" s="99"/>
      <c r="AC137" s="109"/>
      <c r="AD137" s="99"/>
      <c r="AE137" s="108"/>
      <c r="AF137" s="109"/>
      <c r="AG137" s="99"/>
      <c r="AH137" s="108"/>
      <c r="AI137" s="109"/>
      <c r="AJ137" s="99"/>
      <c r="AK137" s="109"/>
      <c r="AL137" s="26"/>
      <c r="AM137" s="216"/>
      <c r="AN137" s="216"/>
      <c r="AO137" s="167">
        <v>2</v>
      </c>
      <c r="AP137" s="21">
        <v>0.3</v>
      </c>
      <c r="AQ137" s="61" t="s">
        <v>169</v>
      </c>
      <c r="AR137" s="93"/>
      <c r="AS137" s="80" t="s">
        <v>136</v>
      </c>
      <c r="AT137" s="80"/>
      <c r="AU137" s="80"/>
      <c r="AV137" s="80"/>
      <c r="AW137" s="80"/>
      <c r="AX137" s="80"/>
      <c r="AY137" s="80"/>
    </row>
    <row r="138" spans="1:51" ht="57.6" hidden="1" outlineLevel="2" x14ac:dyDescent="0.3">
      <c r="A138" s="35"/>
      <c r="B138" s="15" t="s">
        <v>163</v>
      </c>
      <c r="C138" s="99"/>
      <c r="D138" s="108"/>
      <c r="E138" s="109"/>
      <c r="F138" s="26"/>
      <c r="G138" s="26"/>
      <c r="H138" s="26"/>
      <c r="I138" s="26"/>
      <c r="J138" s="26"/>
      <c r="K138" s="26"/>
      <c r="L138" s="26"/>
      <c r="M138" s="26"/>
      <c r="N138" s="26"/>
      <c r="O138" s="26"/>
      <c r="P138" s="108"/>
      <c r="Q138" s="109"/>
      <c r="R138" s="99"/>
      <c r="S138" s="109"/>
      <c r="T138" s="26"/>
      <c r="U138" s="99"/>
      <c r="V138" s="108"/>
      <c r="W138" s="109"/>
      <c r="X138" s="99"/>
      <c r="Y138" s="25"/>
      <c r="Z138" s="26"/>
      <c r="AA138" s="26" t="s">
        <v>16</v>
      </c>
      <c r="AB138" s="99"/>
      <c r="AC138" s="109"/>
      <c r="AD138" s="99"/>
      <c r="AE138" s="108"/>
      <c r="AF138" s="109"/>
      <c r="AG138" s="99"/>
      <c r="AH138" s="108"/>
      <c r="AI138" s="109"/>
      <c r="AJ138" s="99"/>
      <c r="AK138" s="109"/>
      <c r="AL138" s="26"/>
      <c r="AM138" s="216"/>
      <c r="AN138" s="216"/>
      <c r="AO138" s="167">
        <v>2</v>
      </c>
      <c r="AP138" s="21">
        <v>0</v>
      </c>
      <c r="AQ138" s="61" t="s">
        <v>173</v>
      </c>
      <c r="AR138" s="93"/>
      <c r="AS138" s="80" t="s">
        <v>136</v>
      </c>
      <c r="AT138" s="80"/>
      <c r="AU138" s="80"/>
      <c r="AV138" s="80"/>
      <c r="AW138" s="80"/>
      <c r="AX138" s="80"/>
      <c r="AY138" s="80"/>
    </row>
    <row r="139" spans="1:51" ht="43.2" hidden="1" outlineLevel="2" x14ac:dyDescent="0.3">
      <c r="A139" s="35"/>
      <c r="B139" s="15" t="s">
        <v>164</v>
      </c>
      <c r="C139" s="99"/>
      <c r="D139" s="108"/>
      <c r="E139" s="109"/>
      <c r="F139" s="26"/>
      <c r="G139" s="26"/>
      <c r="H139" s="26"/>
      <c r="I139" s="26"/>
      <c r="J139" s="26"/>
      <c r="K139" s="26"/>
      <c r="L139" s="26"/>
      <c r="M139" s="26"/>
      <c r="N139" s="26"/>
      <c r="O139" s="26"/>
      <c r="P139" s="108"/>
      <c r="Q139" s="109"/>
      <c r="R139" s="99"/>
      <c r="S139" s="109"/>
      <c r="T139" s="26"/>
      <c r="U139" s="99"/>
      <c r="V139" s="108"/>
      <c r="W139" s="109"/>
      <c r="X139" s="99"/>
      <c r="Y139" s="25"/>
      <c r="Z139" s="26"/>
      <c r="AA139" s="26"/>
      <c r="AB139" s="99" t="s">
        <v>16</v>
      </c>
      <c r="AC139" s="109"/>
      <c r="AD139" s="99"/>
      <c r="AE139" s="108"/>
      <c r="AF139" s="109"/>
      <c r="AG139" s="99"/>
      <c r="AH139" s="108"/>
      <c r="AI139" s="109"/>
      <c r="AJ139" s="99"/>
      <c r="AK139" s="109"/>
      <c r="AL139" s="26"/>
      <c r="AM139" s="216"/>
      <c r="AN139" s="216"/>
      <c r="AO139" s="167">
        <v>2</v>
      </c>
      <c r="AP139" s="21">
        <v>0</v>
      </c>
      <c r="AQ139" s="61" t="s">
        <v>172</v>
      </c>
      <c r="AR139" s="93" t="s">
        <v>174</v>
      </c>
      <c r="AS139" s="80" t="s">
        <v>136</v>
      </c>
      <c r="AT139" s="80"/>
      <c r="AU139" s="80"/>
      <c r="AV139" s="80"/>
      <c r="AW139" s="80"/>
      <c r="AX139" s="80"/>
      <c r="AY139" s="80"/>
    </row>
    <row r="140" spans="1:51" ht="72" hidden="1" outlineLevel="2" x14ac:dyDescent="0.3">
      <c r="A140" s="35"/>
      <c r="B140" s="15" t="s">
        <v>165</v>
      </c>
      <c r="C140" s="99"/>
      <c r="D140" s="108"/>
      <c r="E140" s="109"/>
      <c r="F140" s="26"/>
      <c r="G140" s="26"/>
      <c r="H140" s="26"/>
      <c r="I140" s="26"/>
      <c r="J140" s="26"/>
      <c r="K140" s="26"/>
      <c r="L140" s="26"/>
      <c r="M140" s="26"/>
      <c r="N140" s="26"/>
      <c r="O140" s="26"/>
      <c r="P140" s="108"/>
      <c r="Q140" s="109"/>
      <c r="R140" s="99"/>
      <c r="S140" s="109"/>
      <c r="T140" s="26"/>
      <c r="U140" s="99"/>
      <c r="V140" s="108"/>
      <c r="W140" s="109"/>
      <c r="X140" s="99"/>
      <c r="Y140" s="25"/>
      <c r="Z140" s="26"/>
      <c r="AA140" s="26"/>
      <c r="AB140" s="99"/>
      <c r="AC140" s="109" t="s">
        <v>16</v>
      </c>
      <c r="AD140" s="99" t="s">
        <v>16</v>
      </c>
      <c r="AE140" s="108"/>
      <c r="AF140" s="109"/>
      <c r="AG140" s="99"/>
      <c r="AH140" s="108"/>
      <c r="AI140" s="109"/>
      <c r="AJ140" s="99"/>
      <c r="AK140" s="109"/>
      <c r="AL140" s="26"/>
      <c r="AM140" s="216"/>
      <c r="AN140" s="216"/>
      <c r="AO140" s="167">
        <v>2</v>
      </c>
      <c r="AP140" s="21">
        <v>0</v>
      </c>
      <c r="AQ140" s="91" t="s">
        <v>373</v>
      </c>
      <c r="AR140" s="2"/>
      <c r="AS140" s="80" t="s">
        <v>136</v>
      </c>
      <c r="AT140" s="80"/>
      <c r="AU140" s="80" t="s">
        <v>171</v>
      </c>
      <c r="AV140" s="80"/>
      <c r="AW140" s="80"/>
      <c r="AX140" s="80"/>
      <c r="AY140" s="80"/>
    </row>
    <row r="141" spans="1:51" ht="15" outlineLevel="1" collapsed="1" thickBot="1" x14ac:dyDescent="0.35">
      <c r="A141" s="27"/>
      <c r="B141" s="28"/>
      <c r="C141" s="30"/>
      <c r="D141" s="29"/>
      <c r="E141" s="31"/>
      <c r="F141" s="32"/>
      <c r="G141" s="33"/>
      <c r="H141" s="33"/>
      <c r="I141" s="33"/>
      <c r="J141" s="33"/>
      <c r="K141" s="33"/>
      <c r="L141" s="33"/>
      <c r="M141" s="33"/>
      <c r="N141" s="33"/>
      <c r="O141" s="33"/>
      <c r="P141" s="29"/>
      <c r="Q141" s="31"/>
      <c r="R141" s="30"/>
      <c r="S141" s="31"/>
      <c r="T141" s="33"/>
      <c r="U141" s="30"/>
      <c r="V141" s="29"/>
      <c r="W141" s="31"/>
      <c r="X141" s="30"/>
      <c r="Y141" s="31"/>
      <c r="Z141" s="41"/>
      <c r="AA141" s="33"/>
      <c r="AB141" s="29"/>
      <c r="AC141" s="31"/>
      <c r="AD141" s="30"/>
      <c r="AE141" s="29"/>
      <c r="AF141" s="31"/>
      <c r="AG141" s="30"/>
      <c r="AH141" s="29"/>
      <c r="AI141" s="31"/>
      <c r="AJ141" s="30"/>
      <c r="AK141" s="31"/>
      <c r="AL141" s="41"/>
      <c r="AM141" s="221"/>
      <c r="AN141" s="221"/>
      <c r="AO141" s="168"/>
      <c r="AP141" s="21"/>
      <c r="AQ141" s="79"/>
      <c r="AR141" s="110"/>
      <c r="AS141" s="86"/>
      <c r="AT141" s="85"/>
      <c r="AU141" s="106"/>
      <c r="AV141" s="106"/>
      <c r="AW141" s="106"/>
      <c r="AX141" s="106"/>
      <c r="AY141" s="106"/>
    </row>
    <row r="142" spans="1:51" ht="29.4" thickBot="1" x14ac:dyDescent="0.35">
      <c r="A142" s="7" t="s">
        <v>85</v>
      </c>
      <c r="B142" s="8" t="s">
        <v>86</v>
      </c>
      <c r="C142" s="10"/>
      <c r="D142" s="9"/>
      <c r="E142" s="11"/>
      <c r="F142" s="12"/>
      <c r="G142" s="13"/>
      <c r="H142" s="13"/>
      <c r="I142" s="13"/>
      <c r="J142" s="13"/>
      <c r="K142" s="13"/>
      <c r="L142" s="13"/>
      <c r="M142" s="13"/>
      <c r="N142" s="13"/>
      <c r="O142" s="13"/>
      <c r="P142" s="9"/>
      <c r="Q142" s="13"/>
      <c r="R142" s="13"/>
      <c r="S142" s="13"/>
      <c r="T142" s="13"/>
      <c r="U142" s="9"/>
      <c r="V142" s="13"/>
      <c r="W142" s="13"/>
      <c r="X142" s="13" t="s">
        <v>17</v>
      </c>
      <c r="Y142" s="13" t="s">
        <v>17</v>
      </c>
      <c r="Z142" s="10" t="s">
        <v>17</v>
      </c>
      <c r="AA142" s="13" t="s">
        <v>17</v>
      </c>
      <c r="AB142" s="13" t="s">
        <v>17</v>
      </c>
      <c r="AC142" s="13" t="s">
        <v>17</v>
      </c>
      <c r="AD142" s="13" t="s">
        <v>17</v>
      </c>
      <c r="AE142" s="9" t="s">
        <v>17</v>
      </c>
      <c r="AF142" s="13" t="s">
        <v>17</v>
      </c>
      <c r="AG142" s="13" t="s">
        <v>17</v>
      </c>
      <c r="AH142" s="13" t="s">
        <v>17</v>
      </c>
      <c r="AI142" s="13" t="s">
        <v>17</v>
      </c>
      <c r="AJ142" s="10"/>
      <c r="AK142" s="11"/>
      <c r="AL142" s="12"/>
      <c r="AM142" s="218"/>
      <c r="AN142" s="218"/>
      <c r="AO142" s="165"/>
      <c r="AP142" s="173">
        <f>SUMPRODUCT(AO143:AO189,AP143:AP189)/SUM(AO143:AO189)</f>
        <v>0.38188679245283014</v>
      </c>
      <c r="AQ142" s="174"/>
      <c r="AR142" s="93" t="s">
        <v>195</v>
      </c>
      <c r="AS142" s="106"/>
      <c r="AT142" s="106"/>
      <c r="AU142" s="91"/>
      <c r="AV142" s="91"/>
      <c r="AW142" s="187"/>
      <c r="AX142" s="187"/>
      <c r="AY142" s="187"/>
    </row>
    <row r="143" spans="1:51" outlineLevel="1" collapsed="1" x14ac:dyDescent="0.3">
      <c r="A143" s="193" t="s">
        <v>354</v>
      </c>
      <c r="B143" s="119" t="s">
        <v>132</v>
      </c>
      <c r="C143" s="120"/>
      <c r="D143" s="121"/>
      <c r="E143" s="122"/>
      <c r="F143" s="123"/>
      <c r="G143" s="123"/>
      <c r="H143" s="123"/>
      <c r="I143" s="123"/>
      <c r="J143" s="123"/>
      <c r="K143" s="123"/>
      <c r="L143" s="123"/>
      <c r="M143" s="123"/>
      <c r="N143" s="123"/>
      <c r="O143" s="123"/>
      <c r="P143" s="121"/>
      <c r="Q143" s="123"/>
      <c r="R143" s="123"/>
      <c r="S143" s="123"/>
      <c r="T143" s="123"/>
      <c r="U143" s="120"/>
      <c r="V143" s="123"/>
      <c r="W143" s="123"/>
      <c r="X143" s="123"/>
      <c r="Y143" s="123"/>
      <c r="Z143" s="123"/>
      <c r="AA143" s="123"/>
      <c r="AB143" s="123"/>
      <c r="AC143" s="123"/>
      <c r="AD143" s="123"/>
      <c r="AE143" s="121"/>
      <c r="AF143" s="123"/>
      <c r="AG143" s="123"/>
      <c r="AH143" s="123"/>
      <c r="AI143" s="123"/>
      <c r="AJ143" s="120"/>
      <c r="AK143" s="122"/>
      <c r="AL143" s="123"/>
      <c r="AM143" s="222"/>
      <c r="AN143" s="222"/>
      <c r="AO143" s="170"/>
      <c r="AP143" s="124">
        <f>SUMPRODUCT(AO144:AO147,AP144:AP147)/SUM(AO144:AO147)</f>
        <v>0.96</v>
      </c>
      <c r="AQ143" s="125"/>
      <c r="AR143" s="126"/>
      <c r="AS143" s="127" t="s">
        <v>27</v>
      </c>
      <c r="AT143" s="127"/>
      <c r="AU143" s="128"/>
      <c r="AV143" s="128"/>
      <c r="AW143" s="191"/>
      <c r="AX143" s="191"/>
      <c r="AY143" s="191">
        <v>2</v>
      </c>
    </row>
    <row r="144" spans="1:51" ht="28.8" hidden="1" outlineLevel="2" x14ac:dyDescent="0.3">
      <c r="A144" s="193"/>
      <c r="B144" s="15" t="s">
        <v>29</v>
      </c>
      <c r="C144" s="38"/>
      <c r="D144" s="37"/>
      <c r="E144" s="39"/>
      <c r="F144" s="26"/>
      <c r="G144" s="40"/>
      <c r="H144" s="40"/>
      <c r="I144" s="40"/>
      <c r="J144" s="40"/>
      <c r="K144" s="40"/>
      <c r="L144" s="40"/>
      <c r="M144" s="40"/>
      <c r="N144" s="40"/>
      <c r="O144" s="40"/>
      <c r="P144" s="37"/>
      <c r="Q144" s="40"/>
      <c r="R144" s="40"/>
      <c r="S144" s="40"/>
      <c r="T144" s="40"/>
      <c r="U144" s="37"/>
      <c r="V144" s="40"/>
      <c r="W144" s="40" t="s">
        <v>16</v>
      </c>
      <c r="X144" s="40"/>
      <c r="Y144" s="40"/>
      <c r="Z144" s="99"/>
      <c r="AA144" s="40"/>
      <c r="AB144" s="37"/>
      <c r="AC144" s="39"/>
      <c r="AD144" s="38"/>
      <c r="AE144" s="37"/>
      <c r="AF144" s="39"/>
      <c r="AG144" s="38"/>
      <c r="AH144" s="37"/>
      <c r="AI144" s="39"/>
      <c r="AJ144" s="38"/>
      <c r="AK144" s="39"/>
      <c r="AL144" s="26"/>
      <c r="AM144" s="220"/>
      <c r="AN144" s="220"/>
      <c r="AO144" s="169">
        <v>2</v>
      </c>
      <c r="AP144" s="87">
        <v>1</v>
      </c>
      <c r="AQ144" s="61" t="s">
        <v>28</v>
      </c>
      <c r="AR144" s="80" t="s">
        <v>56</v>
      </c>
      <c r="AS144" s="80" t="s">
        <v>27</v>
      </c>
      <c r="AT144" s="80"/>
      <c r="AU144" s="89"/>
      <c r="AV144" s="89"/>
      <c r="AW144" s="187"/>
      <c r="AX144" s="187"/>
      <c r="AY144" s="187"/>
    </row>
    <row r="145" spans="1:51" ht="86.4" hidden="1" outlineLevel="2" x14ac:dyDescent="0.3">
      <c r="A145" s="193"/>
      <c r="B145" s="15" t="s">
        <v>133</v>
      </c>
      <c r="C145" s="38"/>
      <c r="D145" s="37"/>
      <c r="E145" s="39"/>
      <c r="F145" s="26"/>
      <c r="G145" s="40"/>
      <c r="H145" s="40"/>
      <c r="I145" s="40"/>
      <c r="J145" s="40"/>
      <c r="K145" s="40"/>
      <c r="L145" s="40"/>
      <c r="M145" s="40"/>
      <c r="N145" s="40"/>
      <c r="O145" s="40"/>
      <c r="P145" s="37"/>
      <c r="Q145" s="40"/>
      <c r="R145" s="40"/>
      <c r="S145" s="40"/>
      <c r="T145" s="40"/>
      <c r="U145" s="37"/>
      <c r="V145" s="40"/>
      <c r="W145" s="40"/>
      <c r="X145" s="40" t="s">
        <v>16</v>
      </c>
      <c r="Y145" s="40"/>
      <c r="Z145" s="99"/>
      <c r="AA145" s="40"/>
      <c r="AB145" s="37"/>
      <c r="AC145" s="39"/>
      <c r="AD145" s="38"/>
      <c r="AE145" s="37"/>
      <c r="AF145" s="39"/>
      <c r="AG145" s="38"/>
      <c r="AH145" s="37"/>
      <c r="AI145" s="39"/>
      <c r="AJ145" s="38"/>
      <c r="AK145" s="39"/>
      <c r="AL145" s="26"/>
      <c r="AM145" s="220"/>
      <c r="AN145" s="220"/>
      <c r="AO145" s="169">
        <v>1</v>
      </c>
      <c r="AP145" s="87">
        <v>1</v>
      </c>
      <c r="AQ145" s="61" t="s">
        <v>30</v>
      </c>
      <c r="AR145" s="80" t="s">
        <v>181</v>
      </c>
      <c r="AS145" s="80" t="s">
        <v>58</v>
      </c>
      <c r="AT145" s="80"/>
      <c r="AU145" s="89" t="s">
        <v>180</v>
      </c>
      <c r="AV145" s="89"/>
      <c r="AW145" s="187"/>
      <c r="AX145" s="187"/>
      <c r="AY145" s="187"/>
    </row>
    <row r="146" spans="1:51" ht="72" hidden="1" outlineLevel="2" x14ac:dyDescent="0.3">
      <c r="A146" s="193"/>
      <c r="B146" s="15" t="s">
        <v>57</v>
      </c>
      <c r="C146" s="38"/>
      <c r="D146" s="37"/>
      <c r="E146" s="39"/>
      <c r="F146" s="26"/>
      <c r="G146" s="40"/>
      <c r="H146" s="40"/>
      <c r="I146" s="40"/>
      <c r="J146" s="40"/>
      <c r="K146" s="40"/>
      <c r="L146" s="40"/>
      <c r="M146" s="40"/>
      <c r="N146" s="40"/>
      <c r="O146" s="40"/>
      <c r="P146" s="37"/>
      <c r="Q146" s="39"/>
      <c r="R146" s="38"/>
      <c r="S146" s="39"/>
      <c r="T146" s="40"/>
      <c r="U146" s="38"/>
      <c r="V146" s="37"/>
      <c r="W146" s="39"/>
      <c r="X146" s="38"/>
      <c r="Y146" s="39" t="s">
        <v>16</v>
      </c>
      <c r="Z146" s="26"/>
      <c r="AA146" s="40"/>
      <c r="AB146" s="37"/>
      <c r="AC146" s="39"/>
      <c r="AD146" s="38"/>
      <c r="AE146" s="37"/>
      <c r="AF146" s="39"/>
      <c r="AG146" s="38"/>
      <c r="AH146" s="37"/>
      <c r="AI146" s="39"/>
      <c r="AJ146" s="38"/>
      <c r="AK146" s="39"/>
      <c r="AL146" s="26"/>
      <c r="AM146" s="220"/>
      <c r="AN146" s="220"/>
      <c r="AO146" s="169">
        <v>1</v>
      </c>
      <c r="AP146" s="87">
        <v>1</v>
      </c>
      <c r="AQ146" s="61" t="s">
        <v>31</v>
      </c>
      <c r="AR146" s="80"/>
      <c r="AS146" s="85" t="s">
        <v>58</v>
      </c>
      <c r="AT146" s="85"/>
      <c r="AU146" s="89"/>
      <c r="AV146" s="89"/>
      <c r="AW146" s="187"/>
      <c r="AX146" s="187"/>
      <c r="AY146" s="187"/>
    </row>
    <row r="147" spans="1:51" ht="28.8" hidden="1" outlineLevel="2" x14ac:dyDescent="0.3">
      <c r="A147" s="193"/>
      <c r="B147" s="15" t="s">
        <v>32</v>
      </c>
      <c r="C147" s="38"/>
      <c r="D147" s="37"/>
      <c r="E147" s="39"/>
      <c r="F147" s="26"/>
      <c r="G147" s="40"/>
      <c r="H147" s="40"/>
      <c r="I147" s="40"/>
      <c r="J147" s="40"/>
      <c r="K147" s="40"/>
      <c r="L147" s="40"/>
      <c r="M147" s="40"/>
      <c r="N147" s="40"/>
      <c r="O147" s="40"/>
      <c r="P147" s="37"/>
      <c r="Q147" s="39"/>
      <c r="R147" s="38"/>
      <c r="S147" s="39"/>
      <c r="T147" s="40"/>
      <c r="U147" s="38"/>
      <c r="V147" s="37"/>
      <c r="W147" s="39"/>
      <c r="X147" s="38"/>
      <c r="Y147" s="18" t="s">
        <v>16</v>
      </c>
      <c r="Z147" s="26"/>
      <c r="AA147" s="40"/>
      <c r="AB147" s="38"/>
      <c r="AC147" s="39"/>
      <c r="AD147" s="38"/>
      <c r="AE147" s="37"/>
      <c r="AF147" s="39"/>
      <c r="AG147" s="38"/>
      <c r="AH147" s="37"/>
      <c r="AI147" s="39"/>
      <c r="AJ147" s="38"/>
      <c r="AK147" s="39"/>
      <c r="AL147" s="26"/>
      <c r="AM147" s="220"/>
      <c r="AN147" s="220"/>
      <c r="AO147" s="169">
        <v>1</v>
      </c>
      <c r="AP147" s="87">
        <v>0.8</v>
      </c>
      <c r="AQ147" s="61" t="s">
        <v>33</v>
      </c>
      <c r="AR147" s="80" t="s">
        <v>154</v>
      </c>
      <c r="AS147" s="80" t="s">
        <v>58</v>
      </c>
      <c r="AT147" s="80"/>
      <c r="AU147" s="89"/>
      <c r="AV147" s="89"/>
      <c r="AW147" s="187"/>
      <c r="AX147" s="187"/>
      <c r="AY147" s="187"/>
    </row>
    <row r="148" spans="1:51" outlineLevel="1" collapsed="1" x14ac:dyDescent="0.3">
      <c r="A148" s="193" t="s">
        <v>355</v>
      </c>
      <c r="B148" s="119" t="s">
        <v>134</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121"/>
      <c r="AF148" s="123"/>
      <c r="AG148" s="123"/>
      <c r="AH148" s="123"/>
      <c r="AI148" s="123"/>
      <c r="AJ148" s="120"/>
      <c r="AK148" s="122"/>
      <c r="AL148" s="123"/>
      <c r="AM148" s="222"/>
      <c r="AN148" s="222"/>
      <c r="AO148" s="170"/>
      <c r="AP148" s="124">
        <f>SUMPRODUCT(AO149:AO150,AP149:AP150)/SUM(AO149:AO150)</f>
        <v>0.2</v>
      </c>
      <c r="AQ148" s="125"/>
      <c r="AR148" s="126"/>
      <c r="AS148" s="127" t="s">
        <v>47</v>
      </c>
      <c r="AT148" s="127"/>
      <c r="AU148" s="128"/>
      <c r="AV148" s="128"/>
      <c r="AW148" s="191"/>
      <c r="AX148" s="191"/>
      <c r="AY148" s="191">
        <v>2</v>
      </c>
    </row>
    <row r="149" spans="1:51" ht="57.6" hidden="1" outlineLevel="2" x14ac:dyDescent="0.3">
      <c r="A149" s="193"/>
      <c r="B149" s="15" t="s">
        <v>69</v>
      </c>
      <c r="C149" s="24"/>
      <c r="D149" s="23"/>
      <c r="E149" s="25"/>
      <c r="F149" s="19"/>
      <c r="G149" s="26"/>
      <c r="H149" s="22"/>
      <c r="I149" s="22"/>
      <c r="J149" s="22"/>
      <c r="K149" s="22"/>
      <c r="L149" s="20"/>
      <c r="M149" s="20"/>
      <c r="N149" s="20"/>
      <c r="O149" s="17"/>
      <c r="P149" s="16"/>
      <c r="Q149" s="18"/>
      <c r="R149" s="17"/>
      <c r="S149" s="18"/>
      <c r="T149" s="20"/>
      <c r="U149" s="17"/>
      <c r="V149" s="16"/>
      <c r="W149" s="25"/>
      <c r="X149" s="24"/>
      <c r="Y149" s="25"/>
      <c r="Z149" s="26"/>
      <c r="AA149" s="24"/>
      <c r="AB149" s="23"/>
      <c r="AC149" s="25" t="s">
        <v>16</v>
      </c>
      <c r="AD149" s="24" t="s">
        <v>16</v>
      </c>
      <c r="AE149" s="23"/>
      <c r="AF149" s="25"/>
      <c r="AG149" s="24"/>
      <c r="AH149" s="23"/>
      <c r="AI149" s="25"/>
      <c r="AJ149" s="24"/>
      <c r="AK149" s="25"/>
      <c r="AL149" s="26"/>
      <c r="AM149" s="216"/>
      <c r="AN149" s="216"/>
      <c r="AO149" s="167">
        <v>2</v>
      </c>
      <c r="AP149" s="21">
        <v>0</v>
      </c>
      <c r="AQ149" s="77" t="s">
        <v>152</v>
      </c>
      <c r="AR149" s="80" t="s">
        <v>153</v>
      </c>
      <c r="AS149" s="80" t="s">
        <v>66</v>
      </c>
      <c r="AT149" s="80"/>
      <c r="AU149" s="89"/>
      <c r="AV149" s="89"/>
      <c r="AW149" s="187"/>
      <c r="AX149" s="187"/>
      <c r="AY149" s="187"/>
    </row>
    <row r="150" spans="1:51" ht="43.2" hidden="1" outlineLevel="2" x14ac:dyDescent="0.3">
      <c r="A150" s="193"/>
      <c r="B150" s="15" t="s">
        <v>70</v>
      </c>
      <c r="C150" s="99"/>
      <c r="D150" s="108"/>
      <c r="E150" s="109"/>
      <c r="F150" s="44"/>
      <c r="G150" s="26"/>
      <c r="H150" s="26"/>
      <c r="I150" s="26"/>
      <c r="J150" s="26"/>
      <c r="K150" s="26"/>
      <c r="L150" s="40"/>
      <c r="M150" s="40"/>
      <c r="N150" s="40"/>
      <c r="O150" s="38"/>
      <c r="P150" s="37"/>
      <c r="Q150" s="39"/>
      <c r="R150" s="38"/>
      <c r="S150" s="39"/>
      <c r="T150" s="40"/>
      <c r="U150" s="38"/>
      <c r="V150" s="37"/>
      <c r="W150" s="109" t="s">
        <v>16</v>
      </c>
      <c r="X150" s="99" t="s">
        <v>16</v>
      </c>
      <c r="Y150" s="109"/>
      <c r="Z150" s="26"/>
      <c r="AA150" s="99"/>
      <c r="AB150" s="108"/>
      <c r="AC150" s="109"/>
      <c r="AD150" s="99"/>
      <c r="AE150" s="108"/>
      <c r="AF150" s="109"/>
      <c r="AG150" s="99"/>
      <c r="AH150" s="108"/>
      <c r="AI150" s="109"/>
      <c r="AJ150" s="99"/>
      <c r="AK150" s="109"/>
      <c r="AL150" s="26"/>
      <c r="AM150" s="216"/>
      <c r="AN150" s="216"/>
      <c r="AO150" s="167">
        <v>2</v>
      </c>
      <c r="AP150" s="21">
        <v>0.4</v>
      </c>
      <c r="AQ150" s="77" t="s">
        <v>147</v>
      </c>
      <c r="AR150" s="80" t="s">
        <v>276</v>
      </c>
      <c r="AS150" s="80" t="s">
        <v>58</v>
      </c>
      <c r="AT150" s="80"/>
      <c r="AU150" s="89" t="s">
        <v>275</v>
      </c>
      <c r="AV150" s="89"/>
      <c r="AW150" s="187"/>
      <c r="AX150" s="187"/>
      <c r="AY150" s="187"/>
    </row>
    <row r="151" spans="1:51" outlineLevel="1" collapsed="1" x14ac:dyDescent="0.3">
      <c r="A151" s="193" t="s">
        <v>356</v>
      </c>
      <c r="B151" s="119" t="s">
        <v>131</v>
      </c>
      <c r="C151" s="120"/>
      <c r="D151" s="121"/>
      <c r="E151" s="122"/>
      <c r="F151" s="123"/>
      <c r="G151" s="123"/>
      <c r="H151" s="123"/>
      <c r="I151" s="123"/>
      <c r="J151" s="123"/>
      <c r="K151" s="123"/>
      <c r="L151" s="123"/>
      <c r="M151" s="123"/>
      <c r="N151" s="123"/>
      <c r="O151" s="123"/>
      <c r="P151" s="121"/>
      <c r="Q151" s="123"/>
      <c r="R151" s="123"/>
      <c r="S151" s="123"/>
      <c r="T151" s="123"/>
      <c r="U151" s="120"/>
      <c r="V151" s="123"/>
      <c r="W151" s="123"/>
      <c r="X151" s="123"/>
      <c r="Y151" s="123"/>
      <c r="Z151" s="123"/>
      <c r="AA151" s="123"/>
      <c r="AB151" s="123"/>
      <c r="AC151" s="123"/>
      <c r="AD151" s="123"/>
      <c r="AE151" s="121"/>
      <c r="AF151" s="123"/>
      <c r="AG151" s="123"/>
      <c r="AH151" s="123"/>
      <c r="AI151" s="123"/>
      <c r="AJ151" s="120"/>
      <c r="AK151" s="122"/>
      <c r="AL151" s="123"/>
      <c r="AM151" s="222"/>
      <c r="AN151" s="222"/>
      <c r="AO151" s="170"/>
      <c r="AP151" s="124">
        <f>SUMPRODUCT(AO152:AO155,AP152:AP155)/SUM(AO152:AO155)</f>
        <v>0</v>
      </c>
      <c r="AQ151" s="125"/>
      <c r="AR151" s="126"/>
      <c r="AS151" s="127" t="s">
        <v>66</v>
      </c>
      <c r="AT151" s="127"/>
      <c r="AU151" s="128"/>
      <c r="AV151" s="128"/>
      <c r="AW151" s="191"/>
      <c r="AX151" s="191"/>
      <c r="AY151" s="191">
        <v>3</v>
      </c>
    </row>
    <row r="152" spans="1:51" ht="28.8" hidden="1" outlineLevel="2" x14ac:dyDescent="0.3">
      <c r="A152" s="193"/>
      <c r="B152" s="15" t="s">
        <v>39</v>
      </c>
      <c r="C152" s="24"/>
      <c r="D152" s="23"/>
      <c r="E152" s="25"/>
      <c r="F152" s="19"/>
      <c r="G152" s="26"/>
      <c r="H152" s="22"/>
      <c r="I152" s="22"/>
      <c r="J152" s="22"/>
      <c r="K152" s="22"/>
      <c r="L152" s="20"/>
      <c r="M152" s="20"/>
      <c r="N152" s="20"/>
      <c r="O152" s="17"/>
      <c r="P152" s="16"/>
      <c r="Q152" s="18"/>
      <c r="R152" s="17"/>
      <c r="S152" s="18"/>
      <c r="T152" s="20"/>
      <c r="U152" s="17"/>
      <c r="V152" s="16"/>
      <c r="W152" s="25"/>
      <c r="X152" s="24"/>
      <c r="Y152" s="25"/>
      <c r="Z152" s="26"/>
      <c r="AA152" s="24"/>
      <c r="AB152" s="23"/>
      <c r="AC152" s="25"/>
      <c r="AD152" s="24"/>
      <c r="AE152" s="23"/>
      <c r="AF152" s="25"/>
      <c r="AG152" s="24"/>
      <c r="AH152" s="23"/>
      <c r="AI152" s="25"/>
      <c r="AJ152" s="24"/>
      <c r="AK152" s="25"/>
      <c r="AL152" s="26"/>
      <c r="AM152" s="216"/>
      <c r="AN152" s="216"/>
      <c r="AO152" s="167">
        <v>1</v>
      </c>
      <c r="AP152" s="21">
        <v>0</v>
      </c>
      <c r="AQ152" s="77" t="s">
        <v>43</v>
      </c>
      <c r="AR152" s="80"/>
      <c r="AS152" s="80" t="s">
        <v>66</v>
      </c>
      <c r="AT152" s="80"/>
      <c r="AU152" s="89"/>
      <c r="AV152" s="89"/>
      <c r="AW152" s="187"/>
      <c r="AX152" s="187"/>
      <c r="AY152" s="187"/>
    </row>
    <row r="153" spans="1:51" ht="28.8" hidden="1" outlineLevel="2" x14ac:dyDescent="0.3">
      <c r="A153" s="193"/>
      <c r="B153" s="15" t="s">
        <v>40</v>
      </c>
      <c r="C153" s="17"/>
      <c r="D153" s="16"/>
      <c r="E153" s="18"/>
      <c r="F153" s="26"/>
      <c r="G153" s="26"/>
      <c r="H153" s="20"/>
      <c r="I153" s="20"/>
      <c r="J153" s="20"/>
      <c r="K153" s="20"/>
      <c r="L153" s="20"/>
      <c r="M153" s="20"/>
      <c r="N153" s="20"/>
      <c r="O153" s="17"/>
      <c r="P153" s="16"/>
      <c r="Q153" s="18"/>
      <c r="R153" s="17"/>
      <c r="S153" s="18"/>
      <c r="T153" s="20"/>
      <c r="U153" s="17"/>
      <c r="V153" s="16"/>
      <c r="W153" s="18"/>
      <c r="X153" s="17"/>
      <c r="Y153" s="18"/>
      <c r="Z153" s="26"/>
      <c r="AA153" s="17"/>
      <c r="AB153" s="16"/>
      <c r="AC153" s="18"/>
      <c r="AD153" s="17"/>
      <c r="AE153" s="16"/>
      <c r="AF153" s="18"/>
      <c r="AG153" s="17"/>
      <c r="AH153" s="16"/>
      <c r="AI153" s="18"/>
      <c r="AJ153" s="17"/>
      <c r="AK153" s="18"/>
      <c r="AL153" s="26"/>
      <c r="AM153" s="216"/>
      <c r="AN153" s="216"/>
      <c r="AO153" s="167">
        <v>1</v>
      </c>
      <c r="AP153" s="21">
        <v>0</v>
      </c>
      <c r="AQ153" s="92" t="s">
        <v>44</v>
      </c>
      <c r="AR153" s="80"/>
      <c r="AS153" s="80" t="s">
        <v>66</v>
      </c>
      <c r="AT153" s="80"/>
      <c r="AU153" s="89"/>
      <c r="AV153" s="89"/>
      <c r="AW153" s="187"/>
      <c r="AX153" s="187"/>
      <c r="AY153" s="187"/>
    </row>
    <row r="154" spans="1:51" ht="28.8" hidden="1" outlineLevel="2" x14ac:dyDescent="0.3">
      <c r="A154" s="193"/>
      <c r="B154" s="15" t="s">
        <v>41</v>
      </c>
      <c r="C154" s="17"/>
      <c r="D154" s="16"/>
      <c r="E154" s="18"/>
      <c r="F154" s="19"/>
      <c r="G154" s="26"/>
      <c r="H154" s="20"/>
      <c r="I154" s="20"/>
      <c r="J154" s="20"/>
      <c r="K154" s="20"/>
      <c r="L154" s="20"/>
      <c r="M154" s="20"/>
      <c r="N154" s="20"/>
      <c r="O154" s="17"/>
      <c r="P154" s="16"/>
      <c r="Q154" s="18"/>
      <c r="R154" s="17"/>
      <c r="S154" s="18"/>
      <c r="T154" s="20"/>
      <c r="U154" s="17"/>
      <c r="V154" s="16"/>
      <c r="W154" s="18"/>
      <c r="X154" s="17"/>
      <c r="Y154" s="18"/>
      <c r="Z154" s="26"/>
      <c r="AA154" s="17"/>
      <c r="AB154" s="16"/>
      <c r="AC154" s="18"/>
      <c r="AD154" s="17"/>
      <c r="AE154" s="16"/>
      <c r="AF154" s="18"/>
      <c r="AG154" s="17"/>
      <c r="AH154" s="16"/>
      <c r="AI154" s="18"/>
      <c r="AJ154" s="17"/>
      <c r="AK154" s="18"/>
      <c r="AL154" s="26"/>
      <c r="AM154" s="216"/>
      <c r="AN154" s="216"/>
      <c r="AO154" s="167">
        <v>1</v>
      </c>
      <c r="AP154" s="21">
        <v>0</v>
      </c>
      <c r="AQ154" s="92" t="s">
        <v>45</v>
      </c>
      <c r="AR154" s="80"/>
      <c r="AS154" s="80" t="s">
        <v>66</v>
      </c>
      <c r="AT154" s="80"/>
      <c r="AU154" s="89"/>
      <c r="AV154" s="89"/>
      <c r="AW154" s="187"/>
      <c r="AX154" s="187"/>
      <c r="AY154" s="187"/>
    </row>
    <row r="155" spans="1:51" ht="43.2" hidden="1" outlineLevel="2" x14ac:dyDescent="0.3">
      <c r="A155" s="193"/>
      <c r="B155" s="15" t="s">
        <v>42</v>
      </c>
      <c r="C155" s="38"/>
      <c r="D155" s="37"/>
      <c r="E155" s="39"/>
      <c r="F155" s="44"/>
      <c r="G155" s="26"/>
      <c r="H155" s="40"/>
      <c r="I155" s="40"/>
      <c r="J155" s="40"/>
      <c r="K155" s="40"/>
      <c r="L155" s="40"/>
      <c r="M155" s="40"/>
      <c r="N155" s="40"/>
      <c r="O155" s="38"/>
      <c r="P155" s="37"/>
      <c r="Q155" s="39"/>
      <c r="R155" s="38"/>
      <c r="S155" s="39"/>
      <c r="T155" s="40"/>
      <c r="U155" s="38"/>
      <c r="V155" s="37"/>
      <c r="W155" s="39"/>
      <c r="X155" s="38"/>
      <c r="Y155" s="39"/>
      <c r="Z155" s="26"/>
      <c r="AA155" s="38"/>
      <c r="AB155" s="37"/>
      <c r="AC155" s="39"/>
      <c r="AD155" s="38"/>
      <c r="AE155" s="37"/>
      <c r="AF155" s="39"/>
      <c r="AG155" s="38"/>
      <c r="AH155" s="37"/>
      <c r="AI155" s="39"/>
      <c r="AJ155" s="38"/>
      <c r="AK155" s="39"/>
      <c r="AL155" s="26"/>
      <c r="AM155" s="216"/>
      <c r="AN155" s="216"/>
      <c r="AO155" s="167">
        <v>1</v>
      </c>
      <c r="AP155" s="21">
        <v>0</v>
      </c>
      <c r="AQ155" s="89" t="s">
        <v>46</v>
      </c>
      <c r="AR155" s="80"/>
      <c r="AS155" s="80" t="s">
        <v>66</v>
      </c>
      <c r="AT155" s="80"/>
      <c r="AU155" s="89"/>
      <c r="AV155" s="89"/>
      <c r="AW155" s="187"/>
      <c r="AX155" s="187"/>
      <c r="AY155" s="187"/>
    </row>
    <row r="156" spans="1:51" outlineLevel="1" collapsed="1" x14ac:dyDescent="0.3">
      <c r="A156" s="193" t="s">
        <v>357</v>
      </c>
      <c r="B156" s="175" t="s">
        <v>135</v>
      </c>
      <c r="C156" s="129"/>
      <c r="D156" s="130"/>
      <c r="E156" s="131"/>
      <c r="F156" s="132"/>
      <c r="G156" s="132"/>
      <c r="H156" s="132"/>
      <c r="I156" s="132"/>
      <c r="J156" s="132"/>
      <c r="K156" s="132"/>
      <c r="L156" s="132"/>
      <c r="M156" s="132"/>
      <c r="N156" s="132"/>
      <c r="O156" s="132"/>
      <c r="P156" s="130"/>
      <c r="Q156" s="132"/>
      <c r="R156" s="132"/>
      <c r="S156" s="132"/>
      <c r="T156" s="132"/>
      <c r="U156" s="129"/>
      <c r="V156" s="132"/>
      <c r="W156" s="132"/>
      <c r="X156" s="132"/>
      <c r="Y156" s="132"/>
      <c r="Z156" s="132"/>
      <c r="AA156" s="132"/>
      <c r="AB156" s="132"/>
      <c r="AC156" s="132"/>
      <c r="AD156" s="132"/>
      <c r="AE156" s="130"/>
      <c r="AF156" s="132"/>
      <c r="AG156" s="132"/>
      <c r="AH156" s="132"/>
      <c r="AI156" s="132"/>
      <c r="AJ156" s="129"/>
      <c r="AK156" s="131"/>
      <c r="AL156" s="132"/>
      <c r="AM156" s="223"/>
      <c r="AN156" s="223"/>
      <c r="AO156" s="171"/>
      <c r="AP156" s="124">
        <f>SUMPRODUCT(AO157:AO160,AP157:AP160)/SUM(AO157:AO160)</f>
        <v>0</v>
      </c>
      <c r="AQ156" s="133"/>
      <c r="AR156" s="134"/>
      <c r="AS156" s="127" t="s">
        <v>66</v>
      </c>
      <c r="AT156" s="127"/>
      <c r="AU156" s="128"/>
      <c r="AV156" s="128"/>
      <c r="AW156" s="191"/>
      <c r="AX156" s="191"/>
      <c r="AY156" s="191">
        <v>3</v>
      </c>
    </row>
    <row r="157" spans="1:51" ht="57.6" hidden="1" outlineLevel="2" x14ac:dyDescent="0.3">
      <c r="A157" s="193"/>
      <c r="B157" s="15" t="s">
        <v>60</v>
      </c>
      <c r="C157" s="24"/>
      <c r="D157" s="23"/>
      <c r="E157" s="25"/>
      <c r="F157" s="19"/>
      <c r="G157" s="26"/>
      <c r="H157" s="22"/>
      <c r="I157" s="22"/>
      <c r="J157" s="22"/>
      <c r="K157" s="22"/>
      <c r="L157" s="20"/>
      <c r="M157" s="20"/>
      <c r="N157" s="20"/>
      <c r="O157" s="17"/>
      <c r="P157" s="16"/>
      <c r="Q157" s="18"/>
      <c r="R157" s="17"/>
      <c r="S157" s="18"/>
      <c r="T157" s="20"/>
      <c r="U157" s="17"/>
      <c r="V157" s="16"/>
      <c r="W157" s="25"/>
      <c r="X157" s="24"/>
      <c r="Y157" s="25" t="s">
        <v>16</v>
      </c>
      <c r="Z157" s="26" t="s">
        <v>16</v>
      </c>
      <c r="AA157" s="24"/>
      <c r="AB157" s="23"/>
      <c r="AC157" s="25"/>
      <c r="AD157" s="24"/>
      <c r="AE157" s="23"/>
      <c r="AF157" s="25"/>
      <c r="AG157" s="24"/>
      <c r="AH157" s="23"/>
      <c r="AI157" s="25"/>
      <c r="AJ157" s="24"/>
      <c r="AK157" s="25"/>
      <c r="AL157" s="26"/>
      <c r="AM157" s="216"/>
      <c r="AN157" s="216"/>
      <c r="AO157" s="167">
        <v>3</v>
      </c>
      <c r="AP157" s="21">
        <v>0</v>
      </c>
      <c r="AQ157" s="77" t="s">
        <v>61</v>
      </c>
      <c r="AR157" s="80"/>
      <c r="AS157" s="80" t="s">
        <v>49</v>
      </c>
      <c r="AT157" s="80"/>
      <c r="AU157" s="89"/>
      <c r="AV157" s="89"/>
      <c r="AW157" s="187"/>
      <c r="AX157" s="187"/>
      <c r="AY157" s="187"/>
    </row>
    <row r="158" spans="1:51" ht="86.4" hidden="1" outlineLevel="2" x14ac:dyDescent="0.3">
      <c r="A158" s="193"/>
      <c r="B158" s="15" t="s">
        <v>95</v>
      </c>
      <c r="C158" s="24"/>
      <c r="D158" s="23"/>
      <c r="E158" s="25"/>
      <c r="F158" s="19"/>
      <c r="G158" s="26"/>
      <c r="H158" s="22"/>
      <c r="I158" s="22"/>
      <c r="J158" s="22"/>
      <c r="K158" s="22"/>
      <c r="L158" s="20"/>
      <c r="M158" s="20"/>
      <c r="N158" s="20"/>
      <c r="O158" s="17"/>
      <c r="P158" s="16"/>
      <c r="Q158" s="18"/>
      <c r="R158" s="17"/>
      <c r="S158" s="18"/>
      <c r="T158" s="20"/>
      <c r="U158" s="17"/>
      <c r="V158" s="16"/>
      <c r="W158" s="25"/>
      <c r="X158" s="24"/>
      <c r="Y158" s="25" t="s">
        <v>16</v>
      </c>
      <c r="Z158" s="26"/>
      <c r="AA158" s="24"/>
      <c r="AB158" s="23"/>
      <c r="AC158" s="25"/>
      <c r="AD158" s="24"/>
      <c r="AE158" s="23"/>
      <c r="AF158" s="25"/>
      <c r="AG158" s="24"/>
      <c r="AH158" s="23"/>
      <c r="AI158" s="25"/>
      <c r="AJ158" s="24"/>
      <c r="AK158" s="25"/>
      <c r="AL158" s="26"/>
      <c r="AM158" s="216"/>
      <c r="AN158" s="216"/>
      <c r="AO158" s="167">
        <v>3</v>
      </c>
      <c r="AP158" s="21">
        <v>0</v>
      </c>
      <c r="AQ158" s="77" t="s">
        <v>36</v>
      </c>
      <c r="AR158" s="80"/>
      <c r="AS158" s="80" t="s">
        <v>66</v>
      </c>
      <c r="AT158" s="80"/>
      <c r="AU158" s="89"/>
      <c r="AV158" s="89"/>
      <c r="AW158" s="187"/>
      <c r="AX158" s="187"/>
      <c r="AY158" s="187"/>
    </row>
    <row r="159" spans="1:51" hidden="1" outlineLevel="2" x14ac:dyDescent="0.3">
      <c r="A159" s="193"/>
      <c r="B159" s="15"/>
      <c r="C159" s="24"/>
      <c r="D159" s="23"/>
      <c r="E159" s="25"/>
      <c r="F159" s="19"/>
      <c r="G159" s="26"/>
      <c r="H159" s="22"/>
      <c r="I159" s="22"/>
      <c r="J159" s="22"/>
      <c r="K159" s="22"/>
      <c r="L159" s="22"/>
      <c r="M159" s="22"/>
      <c r="N159" s="22"/>
      <c r="O159" s="22"/>
      <c r="P159" s="23"/>
      <c r="Q159" s="25"/>
      <c r="R159" s="24"/>
      <c r="S159" s="25"/>
      <c r="T159" s="22"/>
      <c r="U159" s="24"/>
      <c r="V159" s="23"/>
      <c r="W159" s="25"/>
      <c r="X159" s="24"/>
      <c r="Y159" s="25"/>
      <c r="Z159" s="26"/>
      <c r="AA159" s="22"/>
      <c r="AB159" s="23"/>
      <c r="AC159" s="25"/>
      <c r="AD159" s="24"/>
      <c r="AE159" s="23"/>
      <c r="AF159" s="25"/>
      <c r="AG159" s="24"/>
      <c r="AH159" s="23"/>
      <c r="AI159" s="25"/>
      <c r="AJ159" s="24"/>
      <c r="AK159" s="25"/>
      <c r="AL159" s="26"/>
      <c r="AM159" s="216"/>
      <c r="AN159" s="216"/>
      <c r="AO159" s="167"/>
      <c r="AP159" s="21"/>
      <c r="AQ159" s="77"/>
      <c r="AR159" s="80"/>
      <c r="AS159" s="80"/>
      <c r="AT159" s="80"/>
      <c r="AU159" s="89"/>
      <c r="AV159" s="89"/>
      <c r="AW159" s="187"/>
      <c r="AX159" s="187"/>
      <c r="AY159" s="187"/>
    </row>
    <row r="160" spans="1:51" hidden="1" outlineLevel="2" x14ac:dyDescent="0.3">
      <c r="A160" s="193"/>
      <c r="B160" s="15"/>
      <c r="C160" s="24"/>
      <c r="D160" s="23"/>
      <c r="E160" s="25"/>
      <c r="F160" s="19"/>
      <c r="G160" s="26"/>
      <c r="H160" s="22"/>
      <c r="I160" s="22"/>
      <c r="J160" s="22"/>
      <c r="K160" s="22"/>
      <c r="L160" s="22"/>
      <c r="M160" s="22"/>
      <c r="N160" s="22"/>
      <c r="O160" s="22"/>
      <c r="P160" s="23"/>
      <c r="Q160" s="25"/>
      <c r="R160" s="24"/>
      <c r="S160" s="25"/>
      <c r="T160" s="22"/>
      <c r="U160" s="24"/>
      <c r="V160" s="23"/>
      <c r="W160" s="25"/>
      <c r="X160" s="24"/>
      <c r="Y160" s="25"/>
      <c r="Z160" s="26"/>
      <c r="AA160" s="22"/>
      <c r="AB160" s="23"/>
      <c r="AC160" s="25"/>
      <c r="AD160" s="24"/>
      <c r="AE160" s="23"/>
      <c r="AF160" s="25"/>
      <c r="AG160" s="24"/>
      <c r="AH160" s="23"/>
      <c r="AI160" s="25"/>
      <c r="AJ160" s="24"/>
      <c r="AK160" s="25"/>
      <c r="AL160" s="26"/>
      <c r="AM160" s="216"/>
      <c r="AN160" s="216"/>
      <c r="AO160" s="167"/>
      <c r="AP160" s="21"/>
      <c r="AQ160" s="77"/>
      <c r="AR160" s="80"/>
      <c r="AS160" s="80"/>
      <c r="AT160" s="80"/>
      <c r="AU160" s="89"/>
      <c r="AV160" s="89"/>
      <c r="AW160" s="187"/>
      <c r="AX160" s="187"/>
      <c r="AY160" s="187"/>
    </row>
    <row r="161" spans="1:51" outlineLevel="1" collapsed="1" x14ac:dyDescent="0.3">
      <c r="A161" s="193" t="s">
        <v>358</v>
      </c>
      <c r="B161" s="119" t="s">
        <v>138</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121"/>
      <c r="AF161" s="123"/>
      <c r="AG161" s="123"/>
      <c r="AH161" s="123"/>
      <c r="AI161" s="123"/>
      <c r="AJ161" s="120"/>
      <c r="AK161" s="122"/>
      <c r="AL161" s="123"/>
      <c r="AM161" s="222"/>
      <c r="AN161" s="222"/>
      <c r="AO161" s="170"/>
      <c r="AP161" s="124">
        <f>SUMPRODUCT(AO162:AO165,AP162:AP165)/SUM(AO162:AO165)</f>
        <v>8.5714285714285729E-2</v>
      </c>
      <c r="AQ161" s="125"/>
      <c r="AR161" s="126"/>
      <c r="AS161" s="127" t="s">
        <v>66</v>
      </c>
      <c r="AT161" s="127"/>
      <c r="AU161" s="128"/>
      <c r="AV161" s="128"/>
      <c r="AW161" s="191"/>
      <c r="AX161" s="191"/>
      <c r="AY161" s="191">
        <v>2</v>
      </c>
    </row>
    <row r="162" spans="1:51" ht="72" hidden="1" outlineLevel="2" x14ac:dyDescent="0.3">
      <c r="A162" s="193"/>
      <c r="B162" s="15" t="s">
        <v>142</v>
      </c>
      <c r="C162" s="24"/>
      <c r="D162" s="23"/>
      <c r="E162" s="25"/>
      <c r="F162" s="19"/>
      <c r="G162" s="26"/>
      <c r="H162" s="22"/>
      <c r="I162" s="22"/>
      <c r="J162" s="22"/>
      <c r="K162" s="22"/>
      <c r="L162" s="22"/>
      <c r="M162" s="22"/>
      <c r="N162" s="22"/>
      <c r="O162" s="22"/>
      <c r="P162" s="23"/>
      <c r="Q162" s="25"/>
      <c r="R162" s="24"/>
      <c r="S162" s="25"/>
      <c r="T162" s="22"/>
      <c r="U162" s="24"/>
      <c r="V162" s="23"/>
      <c r="W162" s="25"/>
      <c r="X162" s="24"/>
      <c r="Y162" s="25" t="s">
        <v>16</v>
      </c>
      <c r="Z162" s="26" t="s">
        <v>16</v>
      </c>
      <c r="AA162" s="22"/>
      <c r="AB162" s="23"/>
      <c r="AC162" s="25"/>
      <c r="AD162" s="24"/>
      <c r="AE162" s="23"/>
      <c r="AF162" s="25"/>
      <c r="AG162" s="24"/>
      <c r="AH162" s="23"/>
      <c r="AI162" s="25"/>
      <c r="AJ162" s="24"/>
      <c r="AK162" s="25"/>
      <c r="AL162" s="26"/>
      <c r="AM162" s="216"/>
      <c r="AN162" s="216"/>
      <c r="AO162" s="167">
        <v>3</v>
      </c>
      <c r="AP162" s="21">
        <v>0.2</v>
      </c>
      <c r="AQ162" s="77" t="s">
        <v>210</v>
      </c>
      <c r="AR162" s="80" t="s">
        <v>209</v>
      </c>
      <c r="AS162" s="80" t="s">
        <v>66</v>
      </c>
      <c r="AT162" s="80"/>
      <c r="AU162" s="89" t="s">
        <v>208</v>
      </c>
      <c r="AV162" s="89"/>
      <c r="AW162" s="187"/>
      <c r="AX162" s="187"/>
      <c r="AY162" s="187"/>
    </row>
    <row r="163" spans="1:51" ht="28.8" hidden="1" outlineLevel="2" x14ac:dyDescent="0.3">
      <c r="A163" s="193"/>
      <c r="B163" s="15" t="s">
        <v>143</v>
      </c>
      <c r="C163" s="24"/>
      <c r="D163" s="23"/>
      <c r="E163" s="25"/>
      <c r="F163" s="19"/>
      <c r="G163" s="26"/>
      <c r="H163" s="22"/>
      <c r="I163" s="22"/>
      <c r="J163" s="22"/>
      <c r="K163" s="22"/>
      <c r="L163" s="22"/>
      <c r="M163" s="22"/>
      <c r="N163" s="22"/>
      <c r="O163" s="22"/>
      <c r="P163" s="23"/>
      <c r="Q163" s="25"/>
      <c r="R163" s="24"/>
      <c r="S163" s="25"/>
      <c r="T163" s="22"/>
      <c r="U163" s="24"/>
      <c r="V163" s="23"/>
      <c r="W163" s="25"/>
      <c r="X163" s="24"/>
      <c r="Y163" s="25"/>
      <c r="Z163" s="26"/>
      <c r="AA163" s="22" t="s">
        <v>16</v>
      </c>
      <c r="AB163" s="23" t="s">
        <v>16</v>
      </c>
      <c r="AC163" s="25"/>
      <c r="AD163" s="24"/>
      <c r="AE163" s="23"/>
      <c r="AF163" s="25"/>
      <c r="AG163" s="24"/>
      <c r="AH163" s="23"/>
      <c r="AI163" s="25"/>
      <c r="AJ163" s="24"/>
      <c r="AK163" s="25"/>
      <c r="AL163" s="26"/>
      <c r="AM163" s="216"/>
      <c r="AN163" s="216"/>
      <c r="AO163" s="167">
        <v>2</v>
      </c>
      <c r="AP163" s="21">
        <v>0</v>
      </c>
      <c r="AQ163" s="77" t="s">
        <v>145</v>
      </c>
      <c r="AR163" s="80"/>
      <c r="AS163" s="80" t="s">
        <v>66</v>
      </c>
      <c r="AT163" s="80"/>
      <c r="AU163" s="89"/>
      <c r="AV163" s="89"/>
      <c r="AW163" s="187"/>
      <c r="AX163" s="187"/>
      <c r="AY163" s="187"/>
    </row>
    <row r="164" spans="1:51" hidden="1" outlineLevel="2" x14ac:dyDescent="0.3">
      <c r="A164" s="193"/>
      <c r="B164" s="15" t="s">
        <v>144</v>
      </c>
      <c r="C164" s="24"/>
      <c r="D164" s="23"/>
      <c r="E164" s="25"/>
      <c r="F164" s="19"/>
      <c r="G164" s="26"/>
      <c r="H164" s="22"/>
      <c r="I164" s="22"/>
      <c r="J164" s="22"/>
      <c r="K164" s="22"/>
      <c r="L164" s="22"/>
      <c r="M164" s="22"/>
      <c r="N164" s="22"/>
      <c r="O164" s="22"/>
      <c r="P164" s="23"/>
      <c r="Q164" s="25"/>
      <c r="R164" s="24"/>
      <c r="S164" s="25"/>
      <c r="T164" s="22"/>
      <c r="U164" s="24"/>
      <c r="V164" s="23"/>
      <c r="W164" s="25"/>
      <c r="X164" s="24"/>
      <c r="Y164" s="25"/>
      <c r="Z164" s="26"/>
      <c r="AA164" s="22"/>
      <c r="AB164" s="23"/>
      <c r="AC164" s="25" t="s">
        <v>16</v>
      </c>
      <c r="AD164" s="24"/>
      <c r="AE164" s="23"/>
      <c r="AF164" s="25"/>
      <c r="AG164" s="24"/>
      <c r="AH164" s="23"/>
      <c r="AI164" s="25"/>
      <c r="AJ164" s="24"/>
      <c r="AK164" s="25"/>
      <c r="AL164" s="26"/>
      <c r="AM164" s="216"/>
      <c r="AN164" s="216"/>
      <c r="AO164" s="167">
        <v>2</v>
      </c>
      <c r="AP164" s="21">
        <v>0</v>
      </c>
      <c r="AQ164" s="77" t="s">
        <v>146</v>
      </c>
      <c r="AR164" s="80"/>
      <c r="AS164" s="80" t="s">
        <v>66</v>
      </c>
      <c r="AT164" s="80"/>
      <c r="AU164" s="89"/>
      <c r="AV164" s="89"/>
      <c r="AW164" s="187"/>
      <c r="AX164" s="187"/>
      <c r="AY164" s="187"/>
    </row>
    <row r="165" spans="1:51" hidden="1" outlineLevel="2" x14ac:dyDescent="0.3">
      <c r="A165" s="193"/>
      <c r="B165" s="15"/>
      <c r="C165" s="24"/>
      <c r="D165" s="23"/>
      <c r="E165" s="25"/>
      <c r="F165" s="19"/>
      <c r="G165" s="26"/>
      <c r="H165" s="22"/>
      <c r="I165" s="22"/>
      <c r="J165" s="22"/>
      <c r="K165" s="22"/>
      <c r="L165" s="22"/>
      <c r="M165" s="22"/>
      <c r="N165" s="22"/>
      <c r="O165" s="22"/>
      <c r="P165" s="23"/>
      <c r="Q165" s="25"/>
      <c r="R165" s="24"/>
      <c r="S165" s="25"/>
      <c r="T165" s="22"/>
      <c r="U165" s="24"/>
      <c r="V165" s="23"/>
      <c r="W165" s="25"/>
      <c r="X165" s="24"/>
      <c r="Y165" s="25"/>
      <c r="Z165" s="26"/>
      <c r="AA165" s="22"/>
      <c r="AB165" s="23"/>
      <c r="AC165" s="25"/>
      <c r="AD165" s="24"/>
      <c r="AE165" s="23"/>
      <c r="AF165" s="25"/>
      <c r="AG165" s="24"/>
      <c r="AH165" s="23"/>
      <c r="AI165" s="25"/>
      <c r="AJ165" s="24"/>
      <c r="AK165" s="25"/>
      <c r="AL165" s="26"/>
      <c r="AM165" s="216"/>
      <c r="AN165" s="216"/>
      <c r="AO165" s="167"/>
      <c r="AP165" s="21"/>
      <c r="AQ165" s="77"/>
      <c r="AR165" s="80"/>
      <c r="AS165" s="80"/>
      <c r="AT165" s="80"/>
      <c r="AU165" s="89"/>
      <c r="AV165" s="89"/>
      <c r="AW165" s="187"/>
      <c r="AX165" s="187"/>
      <c r="AY165" s="187"/>
    </row>
    <row r="166" spans="1:51" outlineLevel="1" collapsed="1" x14ac:dyDescent="0.3">
      <c r="A166" s="193" t="s">
        <v>359</v>
      </c>
      <c r="B166" s="119" t="s">
        <v>139</v>
      </c>
      <c r="C166" s="120"/>
      <c r="D166" s="121"/>
      <c r="E166" s="122"/>
      <c r="F166" s="123"/>
      <c r="G166" s="123"/>
      <c r="H166" s="123"/>
      <c r="I166" s="123"/>
      <c r="J166" s="123"/>
      <c r="K166" s="123"/>
      <c r="L166" s="123"/>
      <c r="M166" s="123"/>
      <c r="N166" s="123"/>
      <c r="O166" s="123"/>
      <c r="P166" s="121"/>
      <c r="Q166" s="123"/>
      <c r="R166" s="123"/>
      <c r="S166" s="123"/>
      <c r="T166" s="123"/>
      <c r="U166" s="120"/>
      <c r="V166" s="123"/>
      <c r="W166" s="123"/>
      <c r="X166" s="123"/>
      <c r="Y166" s="123"/>
      <c r="Z166" s="123"/>
      <c r="AA166" s="123"/>
      <c r="AB166" s="123"/>
      <c r="AC166" s="123"/>
      <c r="AD166" s="123"/>
      <c r="AE166" s="121"/>
      <c r="AF166" s="123"/>
      <c r="AG166" s="123"/>
      <c r="AH166" s="123"/>
      <c r="AI166" s="123"/>
      <c r="AJ166" s="120"/>
      <c r="AK166" s="122"/>
      <c r="AL166" s="123"/>
      <c r="AM166" s="222"/>
      <c r="AN166" s="222"/>
      <c r="AO166" s="170"/>
      <c r="AP166" s="124">
        <f>SUMPRODUCT(AO167:AO173,AP167:AP173)/SUM(AO167:AO173)</f>
        <v>0.45333333333333337</v>
      </c>
      <c r="AQ166" s="125"/>
      <c r="AR166" s="126"/>
      <c r="AS166" s="127" t="s">
        <v>141</v>
      </c>
      <c r="AT166" s="127"/>
      <c r="AU166" s="128"/>
      <c r="AV166" s="128"/>
      <c r="AW166" s="191"/>
      <c r="AX166" s="191"/>
      <c r="AY166" s="191">
        <v>3</v>
      </c>
    </row>
    <row r="167" spans="1:51" hidden="1" outlineLevel="2" x14ac:dyDescent="0.3">
      <c r="A167" s="193"/>
      <c r="B167" s="15" t="s">
        <v>185</v>
      </c>
      <c r="C167" s="24"/>
      <c r="D167" s="23"/>
      <c r="E167" s="25"/>
      <c r="F167" s="19"/>
      <c r="G167" s="26"/>
      <c r="H167" s="22"/>
      <c r="I167" s="22"/>
      <c r="J167" s="22"/>
      <c r="K167" s="22"/>
      <c r="L167" s="22"/>
      <c r="M167" s="22"/>
      <c r="N167" s="22"/>
      <c r="O167" s="22"/>
      <c r="P167" s="23"/>
      <c r="Q167" s="25"/>
      <c r="R167" s="24"/>
      <c r="S167" s="25"/>
      <c r="T167" s="22"/>
      <c r="U167" s="24"/>
      <c r="V167" s="23"/>
      <c r="W167" s="25" t="s">
        <v>16</v>
      </c>
      <c r="X167" s="24"/>
      <c r="Y167" s="25"/>
      <c r="Z167" s="26"/>
      <c r="AA167" s="22"/>
      <c r="AB167" s="23"/>
      <c r="AC167" s="25"/>
      <c r="AD167" s="24"/>
      <c r="AE167" s="23"/>
      <c r="AF167" s="25"/>
      <c r="AG167" s="24"/>
      <c r="AH167" s="23"/>
      <c r="AI167" s="25"/>
      <c r="AJ167" s="24"/>
      <c r="AK167" s="25"/>
      <c r="AL167" s="26"/>
      <c r="AM167" s="216"/>
      <c r="AN167" s="216"/>
      <c r="AO167" s="167">
        <v>2</v>
      </c>
      <c r="AP167" s="21">
        <v>1</v>
      </c>
      <c r="AQ167" s="77"/>
      <c r="AR167" s="80"/>
      <c r="AS167" s="80" t="s">
        <v>141</v>
      </c>
      <c r="AT167" s="80"/>
      <c r="AU167" s="89"/>
      <c r="AV167" s="89"/>
      <c r="AW167" s="187"/>
      <c r="AX167" s="187"/>
      <c r="AY167" s="187"/>
    </row>
    <row r="168" spans="1:51" ht="28.8" hidden="1" outlineLevel="2" x14ac:dyDescent="0.3">
      <c r="A168" s="193"/>
      <c r="B168" s="15" t="s">
        <v>186</v>
      </c>
      <c r="C168" s="24"/>
      <c r="D168" s="23"/>
      <c r="E168" s="25"/>
      <c r="F168" s="19"/>
      <c r="G168" s="26"/>
      <c r="H168" s="22"/>
      <c r="I168" s="22"/>
      <c r="J168" s="22"/>
      <c r="K168" s="22"/>
      <c r="L168" s="22"/>
      <c r="M168" s="22"/>
      <c r="N168" s="22"/>
      <c r="O168" s="22"/>
      <c r="P168" s="23"/>
      <c r="Q168" s="25"/>
      <c r="R168" s="24"/>
      <c r="S168" s="25"/>
      <c r="T168" s="22"/>
      <c r="U168" s="24"/>
      <c r="V168" s="23"/>
      <c r="W168" s="25" t="s">
        <v>16</v>
      </c>
      <c r="X168" s="24"/>
      <c r="Y168" s="25"/>
      <c r="Z168" s="26"/>
      <c r="AA168" s="22"/>
      <c r="AB168" s="23"/>
      <c r="AC168" s="25"/>
      <c r="AD168" s="24"/>
      <c r="AE168" s="23"/>
      <c r="AF168" s="25"/>
      <c r="AG168" s="24"/>
      <c r="AH168" s="23"/>
      <c r="AI168" s="25"/>
      <c r="AJ168" s="24"/>
      <c r="AK168" s="25"/>
      <c r="AL168" s="26"/>
      <c r="AM168" s="216"/>
      <c r="AN168" s="216"/>
      <c r="AO168" s="167">
        <v>2</v>
      </c>
      <c r="AP168" s="21">
        <v>1</v>
      </c>
      <c r="AQ168" s="77" t="s">
        <v>188</v>
      </c>
      <c r="AR168" s="80" t="s">
        <v>253</v>
      </c>
      <c r="AS168" s="80" t="s">
        <v>141</v>
      </c>
      <c r="AT168" s="80"/>
      <c r="AU168" s="89"/>
      <c r="AV168" s="89"/>
      <c r="AW168" s="187"/>
      <c r="AX168" s="187"/>
      <c r="AY168" s="187"/>
    </row>
    <row r="169" spans="1:51" ht="28.8" hidden="1" outlineLevel="2" x14ac:dyDescent="0.3">
      <c r="A169" s="193"/>
      <c r="B169" s="15" t="s">
        <v>187</v>
      </c>
      <c r="C169" s="24"/>
      <c r="D169" s="23"/>
      <c r="E169" s="25"/>
      <c r="F169" s="19"/>
      <c r="G169" s="26"/>
      <c r="H169" s="22"/>
      <c r="I169" s="22"/>
      <c r="J169" s="22"/>
      <c r="K169" s="22"/>
      <c r="L169" s="22"/>
      <c r="M169" s="22"/>
      <c r="N169" s="22"/>
      <c r="O169" s="22"/>
      <c r="P169" s="23"/>
      <c r="Q169" s="25"/>
      <c r="R169" s="24"/>
      <c r="S169" s="25"/>
      <c r="T169" s="22"/>
      <c r="U169" s="24"/>
      <c r="V169" s="23"/>
      <c r="W169" s="25"/>
      <c r="X169" s="24" t="s">
        <v>16</v>
      </c>
      <c r="Y169" s="25" t="s">
        <v>16</v>
      </c>
      <c r="Z169" s="26" t="s">
        <v>16</v>
      </c>
      <c r="AA169" s="22"/>
      <c r="AB169" s="23"/>
      <c r="AC169" s="25"/>
      <c r="AD169" s="24"/>
      <c r="AE169" s="23"/>
      <c r="AF169" s="25"/>
      <c r="AG169" s="24"/>
      <c r="AH169" s="23"/>
      <c r="AI169" s="25"/>
      <c r="AJ169" s="24"/>
      <c r="AK169" s="25"/>
      <c r="AL169" s="26"/>
      <c r="AM169" s="216"/>
      <c r="AN169" s="216"/>
      <c r="AO169" s="167">
        <v>2</v>
      </c>
      <c r="AP169" s="21">
        <v>0.7</v>
      </c>
      <c r="AQ169" s="77"/>
      <c r="AR169" s="80" t="s">
        <v>317</v>
      </c>
      <c r="AS169" s="80" t="s">
        <v>141</v>
      </c>
      <c r="AT169" s="80"/>
      <c r="AU169" s="89" t="s">
        <v>254</v>
      </c>
      <c r="AV169" s="89"/>
      <c r="AW169" s="187"/>
      <c r="AX169" s="187"/>
      <c r="AY169" s="187"/>
    </row>
    <row r="170" spans="1:51" hidden="1" outlineLevel="2" x14ac:dyDescent="0.3">
      <c r="A170" s="193"/>
      <c r="B170" s="15" t="s">
        <v>189</v>
      </c>
      <c r="C170" s="24"/>
      <c r="D170" s="23"/>
      <c r="E170" s="25"/>
      <c r="F170" s="19"/>
      <c r="G170" s="26"/>
      <c r="H170" s="22"/>
      <c r="I170" s="22"/>
      <c r="J170" s="22"/>
      <c r="K170" s="22"/>
      <c r="L170" s="22"/>
      <c r="M170" s="22"/>
      <c r="N170" s="22"/>
      <c r="O170" s="22"/>
      <c r="P170" s="23"/>
      <c r="Q170" s="25"/>
      <c r="R170" s="24"/>
      <c r="S170" s="25"/>
      <c r="T170" s="22"/>
      <c r="U170" s="24"/>
      <c r="V170" s="23"/>
      <c r="W170" s="25"/>
      <c r="X170" s="24"/>
      <c r="Y170" s="25"/>
      <c r="Z170" s="26" t="s">
        <v>16</v>
      </c>
      <c r="AA170" s="22" t="s">
        <v>16</v>
      </c>
      <c r="AB170" s="23"/>
      <c r="AC170" s="25"/>
      <c r="AD170" s="24"/>
      <c r="AE170" s="23"/>
      <c r="AF170" s="25"/>
      <c r="AG170" s="24"/>
      <c r="AH170" s="23"/>
      <c r="AI170" s="25"/>
      <c r="AJ170" s="24"/>
      <c r="AK170" s="25"/>
      <c r="AL170" s="26"/>
      <c r="AM170" s="216"/>
      <c r="AN170" s="216"/>
      <c r="AO170" s="167">
        <v>2</v>
      </c>
      <c r="AP170" s="21">
        <v>0.02</v>
      </c>
      <c r="AQ170" s="77"/>
      <c r="AR170" s="80"/>
      <c r="AS170" s="80" t="s">
        <v>141</v>
      </c>
      <c r="AT170" s="80"/>
      <c r="AU170" s="89"/>
      <c r="AV170" s="89"/>
      <c r="AW170" s="187"/>
      <c r="AX170" s="187"/>
      <c r="AY170" s="187"/>
    </row>
    <row r="171" spans="1:51" ht="28.8" hidden="1" outlineLevel="2" x14ac:dyDescent="0.3">
      <c r="A171" s="193"/>
      <c r="B171" s="15" t="s">
        <v>190</v>
      </c>
      <c r="C171" s="24"/>
      <c r="D171" s="23"/>
      <c r="E171" s="25"/>
      <c r="F171" s="19"/>
      <c r="G171" s="26"/>
      <c r="H171" s="22"/>
      <c r="I171" s="22"/>
      <c r="J171" s="22"/>
      <c r="K171" s="22"/>
      <c r="L171" s="22"/>
      <c r="M171" s="22"/>
      <c r="N171" s="22"/>
      <c r="O171" s="22"/>
      <c r="P171" s="23"/>
      <c r="Q171" s="25"/>
      <c r="R171" s="24"/>
      <c r="S171" s="25"/>
      <c r="T171" s="22"/>
      <c r="U171" s="24"/>
      <c r="V171" s="23"/>
      <c r="W171" s="25"/>
      <c r="X171" s="24"/>
      <c r="Y171" s="25"/>
      <c r="Z171" s="26" t="s">
        <v>16</v>
      </c>
      <c r="AA171" s="22" t="s">
        <v>16</v>
      </c>
      <c r="AB171" s="23"/>
      <c r="AC171" s="25"/>
      <c r="AD171" s="24"/>
      <c r="AE171" s="23"/>
      <c r="AF171" s="25"/>
      <c r="AG171" s="24"/>
      <c r="AH171" s="23"/>
      <c r="AI171" s="25"/>
      <c r="AJ171" s="24"/>
      <c r="AK171" s="25"/>
      <c r="AL171" s="26"/>
      <c r="AM171" s="216"/>
      <c r="AN171" s="216"/>
      <c r="AO171" s="167">
        <v>2</v>
      </c>
      <c r="AP171" s="21">
        <v>0</v>
      </c>
      <c r="AQ171" s="77"/>
      <c r="AR171" s="80"/>
      <c r="AS171" s="80" t="s">
        <v>141</v>
      </c>
      <c r="AT171" s="80"/>
      <c r="AU171" s="89"/>
      <c r="AV171" s="89"/>
      <c r="AW171" s="187"/>
      <c r="AX171" s="187"/>
      <c r="AY171" s="187"/>
    </row>
    <row r="172" spans="1:51" hidden="1" outlineLevel="2" x14ac:dyDescent="0.3">
      <c r="A172" s="193"/>
      <c r="B172" s="15" t="s">
        <v>191</v>
      </c>
      <c r="C172" s="24"/>
      <c r="D172" s="23"/>
      <c r="E172" s="25"/>
      <c r="F172" s="19"/>
      <c r="G172" s="26"/>
      <c r="H172" s="22"/>
      <c r="I172" s="22"/>
      <c r="J172" s="22"/>
      <c r="K172" s="22"/>
      <c r="L172" s="22"/>
      <c r="M172" s="22"/>
      <c r="N172" s="22"/>
      <c r="O172" s="22"/>
      <c r="P172" s="23"/>
      <c r="Q172" s="25"/>
      <c r="R172" s="24"/>
      <c r="S172" s="25"/>
      <c r="T172" s="22"/>
      <c r="U172" s="24"/>
      <c r="V172" s="23"/>
      <c r="W172" s="25"/>
      <c r="X172" s="24"/>
      <c r="Y172" s="25"/>
      <c r="Z172" s="26"/>
      <c r="AA172" s="22" t="s">
        <v>16</v>
      </c>
      <c r="AB172" s="23" t="s">
        <v>16</v>
      </c>
      <c r="AC172" s="25" t="s">
        <v>16</v>
      </c>
      <c r="AD172" s="24"/>
      <c r="AE172" s="23"/>
      <c r="AF172" s="25"/>
      <c r="AG172" s="24"/>
      <c r="AH172" s="23"/>
      <c r="AI172" s="25"/>
      <c r="AJ172" s="24"/>
      <c r="AK172" s="25"/>
      <c r="AL172" s="26"/>
      <c r="AM172" s="216"/>
      <c r="AN172" s="216"/>
      <c r="AO172" s="167">
        <v>2</v>
      </c>
      <c r="AP172" s="21">
        <v>0</v>
      </c>
      <c r="AQ172" s="77"/>
      <c r="AR172" s="80"/>
      <c r="AS172" s="80" t="s">
        <v>141</v>
      </c>
      <c r="AT172" s="80"/>
      <c r="AU172" s="89"/>
      <c r="AV172" s="89"/>
      <c r="AW172" s="187"/>
      <c r="AX172" s="187"/>
      <c r="AY172" s="187"/>
    </row>
    <row r="173" spans="1:51" hidden="1" outlineLevel="2" x14ac:dyDescent="0.3">
      <c r="A173" s="193"/>
      <c r="B173" s="15"/>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c r="AC173" s="25"/>
      <c r="AD173" s="24"/>
      <c r="AE173" s="23"/>
      <c r="AF173" s="25"/>
      <c r="AG173" s="24"/>
      <c r="AH173" s="23"/>
      <c r="AI173" s="25"/>
      <c r="AJ173" s="24"/>
      <c r="AK173" s="25"/>
      <c r="AL173" s="26"/>
      <c r="AM173" s="216"/>
      <c r="AN173" s="216"/>
      <c r="AO173" s="167"/>
      <c r="AP173" s="21"/>
      <c r="AQ173" s="77"/>
      <c r="AR173" s="80"/>
      <c r="AS173" s="80"/>
      <c r="AT173" s="80"/>
      <c r="AU173" s="89"/>
      <c r="AV173" s="89"/>
      <c r="AW173" s="187"/>
      <c r="AX173" s="187"/>
      <c r="AY173" s="187"/>
    </row>
    <row r="174" spans="1:51" outlineLevel="1" collapsed="1" x14ac:dyDescent="0.3">
      <c r="A174" s="193" t="s">
        <v>360</v>
      </c>
      <c r="B174" s="119" t="s">
        <v>140</v>
      </c>
      <c r="C174" s="120"/>
      <c r="D174" s="121"/>
      <c r="E174" s="122"/>
      <c r="F174" s="123"/>
      <c r="G174" s="123"/>
      <c r="H174" s="123"/>
      <c r="I174" s="123"/>
      <c r="J174" s="123"/>
      <c r="K174" s="123"/>
      <c r="L174" s="123"/>
      <c r="M174" s="123"/>
      <c r="N174" s="123"/>
      <c r="O174" s="123"/>
      <c r="P174" s="121"/>
      <c r="Q174" s="123"/>
      <c r="R174" s="123"/>
      <c r="S174" s="123"/>
      <c r="T174" s="123"/>
      <c r="U174" s="120"/>
      <c r="V174" s="123"/>
      <c r="W174" s="123"/>
      <c r="X174" s="123"/>
      <c r="Y174" s="123"/>
      <c r="Z174" s="123"/>
      <c r="AA174" s="123"/>
      <c r="AB174" s="123"/>
      <c r="AC174" s="123"/>
      <c r="AD174" s="123"/>
      <c r="AE174" s="121"/>
      <c r="AF174" s="123"/>
      <c r="AG174" s="123"/>
      <c r="AH174" s="123"/>
      <c r="AI174" s="123"/>
      <c r="AJ174" s="120"/>
      <c r="AK174" s="122"/>
      <c r="AL174" s="123"/>
      <c r="AM174" s="222"/>
      <c r="AN174" s="222"/>
      <c r="AO174" s="170"/>
      <c r="AP174" s="124">
        <f>SUMPRODUCT(AO175:AO178,AP175:AP178)/SUM(AO175:AO178)</f>
        <v>0.93333333333333335</v>
      </c>
      <c r="AQ174" s="125"/>
      <c r="AR174" s="126"/>
      <c r="AS174" s="127" t="s">
        <v>51</v>
      </c>
      <c r="AT174" s="127"/>
      <c r="AU174" s="128"/>
      <c r="AV174" s="128"/>
      <c r="AW174" s="191" t="s">
        <v>392</v>
      </c>
      <c r="AX174" s="191"/>
      <c r="AY174" s="191">
        <v>3</v>
      </c>
    </row>
    <row r="175" spans="1:51" ht="43.2" hidden="1" outlineLevel="2" x14ac:dyDescent="0.3">
      <c r="A175" s="193"/>
      <c r="B175" s="15" t="s">
        <v>158</v>
      </c>
      <c r="C175" s="24"/>
      <c r="D175" s="23"/>
      <c r="E175" s="25"/>
      <c r="F175" s="19"/>
      <c r="G175" s="26"/>
      <c r="H175" s="22"/>
      <c r="I175" s="22"/>
      <c r="J175" s="22"/>
      <c r="K175" s="22"/>
      <c r="L175" s="22"/>
      <c r="M175" s="22"/>
      <c r="N175" s="22"/>
      <c r="O175" s="22"/>
      <c r="P175" s="23"/>
      <c r="Q175" s="25"/>
      <c r="R175" s="24"/>
      <c r="S175" s="25"/>
      <c r="T175" s="22"/>
      <c r="U175" s="24"/>
      <c r="V175" s="23"/>
      <c r="W175" s="25" t="s">
        <v>16</v>
      </c>
      <c r="X175" s="24" t="s">
        <v>16</v>
      </c>
      <c r="Y175" s="25" t="s">
        <v>92</v>
      </c>
      <c r="Z175" s="26"/>
      <c r="AA175" s="22"/>
      <c r="AB175" s="23"/>
      <c r="AC175" s="25"/>
      <c r="AD175" s="24"/>
      <c r="AE175" s="23"/>
      <c r="AF175" s="25"/>
      <c r="AG175" s="24"/>
      <c r="AH175" s="23"/>
      <c r="AI175" s="25"/>
      <c r="AJ175" s="24"/>
      <c r="AK175" s="25"/>
      <c r="AL175" s="26"/>
      <c r="AM175" s="216"/>
      <c r="AN175" s="216"/>
      <c r="AO175" s="167">
        <v>4</v>
      </c>
      <c r="AP175" s="21">
        <v>1</v>
      </c>
      <c r="AQ175" s="77"/>
      <c r="AR175" s="85" t="s">
        <v>271</v>
      </c>
      <c r="AS175" s="80" t="s">
        <v>51</v>
      </c>
      <c r="AT175" s="80"/>
      <c r="AU175" s="89"/>
      <c r="AV175" s="89"/>
      <c r="AW175" s="187"/>
      <c r="AX175" s="187"/>
      <c r="AY175" s="187"/>
    </row>
    <row r="176" spans="1:51" hidden="1" outlineLevel="2" x14ac:dyDescent="0.3">
      <c r="A176" s="193"/>
      <c r="B176" s="15" t="s">
        <v>159</v>
      </c>
      <c r="C176" s="24"/>
      <c r="D176" s="23"/>
      <c r="E176" s="25"/>
      <c r="F176" s="19"/>
      <c r="G176" s="26"/>
      <c r="H176" s="22"/>
      <c r="I176" s="22"/>
      <c r="J176" s="22"/>
      <c r="K176" s="22"/>
      <c r="L176" s="22"/>
      <c r="M176" s="22"/>
      <c r="N176" s="22"/>
      <c r="O176" s="22"/>
      <c r="P176" s="23"/>
      <c r="Q176" s="25"/>
      <c r="R176" s="24"/>
      <c r="S176" s="25"/>
      <c r="T176" s="22"/>
      <c r="U176" s="24"/>
      <c r="V176" s="23"/>
      <c r="W176" s="25"/>
      <c r="X176" s="24" t="s">
        <v>16</v>
      </c>
      <c r="Y176" s="25" t="s">
        <v>16</v>
      </c>
      <c r="Z176" s="26" t="s">
        <v>92</v>
      </c>
      <c r="AA176" s="22"/>
      <c r="AB176" s="23"/>
      <c r="AC176" s="25"/>
      <c r="AD176" s="24"/>
      <c r="AE176" s="23"/>
      <c r="AF176" s="25"/>
      <c r="AG176" s="24"/>
      <c r="AH176" s="23"/>
      <c r="AI176" s="25"/>
      <c r="AJ176" s="24"/>
      <c r="AK176" s="25"/>
      <c r="AL176" s="26"/>
      <c r="AM176" s="216"/>
      <c r="AN176" s="216"/>
      <c r="AO176" s="167">
        <v>1</v>
      </c>
      <c r="AP176" s="21">
        <v>0.4</v>
      </c>
      <c r="AQ176" s="77"/>
      <c r="AR176" s="85" t="s">
        <v>398</v>
      </c>
      <c r="AS176" s="80" t="s">
        <v>51</v>
      </c>
      <c r="AT176" s="80"/>
      <c r="AU176" s="89" t="s">
        <v>399</v>
      </c>
      <c r="AV176" s="89"/>
      <c r="AW176" s="187"/>
      <c r="AX176" s="187"/>
      <c r="AY176" s="187"/>
    </row>
    <row r="177" spans="1:54" ht="57.6" hidden="1" outlineLevel="2" x14ac:dyDescent="0.3">
      <c r="A177" s="193"/>
      <c r="B177" s="15" t="s">
        <v>257</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16</v>
      </c>
      <c r="Z177" s="26" t="s">
        <v>16</v>
      </c>
      <c r="AA177" s="22" t="s">
        <v>92</v>
      </c>
      <c r="AB177" s="23"/>
      <c r="AC177" s="25"/>
      <c r="AD177" s="24"/>
      <c r="AE177" s="23"/>
      <c r="AF177" s="25"/>
      <c r="AG177" s="24"/>
      <c r="AH177" s="23"/>
      <c r="AI177" s="25"/>
      <c r="AJ177" s="24"/>
      <c r="AK177" s="25"/>
      <c r="AL177" s="26"/>
      <c r="AM177" s="216"/>
      <c r="AN177" s="216"/>
      <c r="AO177" s="167">
        <v>4</v>
      </c>
      <c r="AP177" s="21">
        <v>1</v>
      </c>
      <c r="AQ177" s="77" t="s">
        <v>256</v>
      </c>
      <c r="AR177" s="77" t="s">
        <v>397</v>
      </c>
      <c r="AS177" s="80" t="s">
        <v>51</v>
      </c>
      <c r="AT177" s="80"/>
      <c r="AU177" s="89"/>
      <c r="AV177" s="89"/>
      <c r="AW177" s="187"/>
      <c r="AX177" s="187"/>
      <c r="AY177" s="187"/>
    </row>
    <row r="178" spans="1:54" hidden="1" outlineLevel="2" x14ac:dyDescent="0.3">
      <c r="A178" s="193"/>
      <c r="B178" s="15"/>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c r="AB178" s="23"/>
      <c r="AC178" s="25"/>
      <c r="AD178" s="24"/>
      <c r="AE178" s="23"/>
      <c r="AF178" s="25"/>
      <c r="AG178" s="24"/>
      <c r="AH178" s="23"/>
      <c r="AI178" s="25"/>
      <c r="AJ178" s="24"/>
      <c r="AK178" s="25"/>
      <c r="AL178" s="26"/>
      <c r="AM178" s="216"/>
      <c r="AN178" s="216"/>
      <c r="AO178" s="167"/>
      <c r="AP178" s="21"/>
      <c r="AQ178" s="77"/>
      <c r="AR178" s="80"/>
      <c r="AS178" s="80"/>
      <c r="AT178" s="80"/>
      <c r="AU178" s="89"/>
      <c r="AV178" s="89"/>
      <c r="AW178" s="187"/>
      <c r="AX178" s="187"/>
      <c r="AY178" s="187"/>
    </row>
    <row r="179" spans="1:54" outlineLevel="1" collapsed="1" x14ac:dyDescent="0.3">
      <c r="A179" s="193" t="s">
        <v>361</v>
      </c>
      <c r="B179" s="119" t="s">
        <v>288</v>
      </c>
      <c r="C179" s="120"/>
      <c r="D179" s="121"/>
      <c r="E179" s="122"/>
      <c r="F179" s="123"/>
      <c r="G179" s="123"/>
      <c r="H179" s="123"/>
      <c r="I179" s="123"/>
      <c r="J179" s="123"/>
      <c r="K179" s="123"/>
      <c r="L179" s="123"/>
      <c r="M179" s="123"/>
      <c r="N179" s="123"/>
      <c r="O179" s="123"/>
      <c r="P179" s="121"/>
      <c r="Q179" s="123"/>
      <c r="R179" s="123"/>
      <c r="S179" s="123"/>
      <c r="T179" s="123"/>
      <c r="U179" s="120"/>
      <c r="V179" s="123"/>
      <c r="W179" s="123"/>
      <c r="X179" s="123"/>
      <c r="Y179" s="123"/>
      <c r="Z179" s="123"/>
      <c r="AA179" s="123"/>
      <c r="AB179" s="123"/>
      <c r="AC179" s="123"/>
      <c r="AD179" s="123"/>
      <c r="AE179" s="121"/>
      <c r="AF179" s="123"/>
      <c r="AG179" s="123"/>
      <c r="AH179" s="123"/>
      <c r="AI179" s="123"/>
      <c r="AJ179" s="120"/>
      <c r="AK179" s="122"/>
      <c r="AL179" s="123"/>
      <c r="AM179" s="222"/>
      <c r="AN179" s="222"/>
      <c r="AO179" s="170"/>
      <c r="AP179" s="124">
        <f>SUMPRODUCT(AO180:AO183,AP180:AP183)/SUM(AO180:AO183)</f>
        <v>3.3333333333333333E-2</v>
      </c>
      <c r="AQ179" s="125"/>
      <c r="AR179" s="126"/>
      <c r="AS179" s="127" t="s">
        <v>326</v>
      </c>
      <c r="AT179" s="127"/>
      <c r="AU179" s="128"/>
      <c r="AV179" s="128"/>
      <c r="AW179" s="191"/>
      <c r="AX179" s="191"/>
      <c r="AY179" s="191">
        <v>3</v>
      </c>
    </row>
    <row r="180" spans="1:54" hidden="1" outlineLevel="2" x14ac:dyDescent="0.3">
      <c r="A180" s="14"/>
      <c r="B180" s="15" t="s">
        <v>289</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t="s">
        <v>16</v>
      </c>
      <c r="Z180" s="26"/>
      <c r="AA180" s="22"/>
      <c r="AB180" s="23"/>
      <c r="AC180" s="25"/>
      <c r="AD180" s="24"/>
      <c r="AE180" s="23"/>
      <c r="AF180" s="25"/>
      <c r="AG180" s="24"/>
      <c r="AH180" s="23"/>
      <c r="AI180" s="25"/>
      <c r="AJ180" s="24"/>
      <c r="AK180" s="25"/>
      <c r="AL180" s="26"/>
      <c r="AM180" s="216"/>
      <c r="AN180" s="216"/>
      <c r="AO180" s="167">
        <v>1</v>
      </c>
      <c r="AP180" s="21">
        <v>0.2</v>
      </c>
      <c r="AQ180" s="77"/>
      <c r="AR180" s="85" t="s">
        <v>396</v>
      </c>
      <c r="AS180" s="80"/>
      <c r="AT180" s="80"/>
      <c r="AU180" s="89"/>
      <c r="AV180" s="89"/>
      <c r="AW180" s="187"/>
      <c r="AX180" s="187"/>
      <c r="AY180" s="187"/>
    </row>
    <row r="181" spans="1:54" hidden="1" outlineLevel="2" x14ac:dyDescent="0.3">
      <c r="A181" s="14"/>
      <c r="B181" s="15" t="s">
        <v>290</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t="s">
        <v>16</v>
      </c>
      <c r="AA181" s="22"/>
      <c r="AB181" s="23"/>
      <c r="AC181" s="25"/>
      <c r="AD181" s="24"/>
      <c r="AE181" s="23"/>
      <c r="AF181" s="25"/>
      <c r="AG181" s="24"/>
      <c r="AH181" s="23"/>
      <c r="AI181" s="25"/>
      <c r="AJ181" s="24"/>
      <c r="AK181" s="25"/>
      <c r="AL181" s="26"/>
      <c r="AM181" s="216"/>
      <c r="AN181" s="216"/>
      <c r="AO181" s="167">
        <v>3</v>
      </c>
      <c r="AP181" s="21">
        <v>0</v>
      </c>
      <c r="AQ181" s="77"/>
      <c r="AR181" s="80"/>
      <c r="AS181" s="80"/>
      <c r="AT181" s="80"/>
      <c r="AU181" s="89"/>
      <c r="AV181" s="89"/>
      <c r="AW181" s="187"/>
      <c r="AX181" s="187"/>
      <c r="AY181" s="187"/>
    </row>
    <row r="182" spans="1:54" hidden="1" outlineLevel="2" x14ac:dyDescent="0.3">
      <c r="A182" s="14"/>
      <c r="B182" s="15" t="s">
        <v>291</v>
      </c>
      <c r="C182" s="24"/>
      <c r="D182" s="23"/>
      <c r="E182" s="25"/>
      <c r="F182" s="19"/>
      <c r="G182" s="26"/>
      <c r="H182" s="22"/>
      <c r="I182" s="22"/>
      <c r="J182" s="22"/>
      <c r="K182" s="22"/>
      <c r="L182" s="22"/>
      <c r="M182" s="22"/>
      <c r="N182" s="22"/>
      <c r="O182" s="22"/>
      <c r="P182" s="23"/>
      <c r="Q182" s="25"/>
      <c r="R182" s="24"/>
      <c r="S182" s="25"/>
      <c r="T182" s="22"/>
      <c r="U182" s="24"/>
      <c r="V182" s="23"/>
      <c r="W182" s="25"/>
      <c r="X182" s="24"/>
      <c r="Y182" s="25"/>
      <c r="Z182" s="26"/>
      <c r="AA182" s="22" t="s">
        <v>16</v>
      </c>
      <c r="AB182" s="23"/>
      <c r="AC182" s="25"/>
      <c r="AD182" s="24"/>
      <c r="AE182" s="23"/>
      <c r="AF182" s="25"/>
      <c r="AG182" s="24"/>
      <c r="AH182" s="23"/>
      <c r="AI182" s="25"/>
      <c r="AJ182" s="24"/>
      <c r="AK182" s="25"/>
      <c r="AL182" s="26"/>
      <c r="AM182" s="216"/>
      <c r="AN182" s="216"/>
      <c r="AO182" s="167">
        <v>1</v>
      </c>
      <c r="AP182" s="21">
        <v>0</v>
      </c>
      <c r="AQ182" s="77"/>
      <c r="AR182" s="80"/>
      <c r="AS182" s="80"/>
      <c r="AT182" s="80"/>
      <c r="AU182" s="89"/>
      <c r="AV182" s="89"/>
      <c r="AW182" s="187"/>
      <c r="AX182" s="187"/>
      <c r="AY182" s="187"/>
    </row>
    <row r="183" spans="1:54" hidden="1" outlineLevel="2" x14ac:dyDescent="0.3">
      <c r="A183" s="14"/>
      <c r="B183" s="15" t="s">
        <v>292</v>
      </c>
      <c r="C183" s="24"/>
      <c r="D183" s="23"/>
      <c r="E183" s="25"/>
      <c r="F183" s="19"/>
      <c r="G183" s="26"/>
      <c r="H183" s="22"/>
      <c r="I183" s="22"/>
      <c r="J183" s="22"/>
      <c r="K183" s="22"/>
      <c r="L183" s="22"/>
      <c r="M183" s="22"/>
      <c r="N183" s="22"/>
      <c r="O183" s="22"/>
      <c r="P183" s="23"/>
      <c r="Q183" s="25"/>
      <c r="R183" s="24"/>
      <c r="S183" s="25"/>
      <c r="T183" s="22"/>
      <c r="U183" s="24"/>
      <c r="V183" s="23"/>
      <c r="W183" s="25"/>
      <c r="X183" s="24"/>
      <c r="Y183" s="25"/>
      <c r="Z183" s="26"/>
      <c r="AA183" s="22"/>
      <c r="AB183" s="23" t="s">
        <v>16</v>
      </c>
      <c r="AC183" s="25"/>
      <c r="AD183" s="24"/>
      <c r="AE183" s="23"/>
      <c r="AF183" s="25"/>
      <c r="AG183" s="24"/>
      <c r="AH183" s="23"/>
      <c r="AI183" s="25"/>
      <c r="AJ183" s="24"/>
      <c r="AK183" s="25"/>
      <c r="AL183" s="26"/>
      <c r="AM183" s="216"/>
      <c r="AN183" s="216"/>
      <c r="AO183" s="167">
        <v>1</v>
      </c>
      <c r="AP183" s="21">
        <v>0</v>
      </c>
      <c r="AQ183" s="77"/>
      <c r="AR183" s="80"/>
      <c r="AS183" s="80"/>
      <c r="AT183" s="80"/>
      <c r="AU183" s="89"/>
      <c r="AV183" s="89"/>
      <c r="AW183" s="187"/>
      <c r="AX183" s="187"/>
      <c r="AY183" s="187"/>
    </row>
    <row r="184" spans="1:54" hidden="1" outlineLevel="2" x14ac:dyDescent="0.3">
      <c r="A184" s="14"/>
      <c r="B184" s="15"/>
      <c r="C184" s="24"/>
      <c r="D184" s="23"/>
      <c r="E184" s="25"/>
      <c r="F184" s="19"/>
      <c r="G184" s="26"/>
      <c r="H184" s="22"/>
      <c r="I184" s="22"/>
      <c r="J184" s="22"/>
      <c r="K184" s="22"/>
      <c r="L184" s="22"/>
      <c r="M184" s="22"/>
      <c r="N184" s="22"/>
      <c r="O184" s="22"/>
      <c r="P184" s="23"/>
      <c r="Q184" s="25"/>
      <c r="R184" s="24"/>
      <c r="S184" s="25"/>
      <c r="T184" s="22"/>
      <c r="U184" s="24"/>
      <c r="V184" s="23"/>
      <c r="W184" s="25"/>
      <c r="X184" s="24"/>
      <c r="Y184" s="25"/>
      <c r="Z184" s="26"/>
      <c r="AA184" s="22"/>
      <c r="AB184" s="23"/>
      <c r="AC184" s="25"/>
      <c r="AD184" s="24"/>
      <c r="AE184" s="23"/>
      <c r="AF184" s="25"/>
      <c r="AG184" s="24"/>
      <c r="AH184" s="23"/>
      <c r="AI184" s="25"/>
      <c r="AJ184" s="24"/>
      <c r="AK184" s="25"/>
      <c r="AL184" s="26"/>
      <c r="AM184" s="216"/>
      <c r="AN184" s="216"/>
      <c r="AO184" s="167"/>
      <c r="AP184" s="21"/>
      <c r="AQ184" s="77"/>
      <c r="AR184" s="80"/>
      <c r="AS184" s="80"/>
      <c r="AT184" s="80"/>
      <c r="AU184" s="89"/>
      <c r="AV184" s="89"/>
      <c r="AW184" s="187"/>
      <c r="AX184" s="187"/>
      <c r="AY184" s="187"/>
    </row>
    <row r="185" spans="1:54" hidden="1" outlineLevel="2" x14ac:dyDescent="0.3">
      <c r="A185" s="14"/>
      <c r="B185" s="15"/>
      <c r="C185" s="24"/>
      <c r="D185" s="23"/>
      <c r="E185" s="25"/>
      <c r="F185" s="19"/>
      <c r="G185" s="26"/>
      <c r="H185" s="22"/>
      <c r="I185" s="22"/>
      <c r="J185" s="22"/>
      <c r="K185" s="22"/>
      <c r="L185" s="22"/>
      <c r="M185" s="22"/>
      <c r="N185" s="22"/>
      <c r="O185" s="22"/>
      <c r="P185" s="23"/>
      <c r="Q185" s="25"/>
      <c r="R185" s="24"/>
      <c r="S185" s="25"/>
      <c r="T185" s="22"/>
      <c r="U185" s="24"/>
      <c r="V185" s="23"/>
      <c r="W185" s="25"/>
      <c r="X185" s="24"/>
      <c r="Y185" s="25"/>
      <c r="Z185" s="26"/>
      <c r="AA185" s="22"/>
      <c r="AB185" s="23"/>
      <c r="AC185" s="25"/>
      <c r="AD185" s="24"/>
      <c r="AE185" s="23"/>
      <c r="AF185" s="25"/>
      <c r="AG185" s="24"/>
      <c r="AH185" s="23"/>
      <c r="AI185" s="25"/>
      <c r="AJ185" s="24"/>
      <c r="AK185" s="25"/>
      <c r="AL185" s="26"/>
      <c r="AM185" s="216"/>
      <c r="AN185" s="216"/>
      <c r="AO185" s="167"/>
      <c r="AP185" s="21"/>
      <c r="AQ185" s="77"/>
      <c r="AR185" s="80"/>
      <c r="AS185" s="80"/>
      <c r="AT185" s="80"/>
      <c r="AU185" s="89"/>
      <c r="AV185" s="89"/>
      <c r="AW185" s="187"/>
      <c r="AX185" s="187"/>
      <c r="AY185" s="187"/>
    </row>
    <row r="186" spans="1:54" hidden="1" outlineLevel="2" x14ac:dyDescent="0.3">
      <c r="A186" s="14"/>
      <c r="B186" s="15"/>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c r="AA186" s="22"/>
      <c r="AB186" s="23"/>
      <c r="AC186" s="25"/>
      <c r="AD186" s="24"/>
      <c r="AE186" s="23"/>
      <c r="AF186" s="25"/>
      <c r="AG186" s="24"/>
      <c r="AH186" s="23"/>
      <c r="AI186" s="25"/>
      <c r="AJ186" s="24"/>
      <c r="AK186" s="25"/>
      <c r="AL186" s="26"/>
      <c r="AM186" s="216"/>
      <c r="AN186" s="216"/>
      <c r="AO186" s="167"/>
      <c r="AP186" s="21"/>
      <c r="AQ186" s="77"/>
      <c r="AR186" s="80"/>
      <c r="AS186" s="80"/>
      <c r="AT186" s="80"/>
      <c r="AU186" s="89"/>
      <c r="AV186" s="89"/>
      <c r="AW186" s="187"/>
      <c r="AX186" s="187"/>
      <c r="AY186" s="187"/>
    </row>
    <row r="187" spans="1:54" hidden="1" outlineLevel="2" x14ac:dyDescent="0.3">
      <c r="A187" s="14"/>
      <c r="B187" s="15"/>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c r="AA187" s="22"/>
      <c r="AB187" s="23"/>
      <c r="AC187" s="25"/>
      <c r="AD187" s="24"/>
      <c r="AE187" s="23"/>
      <c r="AF187" s="25"/>
      <c r="AG187" s="24"/>
      <c r="AH187" s="23"/>
      <c r="AI187" s="25"/>
      <c r="AJ187" s="24"/>
      <c r="AK187" s="25"/>
      <c r="AL187" s="26"/>
      <c r="AM187" s="216"/>
      <c r="AN187" s="216"/>
      <c r="AO187" s="167"/>
      <c r="AP187" s="21"/>
      <c r="AQ187" s="77"/>
      <c r="AR187" s="80"/>
      <c r="AS187" s="80"/>
      <c r="AT187" s="80"/>
      <c r="AU187" s="89"/>
      <c r="AV187" s="89"/>
      <c r="AW187" s="187"/>
      <c r="AX187" s="187"/>
      <c r="AY187" s="187"/>
    </row>
    <row r="188" spans="1:54" outlineLevel="1" collapsed="1" x14ac:dyDescent="0.3">
      <c r="A188" s="14"/>
      <c r="B188" s="15"/>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c r="AB188" s="23"/>
      <c r="AC188" s="25"/>
      <c r="AD188" s="24"/>
      <c r="AE188" s="23"/>
      <c r="AF188" s="25"/>
      <c r="AG188" s="24"/>
      <c r="AH188" s="23"/>
      <c r="AI188" s="25"/>
      <c r="AJ188" s="24"/>
      <c r="AK188" s="25"/>
      <c r="AL188" s="26"/>
      <c r="AM188" s="216"/>
      <c r="AN188" s="216"/>
      <c r="AO188" s="167"/>
      <c r="AP188" s="21"/>
      <c r="AQ188" s="77"/>
      <c r="AR188" s="80"/>
      <c r="AS188" s="80"/>
      <c r="AT188" s="80"/>
      <c r="AU188" s="89"/>
      <c r="AV188" s="89"/>
      <c r="AW188" s="187"/>
      <c r="AX188" s="187"/>
      <c r="AY188" s="187"/>
    </row>
    <row r="189" spans="1:54" x14ac:dyDescent="0.3">
      <c r="A189" s="27"/>
      <c r="B189" s="28"/>
      <c r="C189" s="30"/>
      <c r="D189" s="29"/>
      <c r="E189" s="31"/>
      <c r="F189" s="32"/>
      <c r="G189" s="33"/>
      <c r="H189" s="33"/>
      <c r="I189" s="33"/>
      <c r="J189" s="33"/>
      <c r="K189" s="33"/>
      <c r="L189" s="33"/>
      <c r="M189" s="33"/>
      <c r="N189" s="33"/>
      <c r="O189" s="33"/>
      <c r="P189" s="29"/>
      <c r="Q189" s="31"/>
      <c r="R189" s="30"/>
      <c r="S189" s="31"/>
      <c r="T189" s="33"/>
      <c r="U189" s="30"/>
      <c r="V189" s="29"/>
      <c r="W189" s="31"/>
      <c r="X189" s="30"/>
      <c r="Y189" s="31"/>
      <c r="Z189" s="41"/>
      <c r="AA189" s="33"/>
      <c r="AB189" s="29"/>
      <c r="AC189" s="31"/>
      <c r="AD189" s="30"/>
      <c r="AE189" s="29"/>
      <c r="AF189" s="31"/>
      <c r="AG189" s="30"/>
      <c r="AH189" s="29"/>
      <c r="AI189" s="31"/>
      <c r="AJ189" s="30"/>
      <c r="AK189" s="31"/>
      <c r="AL189" s="41"/>
      <c r="AM189" s="221"/>
      <c r="AN189" s="221"/>
      <c r="AO189" s="168"/>
      <c r="AP189" s="34"/>
      <c r="AQ189" s="79"/>
      <c r="AR189" s="110"/>
      <c r="AS189" s="86"/>
      <c r="AT189" s="86"/>
      <c r="AU189" s="186"/>
      <c r="AV189" s="186"/>
      <c r="AW189" s="189"/>
      <c r="AX189" s="189"/>
      <c r="AY189" s="189"/>
    </row>
    <row r="190" spans="1:54" ht="15" thickBot="1" x14ac:dyDescent="0.35">
      <c r="C190" s="45"/>
      <c r="D190" s="45"/>
      <c r="E190" s="55"/>
      <c r="F190" s="26"/>
      <c r="G190" s="26"/>
      <c r="H190" s="55"/>
      <c r="I190" s="55"/>
      <c r="J190" s="55"/>
      <c r="K190" s="26"/>
      <c r="L190" s="26"/>
      <c r="M190" s="55"/>
      <c r="O190" s="55"/>
      <c r="P190" s="26"/>
      <c r="Q190" s="55"/>
      <c r="S190" s="26"/>
      <c r="V190" s="26"/>
      <c r="W190" s="26"/>
      <c r="X190" s="26"/>
      <c r="Y190" s="26"/>
      <c r="Z190" s="26"/>
      <c r="AA190" s="26"/>
      <c r="AB190" s="26"/>
      <c r="AC190" s="26"/>
      <c r="AD190" s="26"/>
      <c r="AE190" s="26"/>
      <c r="AF190" s="26"/>
      <c r="AG190" s="26"/>
      <c r="AH190" s="26"/>
      <c r="AI190" s="26"/>
      <c r="AJ190" s="26"/>
      <c r="AK190" s="26"/>
      <c r="AL190" s="26"/>
      <c r="AM190" s="224"/>
      <c r="AN190" s="224"/>
      <c r="AO190" s="46"/>
      <c r="AP190" s="46"/>
      <c r="BB190" s="48"/>
    </row>
    <row r="191" spans="1:54" x14ac:dyDescent="0.3">
      <c r="B191" s="49" t="s">
        <v>6</v>
      </c>
      <c r="C191" s="45"/>
      <c r="D191" s="45"/>
      <c r="E191" s="55"/>
      <c r="F191" s="55"/>
      <c r="H191" s="55"/>
      <c r="I191" s="55"/>
      <c r="J191" s="55"/>
      <c r="K191" s="55"/>
      <c r="L191" s="55"/>
      <c r="M191" s="55"/>
      <c r="O191" s="55"/>
      <c r="P191" s="55"/>
      <c r="Q191" s="55"/>
      <c r="S191" s="55"/>
      <c r="V191" s="55"/>
      <c r="W191" s="55"/>
      <c r="X191" s="55"/>
      <c r="Y191" s="55"/>
      <c r="AA191" s="55"/>
      <c r="AB191" s="55"/>
      <c r="AC191" s="55"/>
      <c r="AD191" s="55"/>
      <c r="AE191" s="55"/>
      <c r="AF191" s="55"/>
      <c r="AG191" s="55"/>
      <c r="AH191" s="55"/>
      <c r="AI191" s="55"/>
      <c r="AJ191" s="55"/>
      <c r="AK191" s="55"/>
      <c r="AL191" s="55"/>
      <c r="AM191" s="225"/>
      <c r="AN191" s="225"/>
      <c r="AO191" s="47"/>
      <c r="AP191" s="47"/>
    </row>
    <row r="192" spans="1:54" x14ac:dyDescent="0.3">
      <c r="B192" s="50" t="s">
        <v>1</v>
      </c>
      <c r="D192" s="45"/>
      <c r="E192" s="55"/>
      <c r="AM192" s="226"/>
      <c r="AN192" s="226"/>
      <c r="AO192" s="51"/>
      <c r="AP192" s="51"/>
    </row>
    <row r="193" spans="2:46" x14ac:dyDescent="0.3">
      <c r="B193" s="50" t="s">
        <v>2</v>
      </c>
    </row>
    <row r="194" spans="2:46" x14ac:dyDescent="0.3">
      <c r="B194" s="50" t="s">
        <v>21</v>
      </c>
    </row>
    <row r="195" spans="2:46" x14ac:dyDescent="0.3">
      <c r="B195" s="50" t="s">
        <v>3</v>
      </c>
    </row>
    <row r="196" spans="2:46" ht="15" thickBot="1" x14ac:dyDescent="0.35">
      <c r="B196" s="53" t="s">
        <v>4</v>
      </c>
    </row>
    <row r="197" spans="2:46" x14ac:dyDescent="0.3">
      <c r="P197" s="56" t="s">
        <v>0</v>
      </c>
    </row>
    <row r="200" spans="2:46" s="1" customFormat="1" x14ac:dyDescent="0.3">
      <c r="B200" s="54" t="s">
        <v>7</v>
      </c>
      <c r="E200" s="57"/>
      <c r="F200" s="57"/>
      <c r="G200" s="58"/>
      <c r="H200" s="57"/>
      <c r="I200" s="57"/>
      <c r="J200" s="57"/>
      <c r="K200" s="57"/>
      <c r="L200" s="57"/>
      <c r="M200" s="57"/>
      <c r="N200" s="58"/>
      <c r="O200" s="57"/>
      <c r="P200" s="57"/>
      <c r="Q200" s="57"/>
      <c r="R200" s="58"/>
      <c r="S200" s="57"/>
      <c r="T200" s="58"/>
      <c r="U200" s="58"/>
      <c r="V200" s="57"/>
      <c r="W200" s="57"/>
      <c r="X200" s="57"/>
      <c r="Y200" s="57"/>
      <c r="Z200" s="58"/>
      <c r="AA200" s="57"/>
      <c r="AB200" s="57"/>
      <c r="AC200" s="57"/>
      <c r="AD200" s="57"/>
      <c r="AE200" s="57"/>
      <c r="AF200" s="57"/>
      <c r="AG200" s="57"/>
      <c r="AH200" s="57"/>
      <c r="AI200" s="57"/>
      <c r="AJ200" s="57"/>
      <c r="AK200" s="57"/>
      <c r="AL200" s="57"/>
      <c r="AM200" s="228"/>
      <c r="AN200" s="228"/>
      <c r="AO200" s="59"/>
      <c r="AP200" s="59"/>
      <c r="AR200" s="81"/>
      <c r="AS200" s="81"/>
      <c r="AT200" s="81"/>
    </row>
    <row r="201" spans="2:46" s="1" customFormat="1" x14ac:dyDescent="0.3">
      <c r="B201" s="1" t="s">
        <v>19</v>
      </c>
      <c r="E201" s="57"/>
      <c r="F201" s="57"/>
      <c r="G201" s="58"/>
      <c r="H201" s="57"/>
      <c r="I201" s="57"/>
      <c r="J201" s="57"/>
      <c r="K201" s="57"/>
      <c r="L201" s="57"/>
      <c r="M201" s="57"/>
      <c r="N201" s="58"/>
      <c r="O201" s="57"/>
      <c r="P201" s="57"/>
      <c r="Q201" s="57"/>
      <c r="R201" s="58"/>
      <c r="S201" s="57"/>
      <c r="T201" s="58"/>
      <c r="U201" s="58"/>
      <c r="V201" s="57"/>
      <c r="W201" s="57"/>
      <c r="X201" s="57"/>
      <c r="Y201" s="57"/>
      <c r="Z201" s="58"/>
      <c r="AA201" s="57"/>
      <c r="AB201" s="57"/>
      <c r="AC201" s="57"/>
      <c r="AD201" s="57"/>
      <c r="AE201" s="57"/>
      <c r="AF201" s="57"/>
      <c r="AG201" s="57"/>
      <c r="AH201" s="57"/>
      <c r="AI201" s="57"/>
      <c r="AJ201" s="57"/>
      <c r="AK201" s="57"/>
      <c r="AL201" s="57"/>
      <c r="AM201" s="228"/>
      <c r="AN201" s="228"/>
      <c r="AO201" s="59"/>
      <c r="AP201" s="59"/>
      <c r="AR201" s="81"/>
      <c r="AS201" s="81"/>
      <c r="AT201" s="81"/>
    </row>
    <row r="202" spans="2:46" s="1" customFormat="1" x14ac:dyDescent="0.3">
      <c r="B202" s="1" t="s">
        <v>18</v>
      </c>
      <c r="E202" s="57"/>
      <c r="F202" s="57"/>
      <c r="G202" s="58"/>
      <c r="H202" s="57"/>
      <c r="I202" s="57"/>
      <c r="J202" s="57"/>
      <c r="K202" s="57"/>
      <c r="L202" s="57"/>
      <c r="M202" s="57"/>
      <c r="N202" s="58"/>
      <c r="O202" s="57"/>
      <c r="P202" s="57"/>
      <c r="Q202" s="57"/>
      <c r="R202" s="58"/>
      <c r="S202" s="57"/>
      <c r="T202" s="58"/>
      <c r="U202" s="58"/>
      <c r="V202" s="57"/>
      <c r="W202" s="57"/>
      <c r="X202" s="57"/>
      <c r="Y202" s="57"/>
      <c r="Z202" s="58"/>
      <c r="AA202" s="57"/>
      <c r="AB202" s="57"/>
      <c r="AC202" s="57"/>
      <c r="AD202" s="57"/>
      <c r="AE202" s="57"/>
      <c r="AF202" s="57"/>
      <c r="AG202" s="57"/>
      <c r="AH202" s="57"/>
      <c r="AI202" s="57"/>
      <c r="AJ202" s="57"/>
      <c r="AK202" s="57"/>
      <c r="AL202" s="57"/>
      <c r="AM202" s="228"/>
      <c r="AN202" s="228"/>
      <c r="AO202" s="59"/>
      <c r="AP202" s="59"/>
      <c r="AR202" s="81"/>
      <c r="AS202" s="81"/>
      <c r="AT202" s="81"/>
    </row>
    <row r="203" spans="2:46" s="1" customFormat="1" x14ac:dyDescent="0.3">
      <c r="B203" s="1" t="s">
        <v>20</v>
      </c>
      <c r="E203" s="68"/>
      <c r="F203" s="57"/>
      <c r="G203" s="58"/>
      <c r="H203" s="57"/>
      <c r="I203" s="57"/>
      <c r="J203" s="57"/>
      <c r="K203" s="57"/>
      <c r="L203" s="57"/>
      <c r="M203" s="57"/>
      <c r="N203" s="58"/>
      <c r="O203" s="57"/>
      <c r="P203" s="57"/>
      <c r="Q203" s="57"/>
      <c r="R203" s="58"/>
      <c r="S203" s="57"/>
      <c r="T203" s="58"/>
      <c r="U203" s="58"/>
      <c r="V203" s="57"/>
      <c r="W203" s="57"/>
      <c r="X203" s="57"/>
      <c r="Y203" s="57"/>
      <c r="Z203" s="58"/>
      <c r="AA203" s="57"/>
      <c r="AB203" s="57"/>
      <c r="AC203" s="57"/>
      <c r="AD203" s="57"/>
      <c r="AE203" s="57"/>
      <c r="AF203" s="57"/>
      <c r="AG203" s="57"/>
      <c r="AH203" s="57"/>
      <c r="AI203" s="57"/>
      <c r="AJ203" s="57"/>
      <c r="AK203" s="57"/>
      <c r="AL203" s="57"/>
      <c r="AM203" s="228"/>
      <c r="AN203" s="228"/>
      <c r="AO203" s="59"/>
      <c r="AP203" s="59"/>
      <c r="AR203" s="81"/>
      <c r="AS203" s="81"/>
      <c r="AT203" s="81"/>
    </row>
    <row r="204" spans="2:46" s="1" customFormat="1" x14ac:dyDescent="0.3">
      <c r="B204" s="1" t="s">
        <v>22</v>
      </c>
      <c r="E204" s="68"/>
      <c r="F204" s="57"/>
      <c r="G204" s="58"/>
      <c r="H204" s="57"/>
      <c r="I204" s="57"/>
      <c r="J204" s="57"/>
      <c r="K204" s="57"/>
      <c r="L204" s="57"/>
      <c r="M204" s="57"/>
      <c r="N204" s="58"/>
      <c r="O204" s="57"/>
      <c r="P204" s="57"/>
      <c r="Q204" s="57"/>
      <c r="R204" s="58"/>
      <c r="S204" s="57"/>
      <c r="T204" s="58"/>
      <c r="U204" s="58"/>
      <c r="V204" s="57"/>
      <c r="W204" s="57"/>
      <c r="X204" s="57"/>
      <c r="Y204" s="57"/>
      <c r="Z204" s="58"/>
      <c r="AA204" s="57"/>
      <c r="AB204" s="57"/>
      <c r="AC204" s="57"/>
      <c r="AD204" s="57"/>
      <c r="AE204" s="57"/>
      <c r="AF204" s="57"/>
      <c r="AG204" s="57"/>
      <c r="AH204" s="57"/>
      <c r="AI204" s="57"/>
      <c r="AJ204" s="57"/>
      <c r="AK204" s="57"/>
      <c r="AL204" s="57"/>
      <c r="AM204" s="228"/>
      <c r="AN204" s="228"/>
      <c r="AO204" s="59"/>
      <c r="AP204" s="59"/>
      <c r="AR204" s="81"/>
      <c r="AS204" s="81"/>
      <c r="AT204" s="81"/>
    </row>
    <row r="205" spans="2:46" s="1" customFormat="1" x14ac:dyDescent="0.3">
      <c r="B205" s="1" t="s">
        <v>23</v>
      </c>
      <c r="E205" s="68"/>
      <c r="F205" s="57"/>
      <c r="G205" s="58"/>
      <c r="H205" s="57"/>
      <c r="I205" s="57"/>
      <c r="J205" s="57"/>
      <c r="K205" s="57"/>
      <c r="L205" s="57"/>
      <c r="M205" s="57"/>
      <c r="N205" s="58"/>
      <c r="O205" s="57"/>
      <c r="P205" s="57"/>
      <c r="Q205" s="57"/>
      <c r="R205" s="58"/>
      <c r="S205" s="57"/>
      <c r="T205" s="58"/>
      <c r="U205" s="58"/>
      <c r="V205" s="57"/>
      <c r="W205" s="57"/>
      <c r="X205" s="57"/>
      <c r="Y205" s="57"/>
      <c r="Z205" s="58"/>
      <c r="AA205" s="57"/>
      <c r="AB205" s="57"/>
      <c r="AC205" s="57"/>
      <c r="AD205" s="57"/>
      <c r="AE205" s="57"/>
      <c r="AF205" s="57"/>
      <c r="AG205" s="57"/>
      <c r="AH205" s="57"/>
      <c r="AI205" s="57"/>
      <c r="AJ205" s="57"/>
      <c r="AK205" s="57"/>
      <c r="AL205" s="57"/>
      <c r="AM205" s="228"/>
      <c r="AN205" s="228"/>
      <c r="AO205" s="59"/>
      <c r="AP205" s="59"/>
      <c r="AR205" s="81"/>
      <c r="AS205" s="81"/>
      <c r="AT205" s="81"/>
    </row>
    <row r="206" spans="2:46" s="1" customFormat="1" x14ac:dyDescent="0.3">
      <c r="B206" s="1" t="s">
        <v>24</v>
      </c>
      <c r="E206" s="68"/>
      <c r="F206" s="57"/>
      <c r="G206" s="58"/>
      <c r="H206" s="57"/>
      <c r="I206" s="57"/>
      <c r="J206" s="57"/>
      <c r="K206" s="57"/>
      <c r="L206" s="57"/>
      <c r="M206" s="57"/>
      <c r="N206" s="58"/>
      <c r="O206" s="57"/>
      <c r="P206" s="57"/>
      <c r="Q206" s="57"/>
      <c r="R206" s="58"/>
      <c r="S206" s="57"/>
      <c r="T206" s="58"/>
      <c r="U206" s="58"/>
      <c r="V206" s="57"/>
      <c r="W206" s="57"/>
      <c r="X206" s="57"/>
      <c r="Y206" s="57"/>
      <c r="Z206" s="58"/>
      <c r="AA206" s="57"/>
      <c r="AB206" s="57"/>
      <c r="AC206" s="57"/>
      <c r="AD206" s="57"/>
      <c r="AE206" s="57"/>
      <c r="AF206" s="57"/>
      <c r="AG206" s="57"/>
      <c r="AH206" s="57"/>
      <c r="AI206" s="57"/>
      <c r="AJ206" s="57"/>
      <c r="AK206" s="57"/>
      <c r="AL206" s="57"/>
      <c r="AM206" s="228"/>
      <c r="AN206" s="228"/>
      <c r="AO206" s="59"/>
      <c r="AP206" s="59"/>
      <c r="AR206" s="81"/>
      <c r="AS206" s="81"/>
      <c r="AT206" s="81"/>
    </row>
    <row r="207" spans="2:46" s="1" customFormat="1" x14ac:dyDescent="0.3">
      <c r="B207" s="1" t="s">
        <v>25</v>
      </c>
      <c r="E207" s="68"/>
      <c r="F207" s="57"/>
      <c r="G207" s="58"/>
      <c r="H207" s="57"/>
      <c r="I207" s="57"/>
      <c r="J207" s="57"/>
      <c r="K207" s="57"/>
      <c r="L207" s="57"/>
      <c r="M207" s="57"/>
      <c r="N207" s="58"/>
      <c r="O207" s="57"/>
      <c r="P207" s="57"/>
      <c r="Q207" s="57"/>
      <c r="R207" s="58"/>
      <c r="S207" s="57"/>
      <c r="T207" s="58"/>
      <c r="U207" s="58"/>
      <c r="V207" s="57"/>
      <c r="W207" s="57"/>
      <c r="X207" s="57"/>
      <c r="Y207" s="57"/>
      <c r="Z207" s="58"/>
      <c r="AA207" s="57"/>
      <c r="AB207" s="57"/>
      <c r="AC207" s="57"/>
      <c r="AD207" s="57"/>
      <c r="AE207" s="57"/>
      <c r="AF207" s="57"/>
      <c r="AG207" s="57"/>
      <c r="AH207" s="57"/>
      <c r="AI207" s="57"/>
      <c r="AJ207" s="57"/>
      <c r="AK207" s="57"/>
      <c r="AL207" s="57"/>
      <c r="AM207" s="228"/>
      <c r="AN207" s="228"/>
      <c r="AO207" s="59"/>
      <c r="AP207" s="59"/>
      <c r="AR207" s="81"/>
      <c r="AS207" s="81"/>
      <c r="AT207" s="81"/>
    </row>
    <row r="208" spans="2:46" s="1" customFormat="1" x14ac:dyDescent="0.3">
      <c r="B208" s="1" t="s">
        <v>26</v>
      </c>
      <c r="E208" s="68"/>
      <c r="F208" s="57"/>
      <c r="G208" s="58"/>
      <c r="H208" s="57"/>
      <c r="I208" s="57"/>
      <c r="J208" s="57"/>
      <c r="K208" s="57"/>
      <c r="L208" s="57"/>
      <c r="M208" s="57"/>
      <c r="N208" s="58"/>
      <c r="O208" s="57"/>
      <c r="P208" s="57"/>
      <c r="Q208" s="57"/>
      <c r="R208" s="58"/>
      <c r="S208" s="57"/>
      <c r="T208" s="58"/>
      <c r="U208" s="58"/>
      <c r="V208" s="57"/>
      <c r="W208" s="57"/>
      <c r="X208" s="57"/>
      <c r="Y208" s="57"/>
      <c r="Z208" s="58"/>
      <c r="AA208" s="57"/>
      <c r="AB208" s="57"/>
      <c r="AC208" s="57"/>
      <c r="AD208" s="57"/>
      <c r="AE208" s="57"/>
      <c r="AF208" s="57"/>
      <c r="AG208" s="57"/>
      <c r="AH208" s="57"/>
      <c r="AI208" s="57"/>
      <c r="AJ208" s="57"/>
      <c r="AK208" s="57"/>
      <c r="AL208" s="57"/>
      <c r="AM208" s="228"/>
      <c r="AN208" s="228"/>
      <c r="AO208" s="59"/>
      <c r="AP208" s="59"/>
      <c r="AR208" s="81"/>
      <c r="AS208" s="81"/>
      <c r="AT208" s="81"/>
    </row>
    <row r="209" spans="2:46" s="1" customFormat="1" x14ac:dyDescent="0.3">
      <c r="E209" s="57"/>
      <c r="F209" s="57"/>
      <c r="G209" s="58"/>
      <c r="H209" s="57"/>
      <c r="I209" s="57"/>
      <c r="J209" s="57"/>
      <c r="K209" s="57"/>
      <c r="L209" s="57"/>
      <c r="M209" s="57"/>
      <c r="N209" s="58"/>
      <c r="O209" s="57"/>
      <c r="P209" s="57"/>
      <c r="Q209" s="57"/>
      <c r="R209" s="58"/>
      <c r="S209" s="57"/>
      <c r="T209" s="58"/>
      <c r="U209" s="58"/>
      <c r="V209" s="57"/>
      <c r="W209" s="57"/>
      <c r="X209" s="57"/>
      <c r="Y209" s="57"/>
      <c r="Z209" s="58"/>
      <c r="AA209" s="57"/>
      <c r="AB209" s="57"/>
      <c r="AC209" s="57"/>
      <c r="AD209" s="57"/>
      <c r="AE209" s="57"/>
      <c r="AF209" s="57"/>
      <c r="AG209" s="57"/>
      <c r="AH209" s="57"/>
      <c r="AI209" s="57"/>
      <c r="AJ209" s="57"/>
      <c r="AK209" s="57"/>
      <c r="AL209" s="57"/>
      <c r="AM209" s="228"/>
      <c r="AN209" s="228"/>
      <c r="AO209" s="59"/>
      <c r="AP209" s="59"/>
      <c r="AR209" s="81"/>
      <c r="AS209" s="81"/>
      <c r="AT209" s="81"/>
    </row>
    <row r="210" spans="2:46" s="1" customFormat="1" x14ac:dyDescent="0.3">
      <c r="E210" s="57"/>
      <c r="F210" s="57"/>
      <c r="G210" s="58"/>
      <c r="H210" s="57"/>
      <c r="I210" s="57"/>
      <c r="J210" s="57"/>
      <c r="K210" s="57"/>
      <c r="L210" s="57"/>
      <c r="M210" s="57"/>
      <c r="N210" s="58"/>
      <c r="O210" s="57"/>
      <c r="P210" s="57"/>
      <c r="Q210" s="57"/>
      <c r="R210" s="58"/>
      <c r="S210" s="57"/>
      <c r="T210" s="58"/>
      <c r="U210" s="58"/>
      <c r="V210" s="57"/>
      <c r="W210" s="57"/>
      <c r="X210" s="57"/>
      <c r="Y210" s="57"/>
      <c r="Z210" s="58"/>
      <c r="AA210" s="57"/>
      <c r="AB210" s="57"/>
      <c r="AC210" s="57"/>
      <c r="AD210" s="57"/>
      <c r="AE210" s="57"/>
      <c r="AF210" s="57"/>
      <c r="AG210" s="57"/>
      <c r="AH210" s="57"/>
      <c r="AI210" s="57"/>
      <c r="AJ210" s="57"/>
      <c r="AK210" s="57"/>
      <c r="AL210" s="57"/>
      <c r="AM210" s="228"/>
      <c r="AN210" s="228"/>
      <c r="AO210" s="59"/>
      <c r="AP210" s="59"/>
      <c r="AR210" s="81"/>
      <c r="AS210" s="81"/>
      <c r="AT210" s="81"/>
    </row>
    <row r="211" spans="2:46" s="1" customFormat="1" x14ac:dyDescent="0.3">
      <c r="B211" s="54" t="s">
        <v>8</v>
      </c>
      <c r="E211" s="57"/>
      <c r="F211" s="57"/>
      <c r="G211" s="58"/>
      <c r="H211" s="57"/>
      <c r="I211" s="57"/>
      <c r="J211" s="57"/>
      <c r="K211" s="57"/>
      <c r="L211" s="57"/>
      <c r="M211" s="57"/>
      <c r="N211" s="58"/>
      <c r="O211" s="57"/>
      <c r="P211" s="57"/>
      <c r="Q211" s="57"/>
      <c r="R211" s="58"/>
      <c r="S211" s="57"/>
      <c r="T211" s="58"/>
      <c r="U211" s="58"/>
      <c r="V211" s="57"/>
      <c r="W211" s="57"/>
      <c r="X211" s="57"/>
      <c r="Y211" s="57"/>
      <c r="Z211" s="58"/>
      <c r="AA211" s="57"/>
      <c r="AB211" s="57"/>
      <c r="AC211" s="57"/>
      <c r="AD211" s="57"/>
      <c r="AE211" s="57"/>
      <c r="AF211" s="57"/>
      <c r="AG211" s="57"/>
      <c r="AH211" s="57"/>
      <c r="AI211" s="57"/>
      <c r="AJ211" s="57"/>
      <c r="AK211" s="57"/>
      <c r="AL211" s="57"/>
      <c r="AM211" s="228"/>
      <c r="AN211" s="228"/>
      <c r="AO211" s="59"/>
      <c r="AP211" s="59"/>
      <c r="AR211" s="81"/>
      <c r="AS211" s="81"/>
      <c r="AT211" s="81"/>
    </row>
    <row r="212" spans="2:46" s="1" customFormat="1" x14ac:dyDescent="0.3">
      <c r="E212" s="57"/>
      <c r="F212" s="57"/>
      <c r="G212" s="58"/>
      <c r="H212" s="57"/>
      <c r="I212" s="57"/>
      <c r="J212" s="57"/>
      <c r="K212" s="57"/>
      <c r="L212" s="57"/>
      <c r="M212" s="57"/>
      <c r="N212" s="58"/>
      <c r="O212" s="57"/>
      <c r="P212" s="57"/>
      <c r="Q212" s="57"/>
      <c r="R212" s="58"/>
      <c r="S212" s="57"/>
      <c r="T212" s="58"/>
      <c r="U212" s="60"/>
      <c r="V212" s="57"/>
      <c r="W212" s="57"/>
      <c r="X212" s="57"/>
      <c r="Y212" s="57"/>
      <c r="Z212" s="58"/>
      <c r="AA212" s="57"/>
      <c r="AB212" s="57"/>
      <c r="AC212" s="57"/>
      <c r="AD212" s="57"/>
      <c r="AE212" s="57"/>
      <c r="AF212" s="57"/>
      <c r="AG212" s="57"/>
      <c r="AH212" s="57"/>
      <c r="AI212" s="57"/>
      <c r="AJ212" s="57"/>
      <c r="AK212" s="57"/>
      <c r="AL212" s="57"/>
      <c r="AM212" s="228"/>
      <c r="AN212" s="228"/>
      <c r="AO212" s="59"/>
      <c r="AP212" s="59"/>
      <c r="AR212" s="81"/>
      <c r="AS212" s="81"/>
      <c r="AT212" s="81"/>
    </row>
    <row r="213" spans="2:46" s="1" customFormat="1" x14ac:dyDescent="0.3">
      <c r="E213" s="57"/>
      <c r="F213" s="57"/>
      <c r="G213" s="58"/>
      <c r="H213" s="57"/>
      <c r="I213" s="57"/>
      <c r="J213" s="57"/>
      <c r="K213" s="57"/>
      <c r="L213" s="57"/>
      <c r="M213" s="57"/>
      <c r="N213" s="58"/>
      <c r="O213" s="57"/>
      <c r="P213" s="57"/>
      <c r="Q213" s="57"/>
      <c r="R213" s="58"/>
      <c r="S213" s="57"/>
      <c r="T213" s="58"/>
      <c r="U213" s="60"/>
      <c r="V213" s="57"/>
      <c r="W213" s="57"/>
      <c r="X213" s="57"/>
      <c r="Y213" s="57"/>
      <c r="Z213" s="58"/>
      <c r="AA213" s="57"/>
      <c r="AB213" s="57"/>
      <c r="AC213" s="57"/>
      <c r="AD213" s="57"/>
      <c r="AE213" s="57"/>
      <c r="AF213" s="57"/>
      <c r="AG213" s="57"/>
      <c r="AH213" s="57"/>
      <c r="AI213" s="57"/>
      <c r="AJ213" s="57"/>
      <c r="AK213" s="57"/>
      <c r="AL213" s="57"/>
      <c r="AM213" s="228"/>
      <c r="AN213" s="228"/>
      <c r="AO213" s="59"/>
      <c r="AP213" s="59"/>
      <c r="AR213" s="81"/>
      <c r="AS213" s="81"/>
      <c r="AT213" s="81"/>
    </row>
    <row r="214" spans="2:46" s="1" customFormat="1" x14ac:dyDescent="0.3">
      <c r="E214" s="57"/>
      <c r="F214" s="57"/>
      <c r="G214" s="58"/>
      <c r="H214" s="57"/>
      <c r="I214" s="57"/>
      <c r="J214" s="57"/>
      <c r="K214" s="57"/>
      <c r="L214" s="57"/>
      <c r="M214" s="57"/>
      <c r="N214" s="58"/>
      <c r="O214" s="57"/>
      <c r="P214" s="57"/>
      <c r="Q214" s="57"/>
      <c r="R214" s="58"/>
      <c r="S214" s="57"/>
      <c r="T214" s="58"/>
      <c r="U214" s="60"/>
      <c r="V214" s="57"/>
      <c r="W214" s="57"/>
      <c r="X214" s="57"/>
      <c r="Y214" s="57"/>
      <c r="Z214" s="58"/>
      <c r="AA214" s="57"/>
      <c r="AB214" s="57"/>
      <c r="AC214" s="57"/>
      <c r="AD214" s="57"/>
      <c r="AE214" s="57"/>
      <c r="AF214" s="57"/>
      <c r="AG214" s="57"/>
      <c r="AH214" s="57"/>
      <c r="AI214" s="57"/>
      <c r="AJ214" s="57"/>
      <c r="AK214" s="57"/>
      <c r="AL214" s="57"/>
      <c r="AM214" s="228"/>
      <c r="AN214" s="228"/>
      <c r="AO214" s="59"/>
      <c r="AP214" s="59"/>
      <c r="AR214" s="81"/>
      <c r="AS214" s="81"/>
      <c r="AT214" s="81"/>
    </row>
    <row r="215" spans="2:46" s="1" customFormat="1" x14ac:dyDescent="0.3">
      <c r="B215" s="61"/>
      <c r="E215" s="57"/>
      <c r="F215" s="57"/>
      <c r="G215" s="58"/>
      <c r="H215" s="57"/>
      <c r="I215" s="57"/>
      <c r="J215" s="57"/>
      <c r="K215" s="57"/>
      <c r="L215" s="57"/>
      <c r="M215" s="57"/>
      <c r="N215" s="58"/>
      <c r="O215" s="57"/>
      <c r="P215" s="57"/>
      <c r="Q215" s="57"/>
      <c r="R215" s="58"/>
      <c r="S215" s="57"/>
      <c r="T215" s="58"/>
      <c r="U215" s="58"/>
      <c r="V215" s="57"/>
      <c r="W215" s="57"/>
      <c r="X215" s="57"/>
      <c r="Y215" s="57"/>
      <c r="Z215" s="58"/>
      <c r="AA215" s="57"/>
      <c r="AB215" s="57"/>
      <c r="AC215" s="57"/>
      <c r="AD215" s="57"/>
      <c r="AE215" s="57"/>
      <c r="AF215" s="57"/>
      <c r="AG215" s="57"/>
      <c r="AH215" s="57"/>
      <c r="AI215" s="57"/>
      <c r="AJ215" s="57"/>
      <c r="AK215" s="57"/>
      <c r="AL215" s="57"/>
      <c r="AM215" s="228"/>
      <c r="AN215" s="228"/>
      <c r="AO215" s="59"/>
      <c r="AP215" s="59"/>
      <c r="AR215" s="81"/>
      <c r="AS215" s="81"/>
      <c r="AT215" s="81"/>
    </row>
    <row r="216" spans="2:46" s="1" customFormat="1" x14ac:dyDescent="0.3">
      <c r="B216" s="61"/>
      <c r="E216" s="57"/>
      <c r="F216" s="57"/>
      <c r="G216" s="58"/>
      <c r="H216" s="57"/>
      <c r="I216" s="57"/>
      <c r="J216" s="57"/>
      <c r="K216" s="57"/>
      <c r="L216" s="57"/>
      <c r="M216" s="57"/>
      <c r="N216" s="58"/>
      <c r="O216" s="57"/>
      <c r="P216" s="57"/>
      <c r="Q216" s="57"/>
      <c r="R216" s="58"/>
      <c r="S216" s="57"/>
      <c r="T216" s="58"/>
      <c r="U216" s="58"/>
      <c r="V216" s="57"/>
      <c r="W216" s="57"/>
      <c r="X216" s="57"/>
      <c r="Y216" s="57"/>
      <c r="Z216" s="58"/>
      <c r="AA216" s="57"/>
      <c r="AB216" s="57"/>
      <c r="AC216" s="57"/>
      <c r="AD216" s="57"/>
      <c r="AE216" s="57"/>
      <c r="AF216" s="57"/>
      <c r="AG216" s="57"/>
      <c r="AH216" s="57"/>
      <c r="AI216" s="57"/>
      <c r="AJ216" s="57"/>
      <c r="AK216" s="57"/>
      <c r="AL216" s="57"/>
      <c r="AM216" s="228"/>
      <c r="AN216" s="228"/>
      <c r="AO216" s="59"/>
      <c r="AP216" s="59"/>
      <c r="AR216" s="81"/>
      <c r="AS216" s="81"/>
      <c r="AT216" s="81"/>
    </row>
    <row r="217" spans="2:46" s="1" customFormat="1" x14ac:dyDescent="0.3">
      <c r="B217" s="61"/>
      <c r="E217" s="57"/>
      <c r="F217" s="57"/>
      <c r="G217" s="58"/>
      <c r="H217" s="57"/>
      <c r="I217" s="57"/>
      <c r="J217" s="57"/>
      <c r="K217" s="57"/>
      <c r="L217" s="57"/>
      <c r="M217" s="57"/>
      <c r="N217" s="58"/>
      <c r="O217" s="57"/>
      <c r="P217" s="57"/>
      <c r="Q217" s="57"/>
      <c r="R217" s="58"/>
      <c r="S217" s="57"/>
      <c r="T217" s="58"/>
      <c r="U217" s="58"/>
      <c r="V217" s="57"/>
      <c r="W217" s="57"/>
      <c r="X217" s="57"/>
      <c r="Y217" s="57"/>
      <c r="Z217" s="58"/>
      <c r="AA217" s="57"/>
      <c r="AB217" s="57"/>
      <c r="AC217" s="57"/>
      <c r="AD217" s="57"/>
      <c r="AE217" s="57"/>
      <c r="AF217" s="57"/>
      <c r="AG217" s="57"/>
      <c r="AH217" s="57"/>
      <c r="AI217" s="57"/>
      <c r="AJ217" s="57"/>
      <c r="AK217" s="57"/>
      <c r="AL217" s="57"/>
      <c r="AM217" s="228"/>
      <c r="AN217" s="228"/>
      <c r="AO217" s="59"/>
      <c r="AP217" s="59"/>
      <c r="AR217" s="81"/>
      <c r="AS217" s="81"/>
      <c r="AT217" s="81"/>
    </row>
    <row r="218" spans="2:46" s="1" customFormat="1" x14ac:dyDescent="0.3">
      <c r="B218" s="61"/>
      <c r="E218" s="57"/>
      <c r="F218" s="57"/>
      <c r="G218" s="58"/>
      <c r="H218" s="57"/>
      <c r="I218" s="57"/>
      <c r="J218" s="57"/>
      <c r="K218" s="57"/>
      <c r="L218" s="57"/>
      <c r="M218" s="57"/>
      <c r="N218" s="58"/>
      <c r="O218" s="57"/>
      <c r="P218" s="57"/>
      <c r="Q218" s="57"/>
      <c r="R218" s="58"/>
      <c r="S218" s="57"/>
      <c r="T218" s="58"/>
      <c r="U218" s="58"/>
      <c r="V218" s="57"/>
      <c r="W218" s="57"/>
      <c r="X218" s="57"/>
      <c r="Y218" s="57"/>
      <c r="Z218" s="58"/>
      <c r="AA218" s="57"/>
      <c r="AB218" s="57"/>
      <c r="AC218" s="57"/>
      <c r="AD218" s="57"/>
      <c r="AE218" s="57"/>
      <c r="AF218" s="57"/>
      <c r="AG218" s="57"/>
      <c r="AH218" s="57"/>
      <c r="AI218" s="57"/>
      <c r="AJ218" s="57"/>
      <c r="AK218" s="57"/>
      <c r="AL218" s="57"/>
      <c r="AM218" s="228"/>
      <c r="AN218" s="228"/>
      <c r="AO218" s="59"/>
      <c r="AP218" s="59"/>
      <c r="AR218" s="81"/>
      <c r="AS218" s="81"/>
      <c r="AT218" s="81"/>
    </row>
    <row r="219" spans="2:46" s="1" customFormat="1" x14ac:dyDescent="0.3">
      <c r="B219" s="62"/>
      <c r="E219" s="57"/>
      <c r="F219" s="57"/>
      <c r="G219" s="58"/>
      <c r="H219" s="57"/>
      <c r="I219" s="57"/>
      <c r="J219" s="57"/>
      <c r="K219" s="57"/>
      <c r="L219" s="57"/>
      <c r="M219" s="57"/>
      <c r="N219" s="58"/>
      <c r="O219" s="57"/>
      <c r="P219" s="57"/>
      <c r="Q219" s="57"/>
      <c r="R219" s="58"/>
      <c r="S219" s="57"/>
      <c r="T219" s="58"/>
      <c r="U219" s="58"/>
      <c r="V219" s="57"/>
      <c r="W219" s="57"/>
      <c r="X219" s="57"/>
      <c r="Y219" s="57"/>
      <c r="Z219" s="58"/>
      <c r="AA219" s="57"/>
      <c r="AB219" s="57"/>
      <c r="AC219" s="57"/>
      <c r="AD219" s="57"/>
      <c r="AE219" s="57"/>
      <c r="AF219" s="57"/>
      <c r="AG219" s="57"/>
      <c r="AH219" s="57"/>
      <c r="AI219" s="57"/>
      <c r="AJ219" s="57"/>
      <c r="AK219" s="57"/>
      <c r="AL219" s="57"/>
      <c r="AM219" s="228"/>
      <c r="AN219" s="228"/>
      <c r="AO219" s="59"/>
      <c r="AP219" s="59"/>
      <c r="AR219" s="81"/>
      <c r="AS219" s="81"/>
      <c r="AT219" s="81"/>
    </row>
    <row r="220" spans="2:46" s="1" customFormat="1" x14ac:dyDescent="0.3">
      <c r="E220" s="57"/>
      <c r="F220" s="57"/>
      <c r="G220" s="58"/>
      <c r="H220" s="57"/>
      <c r="I220" s="57"/>
      <c r="J220" s="57"/>
      <c r="K220" s="57"/>
      <c r="L220" s="57"/>
      <c r="M220" s="57"/>
      <c r="N220" s="58"/>
      <c r="O220" s="57"/>
      <c r="P220" s="57"/>
      <c r="Q220" s="57"/>
      <c r="R220" s="58"/>
      <c r="S220" s="57"/>
      <c r="T220" s="58"/>
      <c r="U220" s="58"/>
      <c r="V220" s="57"/>
      <c r="W220" s="57"/>
      <c r="X220" s="57"/>
      <c r="Y220" s="57"/>
      <c r="Z220" s="58"/>
      <c r="AA220" s="57"/>
      <c r="AB220" s="57"/>
      <c r="AC220" s="57"/>
      <c r="AD220" s="57"/>
      <c r="AE220" s="57"/>
      <c r="AF220" s="57"/>
      <c r="AG220" s="57"/>
      <c r="AH220" s="57"/>
      <c r="AI220" s="57"/>
      <c r="AJ220" s="57"/>
      <c r="AK220" s="57"/>
      <c r="AL220" s="57"/>
      <c r="AM220" s="228"/>
      <c r="AN220" s="228"/>
      <c r="AO220" s="59"/>
      <c r="AP220" s="59"/>
      <c r="AR220" s="81"/>
      <c r="AS220" s="81"/>
      <c r="AT220" s="81"/>
    </row>
    <row r="221" spans="2:46" s="1" customFormat="1" x14ac:dyDescent="0.3">
      <c r="E221" s="57"/>
      <c r="F221" s="57"/>
      <c r="G221" s="58"/>
      <c r="H221" s="57"/>
      <c r="I221" s="57"/>
      <c r="J221" s="57"/>
      <c r="K221" s="57"/>
      <c r="L221" s="57"/>
      <c r="M221" s="57"/>
      <c r="N221" s="58"/>
      <c r="O221" s="57"/>
      <c r="P221" s="57"/>
      <c r="Q221" s="57"/>
      <c r="R221" s="58"/>
      <c r="S221" s="57"/>
      <c r="T221" s="58"/>
      <c r="U221" s="58"/>
      <c r="V221" s="57"/>
      <c r="W221" s="57"/>
      <c r="X221" s="57"/>
      <c r="Y221" s="57"/>
      <c r="Z221" s="58"/>
      <c r="AA221" s="57"/>
      <c r="AB221" s="57"/>
      <c r="AC221" s="57"/>
      <c r="AD221" s="57"/>
      <c r="AE221" s="57"/>
      <c r="AF221" s="57"/>
      <c r="AG221" s="57"/>
      <c r="AH221" s="57"/>
      <c r="AI221" s="57"/>
      <c r="AJ221" s="57"/>
      <c r="AK221" s="57"/>
      <c r="AL221" s="57"/>
      <c r="AM221" s="228"/>
      <c r="AN221" s="228"/>
      <c r="AO221" s="59"/>
      <c r="AP221" s="59"/>
      <c r="AR221" s="81"/>
      <c r="AS221" s="81"/>
      <c r="AT221" s="81"/>
    </row>
    <row r="222" spans="2:46" s="1" customFormat="1" x14ac:dyDescent="0.3">
      <c r="B222" s="54" t="s">
        <v>9</v>
      </c>
      <c r="E222" s="57"/>
      <c r="F222" s="57"/>
      <c r="G222" s="58"/>
      <c r="H222" s="57"/>
      <c r="I222" s="57"/>
      <c r="J222" s="57"/>
      <c r="K222" s="57"/>
      <c r="L222" s="57"/>
      <c r="M222" s="57"/>
      <c r="N222" s="58"/>
      <c r="O222" s="57"/>
      <c r="P222" s="57"/>
      <c r="Q222" s="57"/>
      <c r="R222" s="58"/>
      <c r="S222" s="57"/>
      <c r="T222" s="58"/>
      <c r="U222" s="58"/>
      <c r="V222" s="57"/>
      <c r="W222" s="57"/>
      <c r="X222" s="57"/>
      <c r="Y222" s="57"/>
      <c r="Z222" s="58"/>
      <c r="AA222" s="57"/>
      <c r="AB222" s="57"/>
      <c r="AC222" s="57"/>
      <c r="AD222" s="57"/>
      <c r="AE222" s="57"/>
      <c r="AF222" s="57"/>
      <c r="AG222" s="57"/>
      <c r="AH222" s="57"/>
      <c r="AI222" s="57"/>
      <c r="AJ222" s="57"/>
      <c r="AK222" s="57"/>
      <c r="AL222" s="57"/>
      <c r="AM222" s="228"/>
      <c r="AN222" s="228"/>
      <c r="AO222" s="59"/>
      <c r="AP222" s="59"/>
      <c r="AR222" s="81"/>
      <c r="AS222" s="81"/>
      <c r="AT222" s="81"/>
    </row>
    <row r="223" spans="2:46" s="1" customFormat="1" x14ac:dyDescent="0.3">
      <c r="E223" s="63"/>
      <c r="F223" s="57"/>
      <c r="G223" s="58"/>
      <c r="H223" s="57"/>
      <c r="I223" s="57"/>
      <c r="J223" s="57"/>
      <c r="K223" s="57"/>
      <c r="L223" s="57"/>
      <c r="M223" s="57"/>
      <c r="N223" s="58"/>
      <c r="O223" s="57"/>
      <c r="P223" s="57"/>
      <c r="Q223" s="57"/>
      <c r="R223" s="58"/>
      <c r="S223" s="57"/>
      <c r="T223" s="58"/>
      <c r="U223" s="58"/>
      <c r="V223" s="57"/>
      <c r="W223" s="57"/>
      <c r="X223" s="57"/>
      <c r="Y223" s="57"/>
      <c r="Z223" s="58"/>
      <c r="AA223" s="57"/>
      <c r="AB223" s="57"/>
      <c r="AC223" s="57"/>
      <c r="AD223" s="57"/>
      <c r="AE223" s="57"/>
      <c r="AF223" s="57"/>
      <c r="AG223" s="57"/>
      <c r="AH223" s="57"/>
      <c r="AI223" s="57"/>
      <c r="AJ223" s="57"/>
      <c r="AK223" s="57"/>
      <c r="AL223" s="57"/>
      <c r="AM223" s="228"/>
      <c r="AN223" s="228"/>
      <c r="AO223" s="59"/>
      <c r="AP223" s="59"/>
      <c r="AR223" s="81"/>
      <c r="AS223" s="81"/>
      <c r="AT223" s="81"/>
    </row>
    <row r="224" spans="2:46" s="1" customFormat="1" x14ac:dyDescent="0.3">
      <c r="E224" s="57"/>
      <c r="F224" s="57"/>
      <c r="G224" s="58"/>
      <c r="H224" s="57"/>
      <c r="I224" s="57"/>
      <c r="J224" s="57"/>
      <c r="K224" s="57"/>
      <c r="L224" s="57"/>
      <c r="M224" s="57"/>
      <c r="N224" s="58"/>
      <c r="O224" s="57"/>
      <c r="P224" s="57"/>
      <c r="Q224" s="57"/>
      <c r="R224" s="58"/>
      <c r="S224" s="57"/>
      <c r="T224" s="58"/>
      <c r="U224" s="58"/>
      <c r="V224" s="57"/>
      <c r="W224" s="57"/>
      <c r="X224" s="57"/>
      <c r="Y224" s="57"/>
      <c r="Z224" s="58"/>
      <c r="AA224" s="57"/>
      <c r="AB224" s="57"/>
      <c r="AC224" s="57"/>
      <c r="AD224" s="57"/>
      <c r="AE224" s="57"/>
      <c r="AF224" s="57"/>
      <c r="AG224" s="57"/>
      <c r="AH224" s="57"/>
      <c r="AI224" s="57"/>
      <c r="AJ224" s="57"/>
      <c r="AK224" s="57"/>
      <c r="AL224" s="57"/>
      <c r="AM224" s="228"/>
      <c r="AN224" s="228"/>
      <c r="AO224" s="59"/>
      <c r="AP224" s="59"/>
      <c r="AR224" s="81"/>
      <c r="AS224" s="81"/>
      <c r="AT224" s="81"/>
    </row>
  </sheetData>
  <autoFilter ref="A1:AY22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190:G190 W190:AL190 C60:AL61 C58:AL58 C155:AL155 C89:AL89 C65:AL67 C69:AL69 C55:AL56 C157:AL157 C144:AL147 C160:AL160 C162:AL165 C167:AL173 C175:AL178 C36:AL39 C180:AL188 C41:AL42 C44:AL45 C73:AL76 C71:AL71">
    <cfRule type="expression" dxfId="1162" priority="2332">
      <formula>(C36="p")</formula>
    </cfRule>
    <cfRule type="expression" dxfId="1161" priority="2333">
      <formula>(C36="d")</formula>
    </cfRule>
    <cfRule type="expression" dxfId="1160" priority="2334">
      <formula>(C36="w")</formula>
    </cfRule>
    <cfRule type="expression" dxfId="1159" priority="2335">
      <formula>NOT(ISBLANK(C36))</formula>
    </cfRule>
  </conditionalFormatting>
  <conditionalFormatting sqref="K190 K147 K145">
    <cfRule type="expression" dxfId="1158" priority="2320">
      <formula>(K145="p")</formula>
    </cfRule>
    <cfRule type="expression" dxfId="1157" priority="2321">
      <formula>(K145="d")</formula>
    </cfRule>
    <cfRule type="expression" dxfId="1156" priority="2322">
      <formula>(K145="w")</formula>
    </cfRule>
    <cfRule type="expression" dxfId="1155" priority="2323">
      <formula>NOT(ISBLANK(K145))</formula>
    </cfRule>
  </conditionalFormatting>
  <conditionalFormatting sqref="P190">
    <cfRule type="expression" dxfId="1154" priority="2272">
      <formula>(P190="p")</formula>
    </cfRule>
    <cfRule type="expression" dxfId="1153" priority="2273">
      <formula>(P190="d")</formula>
    </cfRule>
    <cfRule type="expression" dxfId="1152" priority="2274">
      <formula>(P190="w")</formula>
    </cfRule>
    <cfRule type="expression" dxfId="1151" priority="2275">
      <formula>NOT(ISBLANK(P190))</formula>
    </cfRule>
  </conditionalFormatting>
  <conditionalFormatting sqref="L190">
    <cfRule type="expression" dxfId="1150" priority="2264">
      <formula>(L190="p")</formula>
    </cfRule>
    <cfRule type="expression" dxfId="1149" priority="2265">
      <formula>(L190="d")</formula>
    </cfRule>
    <cfRule type="expression" dxfId="1148" priority="2266">
      <formula>(L190="w")</formula>
    </cfRule>
    <cfRule type="expression" dxfId="1147" priority="2267">
      <formula>NOT(ISBLANK(L190))</formula>
    </cfRule>
  </conditionalFormatting>
  <conditionalFormatting sqref="S190 V190">
    <cfRule type="expression" dxfId="1146" priority="2208">
      <formula>(S190="p")</formula>
    </cfRule>
    <cfRule type="expression" dxfId="1145" priority="2209">
      <formula>(S190="d")</formula>
    </cfRule>
    <cfRule type="expression" dxfId="1144" priority="2210">
      <formula>(S190="w")</formula>
    </cfRule>
    <cfRule type="expression" dxfId="1143" priority="2211">
      <formula>NOT(ISBLANK(S190))</formula>
    </cfRule>
  </conditionalFormatting>
  <conditionalFormatting sqref="AP129 AP89 AP58:AP63 AP65:AP67 AP69 AP54:AP56 AP78 AP131:AP132 AP152:AP155 AP149:AP150 AP144:AP147 AP157:AP160 AP162:AP165 AP167:AP173 AP175:AP178 AP36:AP39 AP180:AP189 AP41:AP42 AP44:AP45 AP73:AP76 AP71">
    <cfRule type="cellIs" dxfId="1142" priority="2183" operator="between">
      <formula>0.31</formula>
      <formula>0.99</formula>
    </cfRule>
    <cfRule type="cellIs" dxfId="1141" priority="2184" operator="greaterThanOrEqual">
      <formula>1</formula>
    </cfRule>
    <cfRule type="cellIs" dxfId="1140" priority="2186" operator="lessThanOrEqual">
      <formula>0.3</formula>
    </cfRule>
  </conditionalFormatting>
  <conditionalFormatting sqref="AA145:AL145 AA147:AL147">
    <cfRule type="expression" dxfId="1139" priority="2115">
      <formula>(AA145="p")</formula>
    </cfRule>
    <cfRule type="expression" dxfId="1138" priority="2116">
      <formula>(AA145="d")</formula>
    </cfRule>
    <cfRule type="expression" dxfId="1137" priority="2117">
      <formula>(AA145="w")</formula>
    </cfRule>
    <cfRule type="expression" dxfId="1136" priority="2118">
      <formula>NOT(ISBLANK(AA145))</formula>
    </cfRule>
  </conditionalFormatting>
  <conditionalFormatting sqref="C146:Z146">
    <cfRule type="expression" dxfId="1135" priority="2033">
      <formula>(C146="p")</formula>
    </cfRule>
    <cfRule type="expression" dxfId="1134" priority="2034">
      <formula>(C146="d")</formula>
    </cfRule>
    <cfRule type="expression" dxfId="1133" priority="2035">
      <formula>(C146="w")</formula>
    </cfRule>
    <cfRule type="expression" dxfId="1132" priority="2036">
      <formula>NOT(ISBLANK(C146))</formula>
    </cfRule>
  </conditionalFormatting>
  <conditionalFormatting sqref="K146">
    <cfRule type="expression" dxfId="1131" priority="2029">
      <formula>(K146="p")</formula>
    </cfRule>
    <cfRule type="expression" dxfId="1130" priority="2030">
      <formula>(K146="d")</formula>
    </cfRule>
    <cfRule type="expression" dxfId="1129" priority="2031">
      <formula>(K146="w")</formula>
    </cfRule>
    <cfRule type="expression" dxfId="1128" priority="2032">
      <formula>NOT(ISBLANK(K146))</formula>
    </cfRule>
  </conditionalFormatting>
  <conditionalFormatting sqref="AP146">
    <cfRule type="cellIs" dxfId="1127" priority="2026" operator="between">
      <formula>0.31</formula>
      <formula>0.99</formula>
    </cfRule>
    <cfRule type="cellIs" dxfId="1126" priority="2027" operator="greaterThanOrEqual">
      <formula>1</formula>
    </cfRule>
    <cfRule type="cellIs" dxfId="1125" priority="2028" operator="lessThanOrEqual">
      <formula>0.3</formula>
    </cfRule>
  </conditionalFormatting>
  <conditionalFormatting sqref="AA146:AL146">
    <cfRule type="expression" dxfId="1124" priority="2022">
      <formula>(AA146="p")</formula>
    </cfRule>
    <cfRule type="expression" dxfId="1123" priority="2023">
      <formula>(AA146="d")</formula>
    </cfRule>
    <cfRule type="expression" dxfId="1122" priority="2024">
      <formula>(AA146="w")</formula>
    </cfRule>
    <cfRule type="expression" dxfId="1121" priority="2025">
      <formula>NOT(ISBLANK(AA146))</formula>
    </cfRule>
  </conditionalFormatting>
  <conditionalFormatting sqref="C144:Z144">
    <cfRule type="expression" dxfId="1120" priority="2016">
      <formula>(C144="p")</formula>
    </cfRule>
    <cfRule type="expression" dxfId="1119" priority="2017">
      <formula>(C144="d")</formula>
    </cfRule>
    <cfRule type="expression" dxfId="1118" priority="2018">
      <formula>(C144="w")</formula>
    </cfRule>
    <cfRule type="expression" dxfId="1117" priority="2019">
      <formula>NOT(ISBLANK(C144))</formula>
    </cfRule>
  </conditionalFormatting>
  <conditionalFormatting sqref="K144">
    <cfRule type="expression" dxfId="1116" priority="2012">
      <formula>(K144="p")</formula>
    </cfRule>
    <cfRule type="expression" dxfId="1115" priority="2013">
      <formula>(K144="d")</formula>
    </cfRule>
    <cfRule type="expression" dxfId="1114" priority="2014">
      <formula>(K144="w")</formula>
    </cfRule>
    <cfRule type="expression" dxfId="1113" priority="2015">
      <formula>NOT(ISBLANK(K144))</formula>
    </cfRule>
  </conditionalFormatting>
  <conditionalFormatting sqref="AP144">
    <cfRule type="cellIs" dxfId="1112" priority="2009" operator="between">
      <formula>0.31</formula>
      <formula>0.99</formula>
    </cfRule>
    <cfRule type="cellIs" dxfId="1111" priority="2010" operator="greaterThanOrEqual">
      <formula>1</formula>
    </cfRule>
    <cfRule type="cellIs" dxfId="1110" priority="2011" operator="lessThanOrEqual">
      <formula>0.3</formula>
    </cfRule>
  </conditionalFormatting>
  <conditionalFormatting sqref="AA144:AL144">
    <cfRule type="expression" dxfId="1109" priority="2005">
      <formula>(AA144="p")</formula>
    </cfRule>
    <cfRule type="expression" dxfId="1108" priority="2006">
      <formula>(AA144="d")</formula>
    </cfRule>
    <cfRule type="expression" dxfId="1107" priority="2007">
      <formula>(AA144="w")</formula>
    </cfRule>
    <cfRule type="expression" dxfId="1106" priority="2008">
      <formula>NOT(ISBLANK(AA144))</formula>
    </cfRule>
  </conditionalFormatting>
  <conditionalFormatting sqref="C59:I59 O59:Z59">
    <cfRule type="expression" dxfId="1105" priority="2000">
      <formula>(C59="p")</formula>
    </cfRule>
    <cfRule type="expression" dxfId="1104" priority="2001">
      <formula>(C59="d")</formula>
    </cfRule>
    <cfRule type="expression" dxfId="1103" priority="2002">
      <formula>(C59="w")</formula>
    </cfRule>
    <cfRule type="expression" dxfId="1102" priority="2003">
      <formula>NOT(ISBLANK(C59))</formula>
    </cfRule>
  </conditionalFormatting>
  <conditionalFormatting sqref="J59:N59">
    <cfRule type="expression" dxfId="1101" priority="1996">
      <formula>(J59="p")</formula>
    </cfRule>
    <cfRule type="expression" dxfId="1100" priority="1997">
      <formula>(J59="d")</formula>
    </cfRule>
    <cfRule type="expression" dxfId="1099" priority="1998">
      <formula>(J59="w")</formula>
    </cfRule>
    <cfRule type="expression" dxfId="1098" priority="1999">
      <formula>NOT(ISBLANK(J59))</formula>
    </cfRule>
  </conditionalFormatting>
  <conditionalFormatting sqref="AP59">
    <cfRule type="cellIs" dxfId="1097" priority="1993" operator="between">
      <formula>0.31</formula>
      <formula>0.99</formula>
    </cfRule>
    <cfRule type="cellIs" dxfId="1096" priority="1994" operator="greaterThanOrEqual">
      <formula>1</formula>
    </cfRule>
    <cfRule type="cellIs" dxfId="1095" priority="1995" operator="lessThanOrEqual">
      <formula>0.3</formula>
    </cfRule>
  </conditionalFormatting>
  <conditionalFormatting sqref="AA59:AL59">
    <cfRule type="expression" dxfId="1094" priority="1989">
      <formula>(AA59="p")</formula>
    </cfRule>
    <cfRule type="expression" dxfId="1093" priority="1990">
      <formula>(AA59="d")</formula>
    </cfRule>
    <cfRule type="expression" dxfId="1092" priority="1991">
      <formula>(AA59="w")</formula>
    </cfRule>
    <cfRule type="expression" dxfId="1091" priority="1992">
      <formula>NOT(ISBLANK(AA59))</formula>
    </cfRule>
  </conditionalFormatting>
  <conditionalFormatting sqref="C67:I67 O67:Z67">
    <cfRule type="expression" dxfId="1090" priority="1976">
      <formula>(C67="p")</formula>
    </cfRule>
    <cfRule type="expression" dxfId="1089" priority="1977">
      <formula>(C67="d")</formula>
    </cfRule>
    <cfRule type="expression" dxfId="1088" priority="1978">
      <formula>(C67="w")</formula>
    </cfRule>
    <cfRule type="expression" dxfId="1087" priority="1979">
      <formula>NOT(ISBLANK(C67))</formula>
    </cfRule>
  </conditionalFormatting>
  <conditionalFormatting sqref="J67:N67">
    <cfRule type="expression" dxfId="1086" priority="1972">
      <formula>(J67="p")</formula>
    </cfRule>
    <cfRule type="expression" dxfId="1085" priority="1973">
      <formula>(J67="d")</formula>
    </cfRule>
    <cfRule type="expression" dxfId="1084" priority="1974">
      <formula>(J67="w")</formula>
    </cfRule>
    <cfRule type="expression" dxfId="1083" priority="1975">
      <formula>NOT(ISBLANK(J67))</formula>
    </cfRule>
  </conditionalFormatting>
  <conditionalFormatting sqref="AP67">
    <cfRule type="cellIs" dxfId="1082" priority="1969" operator="between">
      <formula>0.31</formula>
      <formula>0.99</formula>
    </cfRule>
    <cfRule type="cellIs" dxfId="1081" priority="1970" operator="greaterThanOrEqual">
      <formula>1</formula>
    </cfRule>
    <cfRule type="cellIs" dxfId="1080" priority="1971" operator="lessThanOrEqual">
      <formula>0.3</formula>
    </cfRule>
  </conditionalFormatting>
  <conditionalFormatting sqref="AA67:AL67">
    <cfRule type="expression" dxfId="1079" priority="1965">
      <formula>(AA67="p")</formula>
    </cfRule>
    <cfRule type="expression" dxfId="1078" priority="1966">
      <formula>(AA67="d")</formula>
    </cfRule>
    <cfRule type="expression" dxfId="1077" priority="1967">
      <formula>(AA67="w")</formula>
    </cfRule>
    <cfRule type="expression" dxfId="1076" priority="1968">
      <formula>NOT(ISBLANK(AA67))</formula>
    </cfRule>
  </conditionalFormatting>
  <conditionalFormatting sqref="C62:AL63">
    <cfRule type="expression" dxfId="1075" priority="1960">
      <formula>(C62="p")</formula>
    </cfRule>
    <cfRule type="expression" dxfId="1074" priority="1961">
      <formula>(C62="d")</formula>
    </cfRule>
    <cfRule type="expression" dxfId="1073" priority="1962">
      <formula>(C62="w")</formula>
    </cfRule>
    <cfRule type="expression" dxfId="1072" priority="1963">
      <formula>NOT(ISBLANK(C62))</formula>
    </cfRule>
  </conditionalFormatting>
  <conditionalFormatting sqref="AP62:AP63">
    <cfRule type="cellIs" dxfId="1071" priority="1957" operator="between">
      <formula>0.31</formula>
      <formula>0.99</formula>
    </cfRule>
    <cfRule type="cellIs" dxfId="1070" priority="1958" operator="greaterThanOrEqual">
      <formula>1</formula>
    </cfRule>
    <cfRule type="cellIs" dxfId="1069" priority="1959" operator="lessThanOrEqual">
      <formula>0.3</formula>
    </cfRule>
  </conditionalFormatting>
  <conditionalFormatting sqref="C55:AL56">
    <cfRule type="expression" dxfId="1068" priority="1952">
      <formula>(C55="p")</formula>
    </cfRule>
    <cfRule type="expression" dxfId="1067" priority="1953">
      <formula>(C55="d")</formula>
    </cfRule>
    <cfRule type="expression" dxfId="1066" priority="1954">
      <formula>(C55="w")</formula>
    </cfRule>
    <cfRule type="expression" dxfId="1065" priority="1955">
      <formula>NOT(ISBLANK(C55))</formula>
    </cfRule>
  </conditionalFormatting>
  <conditionalFormatting sqref="AP55:AP56">
    <cfRule type="cellIs" dxfId="1064" priority="1949" operator="between">
      <formula>0.31</formula>
      <formula>0.99</formula>
    </cfRule>
    <cfRule type="cellIs" dxfId="1063" priority="1950" operator="greaterThanOrEqual">
      <formula>1</formula>
    </cfRule>
    <cfRule type="cellIs" dxfId="1062" priority="1951" operator="lessThanOrEqual">
      <formula>0.3</formula>
    </cfRule>
  </conditionalFormatting>
  <conditionalFormatting sqref="C158:AL159">
    <cfRule type="expression" dxfId="1061" priority="1943">
      <formula>(C158="p")</formula>
    </cfRule>
    <cfRule type="expression" dxfId="1060" priority="1944">
      <formula>(C158="d")</formula>
    </cfRule>
    <cfRule type="expression" dxfId="1059" priority="1945">
      <formula>(C158="w")</formula>
    </cfRule>
    <cfRule type="expression" dxfId="1058" priority="1946">
      <formula>NOT(ISBLANK(C158))</formula>
    </cfRule>
  </conditionalFormatting>
  <conditionalFormatting sqref="C94:I94 O94:Z94">
    <cfRule type="expression" dxfId="1057" priority="1919">
      <formula>(C94="p")</formula>
    </cfRule>
    <cfRule type="expression" dxfId="1056" priority="1920">
      <formula>(C94="d")</formula>
    </cfRule>
    <cfRule type="expression" dxfId="1055" priority="1921">
      <formula>(C94="w")</formula>
    </cfRule>
    <cfRule type="expression" dxfId="1054" priority="1922">
      <formula>NOT(ISBLANK(C94))</formula>
    </cfRule>
  </conditionalFormatting>
  <conditionalFormatting sqref="J94:N94">
    <cfRule type="expression" dxfId="1053" priority="1915">
      <formula>(J94="p")</formula>
    </cfRule>
    <cfRule type="expression" dxfId="1052" priority="1916">
      <formula>(J94="d")</formula>
    </cfRule>
    <cfRule type="expression" dxfId="1051" priority="1917">
      <formula>(J94="w")</formula>
    </cfRule>
    <cfRule type="expression" dxfId="1050" priority="1918">
      <formula>NOT(ISBLANK(J94))</formula>
    </cfRule>
  </conditionalFormatting>
  <conditionalFormatting sqref="AP94">
    <cfRule type="cellIs" dxfId="1049" priority="1912" operator="between">
      <formula>0.31</formula>
      <formula>0.99</formula>
    </cfRule>
    <cfRule type="cellIs" dxfId="1048" priority="1913" operator="greaterThanOrEqual">
      <formula>1</formula>
    </cfRule>
    <cfRule type="cellIs" dxfId="1047" priority="1914" operator="lessThanOrEqual">
      <formula>0.3</formula>
    </cfRule>
  </conditionalFormatting>
  <conditionalFormatting sqref="AA94:AL94">
    <cfRule type="expression" dxfId="1046" priority="1908">
      <formula>(AA94="p")</formula>
    </cfRule>
    <cfRule type="expression" dxfId="1045" priority="1909">
      <formula>(AA94="d")</formula>
    </cfRule>
    <cfRule type="expression" dxfId="1044" priority="1910">
      <formula>(AA94="w")</formula>
    </cfRule>
    <cfRule type="expression" dxfId="1043" priority="1911">
      <formula>NOT(ISBLANK(AA94))</formula>
    </cfRule>
  </conditionalFormatting>
  <conditionalFormatting sqref="C54:AL56 C58:AL63">
    <cfRule type="expression" dxfId="1042" priority="1894">
      <formula>(C54="p")</formula>
    </cfRule>
    <cfRule type="expression" dxfId="1041" priority="1895">
      <formula>(C54="d")</formula>
    </cfRule>
    <cfRule type="expression" dxfId="1040" priority="1896">
      <formula>(C54="w")</formula>
    </cfRule>
    <cfRule type="expression" dxfId="1039" priority="1897">
      <formula>NOT(ISBLANK(C54))</formula>
    </cfRule>
  </conditionalFormatting>
  <conditionalFormatting sqref="C8:I9 O8:Z9">
    <cfRule type="expression" dxfId="1038" priority="1870">
      <formula>(C8="p")</formula>
    </cfRule>
    <cfRule type="expression" dxfId="1037" priority="1871">
      <formula>(C8="d")</formula>
    </cfRule>
    <cfRule type="expression" dxfId="1036" priority="1872">
      <formula>(C8="w")</formula>
    </cfRule>
    <cfRule type="expression" dxfId="1035" priority="1873">
      <formula>NOT(ISBLANK(C8))</formula>
    </cfRule>
  </conditionalFormatting>
  <conditionalFormatting sqref="J8:N9">
    <cfRule type="expression" dxfId="1034" priority="1866">
      <formula>(J8="p")</formula>
    </cfRule>
    <cfRule type="expression" dxfId="1033" priority="1867">
      <formula>(J8="d")</formula>
    </cfRule>
    <cfRule type="expression" dxfId="1032" priority="1868">
      <formula>(J8="w")</formula>
    </cfRule>
    <cfRule type="expression" dxfId="1031" priority="1869">
      <formula>NOT(ISBLANK(J8))</formula>
    </cfRule>
  </conditionalFormatting>
  <conditionalFormatting sqref="AP8:AP9">
    <cfRule type="cellIs" dxfId="1030" priority="1863" operator="between">
      <formula>0.31</formula>
      <formula>0.99</formula>
    </cfRule>
    <cfRule type="cellIs" dxfId="1029" priority="1864" operator="greaterThanOrEqual">
      <formula>1</formula>
    </cfRule>
    <cfRule type="cellIs" dxfId="1028" priority="1865" operator="lessThanOrEqual">
      <formula>0.3</formula>
    </cfRule>
  </conditionalFormatting>
  <conditionalFormatting sqref="AA8:AL9">
    <cfRule type="expression" dxfId="1027" priority="1859">
      <formula>(AA8="p")</formula>
    </cfRule>
    <cfRule type="expression" dxfId="1026" priority="1860">
      <formula>(AA8="d")</formula>
    </cfRule>
    <cfRule type="expression" dxfId="1025" priority="1861">
      <formula>(AA8="w")</formula>
    </cfRule>
    <cfRule type="expression" dxfId="1024" priority="1862">
      <formula>NOT(ISBLANK(AA8))</formula>
    </cfRule>
  </conditionalFormatting>
  <conditionalFormatting sqref="C149:AL150 C152:AL155">
    <cfRule type="expression" dxfId="1023" priority="1845">
      <formula>(C149="p")</formula>
    </cfRule>
    <cfRule type="expression" dxfId="1022" priority="1846">
      <formula>(C149="d")</formula>
    </cfRule>
    <cfRule type="expression" dxfId="1021" priority="1847">
      <formula>(C149="w")</formula>
    </cfRule>
    <cfRule type="expression" dxfId="1020" priority="1848">
      <formula>NOT(ISBLANK(C149))</formula>
    </cfRule>
  </conditionalFormatting>
  <conditionalFormatting sqref="C152:AL152">
    <cfRule type="expression" dxfId="1019" priority="1796">
      <formula>(C152="p")</formula>
    </cfRule>
    <cfRule type="expression" dxfId="1018" priority="1797">
      <formula>(C152="d")</formula>
    </cfRule>
    <cfRule type="expression" dxfId="1017" priority="1798">
      <formula>(C152="w")</formula>
    </cfRule>
    <cfRule type="expression" dxfId="1016" priority="1799">
      <formula>NOT(ISBLANK(C152))</formula>
    </cfRule>
  </conditionalFormatting>
  <conditionalFormatting sqref="C153:I153 O153:Z153">
    <cfRule type="expression" dxfId="1015" priority="1772">
      <formula>(C153="p")</formula>
    </cfRule>
    <cfRule type="expression" dxfId="1014" priority="1773">
      <formula>(C153="d")</formula>
    </cfRule>
    <cfRule type="expression" dxfId="1013" priority="1774">
      <formula>(C153="w")</formula>
    </cfRule>
    <cfRule type="expression" dxfId="1012" priority="1775">
      <formula>NOT(ISBLANK(C153))</formula>
    </cfRule>
  </conditionalFormatting>
  <conditionalFormatting sqref="J153:N153">
    <cfRule type="expression" dxfId="1011" priority="1768">
      <formula>(J153="p")</formula>
    </cfRule>
    <cfRule type="expression" dxfId="1010" priority="1769">
      <formula>(J153="d")</formula>
    </cfRule>
    <cfRule type="expression" dxfId="1009" priority="1770">
      <formula>(J153="w")</formula>
    </cfRule>
    <cfRule type="expression" dxfId="1008" priority="1771">
      <formula>NOT(ISBLANK(J153))</formula>
    </cfRule>
  </conditionalFormatting>
  <conditionalFormatting sqref="AP153">
    <cfRule type="cellIs" dxfId="1007" priority="1765" operator="between">
      <formula>0.31</formula>
      <formula>0.99</formula>
    </cfRule>
    <cfRule type="cellIs" dxfId="1006" priority="1766" operator="greaterThanOrEqual">
      <formula>1</formula>
    </cfRule>
    <cfRule type="cellIs" dxfId="1005" priority="1767" operator="lessThanOrEqual">
      <formula>0.3</formula>
    </cfRule>
  </conditionalFormatting>
  <conditionalFormatting sqref="AA153:AL153">
    <cfRule type="expression" dxfId="1004" priority="1761">
      <formula>(AA153="p")</formula>
    </cfRule>
    <cfRule type="expression" dxfId="1003" priority="1762">
      <formula>(AA153="d")</formula>
    </cfRule>
    <cfRule type="expression" dxfId="1002" priority="1763">
      <formula>(AA153="w")</formula>
    </cfRule>
    <cfRule type="expression" dxfId="1001" priority="1764">
      <formula>NOT(ISBLANK(AA153))</formula>
    </cfRule>
  </conditionalFormatting>
  <conditionalFormatting sqref="C154:AL154">
    <cfRule type="expression" dxfId="1000" priority="1756">
      <formula>(C154="p")</formula>
    </cfRule>
    <cfRule type="expression" dxfId="999" priority="1757">
      <formula>(C154="d")</formula>
    </cfRule>
    <cfRule type="expression" dxfId="998" priority="1758">
      <formula>(C154="w")</formula>
    </cfRule>
    <cfRule type="expression" dxfId="997" priority="1759">
      <formula>NOT(ISBLANK(C154))</formula>
    </cfRule>
  </conditionalFormatting>
  <conditionalFormatting sqref="AP154">
    <cfRule type="cellIs" dxfId="996" priority="1753" operator="between">
      <formula>0.31</formula>
      <formula>0.99</formula>
    </cfRule>
    <cfRule type="cellIs" dxfId="995" priority="1754" operator="greaterThanOrEqual">
      <formula>1</formula>
    </cfRule>
    <cfRule type="cellIs" dxfId="994" priority="1755" operator="lessThanOrEqual">
      <formula>0.3</formula>
    </cfRule>
  </conditionalFormatting>
  <conditionalFormatting sqref="C108:I108 O108:Z108">
    <cfRule type="expression" dxfId="993" priority="1748">
      <formula>(C108="p")</formula>
    </cfRule>
    <cfRule type="expression" dxfId="992" priority="1749">
      <formula>(C108="d")</formula>
    </cfRule>
    <cfRule type="expression" dxfId="991" priority="1750">
      <formula>(C108="w")</formula>
    </cfRule>
    <cfRule type="expression" dxfId="990" priority="1751">
      <formula>NOT(ISBLANK(C108))</formula>
    </cfRule>
  </conditionalFormatting>
  <conditionalFormatting sqref="J108:N108">
    <cfRule type="expression" dxfId="989" priority="1744">
      <formula>(J108="p")</formula>
    </cfRule>
    <cfRule type="expression" dxfId="988" priority="1745">
      <formula>(J108="d")</formula>
    </cfRule>
    <cfRule type="expression" dxfId="987" priority="1746">
      <formula>(J108="w")</formula>
    </cfRule>
    <cfRule type="expression" dxfId="986" priority="1747">
      <formula>NOT(ISBLANK(J108))</formula>
    </cfRule>
  </conditionalFormatting>
  <conditionalFormatting sqref="AP108">
    <cfRule type="cellIs" dxfId="985" priority="1741" operator="between">
      <formula>0.31</formula>
      <formula>0.99</formula>
    </cfRule>
    <cfRule type="cellIs" dxfId="984" priority="1742" operator="greaterThanOrEqual">
      <formula>1</formula>
    </cfRule>
    <cfRule type="cellIs" dxfId="983" priority="1743" operator="lessThanOrEqual">
      <formula>0.3</formula>
    </cfRule>
  </conditionalFormatting>
  <conditionalFormatting sqref="AA108:AL108">
    <cfRule type="expression" dxfId="982" priority="1737">
      <formula>(AA108="p")</formula>
    </cfRule>
    <cfRule type="expression" dxfId="981" priority="1738">
      <formula>(AA108="d")</formula>
    </cfRule>
    <cfRule type="expression" dxfId="980" priority="1739">
      <formula>(AA108="w")</formula>
    </cfRule>
    <cfRule type="expression" dxfId="979" priority="1740">
      <formula>NOT(ISBLANK(AA108))</formula>
    </cfRule>
  </conditionalFormatting>
  <conditionalFormatting sqref="C128:I128 O128:Z128">
    <cfRule type="expression" dxfId="978" priority="1732">
      <formula>(C128="p")</formula>
    </cfRule>
    <cfRule type="expression" dxfId="977" priority="1733">
      <formula>(C128="d")</formula>
    </cfRule>
    <cfRule type="expression" dxfId="976" priority="1734">
      <formula>(C128="w")</formula>
    </cfRule>
    <cfRule type="expression" dxfId="975" priority="1735">
      <formula>NOT(ISBLANK(C128))</formula>
    </cfRule>
  </conditionalFormatting>
  <conditionalFormatting sqref="J128:N128">
    <cfRule type="expression" dxfId="974" priority="1728">
      <formula>(J128="p")</formula>
    </cfRule>
    <cfRule type="expression" dxfId="973" priority="1729">
      <formula>(J128="d")</formula>
    </cfRule>
    <cfRule type="expression" dxfId="972" priority="1730">
      <formula>(J128="w")</formula>
    </cfRule>
    <cfRule type="expression" dxfId="971" priority="1731">
      <formula>NOT(ISBLANK(J128))</formula>
    </cfRule>
  </conditionalFormatting>
  <conditionalFormatting sqref="AP128">
    <cfRule type="cellIs" dxfId="970" priority="1725" operator="between">
      <formula>0.31</formula>
      <formula>0.99</formula>
    </cfRule>
    <cfRule type="cellIs" dxfId="969" priority="1726" operator="greaterThanOrEqual">
      <formula>1</formula>
    </cfRule>
    <cfRule type="cellIs" dxfId="968" priority="1727" operator="lessThanOrEqual">
      <formula>0.3</formula>
    </cfRule>
  </conditionalFormatting>
  <conditionalFormatting sqref="AA128:AL128">
    <cfRule type="expression" dxfId="967" priority="1721">
      <formula>(AA128="p")</formula>
    </cfRule>
    <cfRule type="expression" dxfId="966" priority="1722">
      <formula>(AA128="d")</formula>
    </cfRule>
    <cfRule type="expression" dxfId="965" priority="1723">
      <formula>(AA128="w")</formula>
    </cfRule>
    <cfRule type="expression" dxfId="964" priority="1724">
      <formula>NOT(ISBLANK(AA128))</formula>
    </cfRule>
  </conditionalFormatting>
  <conditionalFormatting sqref="C18:I20 O18:Z20 O22:Z23 C22:I23 C30:I31 O30:Z31 C25:I28 O25:Z28">
    <cfRule type="expression" dxfId="963" priority="1716">
      <formula>(C18="p")</formula>
    </cfRule>
    <cfRule type="expression" dxfId="962" priority="1717">
      <formula>(C18="d")</formula>
    </cfRule>
    <cfRule type="expression" dxfId="961" priority="1718">
      <formula>(C18="w")</formula>
    </cfRule>
    <cfRule type="expression" dxfId="960" priority="1719">
      <formula>NOT(ISBLANK(C18))</formula>
    </cfRule>
  </conditionalFormatting>
  <conditionalFormatting sqref="J18:N20 J22:N23 J30:N31 J25:N28">
    <cfRule type="expression" dxfId="959" priority="1712">
      <formula>(J18="p")</formula>
    </cfRule>
    <cfRule type="expression" dxfId="958" priority="1713">
      <formula>(J18="d")</formula>
    </cfRule>
    <cfRule type="expression" dxfId="957" priority="1714">
      <formula>(J18="w")</formula>
    </cfRule>
    <cfRule type="expression" dxfId="956" priority="1715">
      <formula>NOT(ISBLANK(J18))</formula>
    </cfRule>
  </conditionalFormatting>
  <conditionalFormatting sqref="AP18:AP20 AP22:AP23 AP30:AP31 AP25:AP28">
    <cfRule type="cellIs" dxfId="955" priority="1709" operator="between">
      <formula>0.31</formula>
      <formula>0.99</formula>
    </cfRule>
    <cfRule type="cellIs" dxfId="954" priority="1710" operator="greaterThanOrEqual">
      <formula>1</formula>
    </cfRule>
    <cfRule type="cellIs" dxfId="953" priority="1711" operator="lessThanOrEqual">
      <formula>0.3</formula>
    </cfRule>
  </conditionalFormatting>
  <conditionalFormatting sqref="AA18:AL20 AA22:AL23 AA30:AL31 AA25:AL28">
    <cfRule type="expression" dxfId="952" priority="1705">
      <formula>(AA18="p")</formula>
    </cfRule>
    <cfRule type="expression" dxfId="951" priority="1706">
      <formula>(AA18="d")</formula>
    </cfRule>
    <cfRule type="expression" dxfId="950" priority="1707">
      <formula>(AA18="w")</formula>
    </cfRule>
    <cfRule type="expression" dxfId="949" priority="1708">
      <formula>NOT(ISBLANK(AA18))</formula>
    </cfRule>
  </conditionalFormatting>
  <conditionalFormatting sqref="C11:I13 O11:Z13 O15:Z20 C15:I20 C22:I23 O22:Z23 O30:Z31 C30:I31 O25:Z28 C25:I28">
    <cfRule type="expression" dxfId="948" priority="1700">
      <formula>(C11="p")</formula>
    </cfRule>
    <cfRule type="expression" dxfId="947" priority="1701">
      <formula>(C11="d")</formula>
    </cfRule>
    <cfRule type="expression" dxfId="946" priority="1702">
      <formula>(C11="w")</formula>
    </cfRule>
    <cfRule type="expression" dxfId="945" priority="1703">
      <formula>NOT(ISBLANK(C11))</formula>
    </cfRule>
  </conditionalFormatting>
  <conditionalFormatting sqref="J11:N13 J15:N20 J22:N23 J30:N31 J25:N28">
    <cfRule type="expression" dxfId="944" priority="1696">
      <formula>(J11="p")</formula>
    </cfRule>
    <cfRule type="expression" dxfId="943" priority="1697">
      <formula>(J11="d")</formula>
    </cfRule>
    <cfRule type="expression" dxfId="942" priority="1698">
      <formula>(J11="w")</formula>
    </cfRule>
    <cfRule type="expression" dxfId="941" priority="1699">
      <formula>NOT(ISBLANK(J11))</formula>
    </cfRule>
  </conditionalFormatting>
  <conditionalFormatting sqref="AP11:AP13 AP15:AP20 AP22:AP23 AP30:AP31 AP25:AP28">
    <cfRule type="cellIs" dxfId="940" priority="1693" operator="between">
      <formula>0.31</formula>
      <formula>0.99</formula>
    </cfRule>
    <cfRule type="cellIs" dxfId="939" priority="1694" operator="greaterThanOrEqual">
      <formula>1</formula>
    </cfRule>
    <cfRule type="cellIs" dxfId="938" priority="1695" operator="lessThanOrEqual">
      <formula>0.3</formula>
    </cfRule>
  </conditionalFormatting>
  <conditionalFormatting sqref="AA11:AL13 AA15:AL20 AA22:AL23 AA30:AL31 AA25:AL28">
    <cfRule type="expression" dxfId="937" priority="1689">
      <formula>(AA11="p")</formula>
    </cfRule>
    <cfRule type="expression" dxfId="936" priority="1690">
      <formula>(AA11="d")</formula>
    </cfRule>
    <cfRule type="expression" dxfId="935" priority="1691">
      <formula>(AA11="w")</formula>
    </cfRule>
    <cfRule type="expression" dxfId="934" priority="1692">
      <formula>NOT(ISBLANK(AA11))</formula>
    </cfRule>
  </conditionalFormatting>
  <conditionalFormatting sqref="C79:AL85">
    <cfRule type="expression" dxfId="933" priority="1684">
      <formula>(C79="p")</formula>
    </cfRule>
    <cfRule type="expression" dxfId="932" priority="1685">
      <formula>(C79="d")</formula>
    </cfRule>
    <cfRule type="expression" dxfId="931" priority="1686">
      <formula>(C79="w")</formula>
    </cfRule>
    <cfRule type="expression" dxfId="930" priority="1687">
      <formula>NOT(ISBLANK(C79))</formula>
    </cfRule>
  </conditionalFormatting>
  <conditionalFormatting sqref="AP79:AP85">
    <cfRule type="cellIs" dxfId="929" priority="1681" operator="between">
      <formula>0.31</formula>
      <formula>0.99</formula>
    </cfRule>
    <cfRule type="cellIs" dxfId="928" priority="1682" operator="greaterThanOrEqual">
      <formula>1</formula>
    </cfRule>
    <cfRule type="cellIs" dxfId="927" priority="1683" operator="lessThanOrEqual">
      <formula>0.3</formula>
    </cfRule>
  </conditionalFormatting>
  <conditionalFormatting sqref="C78:AL78">
    <cfRule type="expression" dxfId="926" priority="1675">
      <formula>(C78="p")</formula>
    </cfRule>
    <cfRule type="expression" dxfId="925" priority="1676">
      <formula>(C78="d")</formula>
    </cfRule>
    <cfRule type="expression" dxfId="924" priority="1677">
      <formula>(C78="w")</formula>
    </cfRule>
    <cfRule type="expression" dxfId="923" priority="1678">
      <formula>NOT(ISBLANK(C78))</formula>
    </cfRule>
  </conditionalFormatting>
  <conditionalFormatting sqref="C88:AL88">
    <cfRule type="expression" dxfId="922" priority="1631">
      <formula>(C88="p")</formula>
    </cfRule>
    <cfRule type="expression" dxfId="921" priority="1632">
      <formula>(C88="d")</formula>
    </cfRule>
    <cfRule type="expression" dxfId="920" priority="1633">
      <formula>(C88="w")</formula>
    </cfRule>
    <cfRule type="expression" dxfId="919" priority="1634">
      <formula>NOT(ISBLANK(C88))</formula>
    </cfRule>
  </conditionalFormatting>
  <conditionalFormatting sqref="AP88">
    <cfRule type="cellIs" dxfId="918" priority="1628" operator="between">
      <formula>0.31</formula>
      <formula>0.99</formula>
    </cfRule>
    <cfRule type="cellIs" dxfId="917" priority="1629" operator="greaterThanOrEqual">
      <formula>1</formula>
    </cfRule>
    <cfRule type="cellIs" dxfId="916" priority="1630" operator="lessThanOrEqual">
      <formula>0.3</formula>
    </cfRule>
  </conditionalFormatting>
  <conditionalFormatting sqref="C157:AL157">
    <cfRule type="expression" dxfId="915" priority="1622">
      <formula>(C157="p")</formula>
    </cfRule>
    <cfRule type="expression" dxfId="914" priority="1623">
      <formula>(C157="d")</formula>
    </cfRule>
    <cfRule type="expression" dxfId="913" priority="1624">
      <formula>(C157="w")</formula>
    </cfRule>
    <cfRule type="expression" dxfId="912" priority="1625">
      <formula>NOT(ISBLANK(C157))</formula>
    </cfRule>
  </conditionalFormatting>
  <conditionalFormatting sqref="C129:AL129 C131:AL132">
    <cfRule type="expression" dxfId="911" priority="1569">
      <formula>(C129="p")</formula>
    </cfRule>
    <cfRule type="expression" dxfId="910" priority="1570">
      <formula>(C129="d")</formula>
    </cfRule>
    <cfRule type="expression" dxfId="909" priority="1571">
      <formula>(C129="w")</formula>
    </cfRule>
    <cfRule type="expression" dxfId="908" priority="1572">
      <formula>NOT(ISBLANK(C129))</formula>
    </cfRule>
  </conditionalFormatting>
  <conditionalFormatting sqref="C6:AI7">
    <cfRule type="expression" dxfId="907" priority="1544">
      <formula>(C6="p")</formula>
    </cfRule>
    <cfRule type="expression" dxfId="906" priority="1545">
      <formula>(C6="d")</formula>
    </cfRule>
    <cfRule type="expression" dxfId="905" priority="1546">
      <formula>(C6="w")</formula>
    </cfRule>
    <cfRule type="expression" dxfId="904" priority="1547">
      <formula>NOT(ISBLANK(C6))</formula>
    </cfRule>
  </conditionalFormatting>
  <conditionalFormatting sqref="K6:K7">
    <cfRule type="expression" dxfId="903" priority="1540">
      <formula>(K6="p")</formula>
    </cfRule>
    <cfRule type="expression" dxfId="902" priority="1541">
      <formula>(K6="d")</formula>
    </cfRule>
    <cfRule type="expression" dxfId="901" priority="1542">
      <formula>(K6="w")</formula>
    </cfRule>
    <cfRule type="expression" dxfId="900" priority="1543">
      <formula>NOT(ISBLANK(K6))</formula>
    </cfRule>
  </conditionalFormatting>
  <conditionalFormatting sqref="AP6:AP7">
    <cfRule type="cellIs" dxfId="899" priority="1537" operator="between">
      <formula>0.31</formula>
      <formula>0.99</formula>
    </cfRule>
    <cfRule type="cellIs" dxfId="898" priority="1538" operator="greaterThanOrEqual">
      <formula>1</formula>
    </cfRule>
    <cfRule type="cellIs" dxfId="897" priority="1539" operator="lessThanOrEqual">
      <formula>0.3</formula>
    </cfRule>
  </conditionalFormatting>
  <conditionalFormatting sqref="AJ6:AL7">
    <cfRule type="expression" dxfId="896" priority="1533">
      <formula>(AJ6="p")</formula>
    </cfRule>
    <cfRule type="expression" dxfId="895" priority="1534">
      <formula>(AJ6="d")</formula>
    </cfRule>
    <cfRule type="expression" dxfId="894" priority="1535">
      <formula>(AJ6="w")</formula>
    </cfRule>
    <cfRule type="expression" dxfId="893" priority="1536">
      <formula>NOT(ISBLANK(AJ6))</formula>
    </cfRule>
  </conditionalFormatting>
  <conditionalFormatting sqref="C33:AI33">
    <cfRule type="expression" dxfId="892" priority="1527">
      <formula>(C33="p")</formula>
    </cfRule>
    <cfRule type="expression" dxfId="891" priority="1528">
      <formula>(C33="d")</formula>
    </cfRule>
    <cfRule type="expression" dxfId="890" priority="1529">
      <formula>(C33="w")</formula>
    </cfRule>
    <cfRule type="expression" dxfId="889" priority="1530">
      <formula>NOT(ISBLANK(C33))</formula>
    </cfRule>
  </conditionalFormatting>
  <conditionalFormatting sqref="K33">
    <cfRule type="expression" dxfId="888" priority="1523">
      <formula>(K33="p")</formula>
    </cfRule>
    <cfRule type="expression" dxfId="887" priority="1524">
      <formula>(K33="d")</formula>
    </cfRule>
    <cfRule type="expression" dxfId="886" priority="1525">
      <formula>(K33="w")</formula>
    </cfRule>
    <cfRule type="expression" dxfId="885" priority="1526">
      <formula>NOT(ISBLANK(K33))</formula>
    </cfRule>
  </conditionalFormatting>
  <conditionalFormatting sqref="AP33">
    <cfRule type="cellIs" dxfId="884" priority="1520" operator="between">
      <formula>0.31</formula>
      <formula>0.99</formula>
    </cfRule>
    <cfRule type="cellIs" dxfId="883" priority="1521" operator="greaterThanOrEqual">
      <formula>1</formula>
    </cfRule>
    <cfRule type="cellIs" dxfId="882" priority="1522" operator="lessThanOrEqual">
      <formula>0.3</formula>
    </cfRule>
  </conditionalFormatting>
  <conditionalFormatting sqref="AJ33:AL33">
    <cfRule type="expression" dxfId="881" priority="1516">
      <formula>(AJ33="p")</formula>
    </cfRule>
    <cfRule type="expression" dxfId="880" priority="1517">
      <formula>(AJ33="d")</formula>
    </cfRule>
    <cfRule type="expression" dxfId="879" priority="1518">
      <formula>(AJ33="w")</formula>
    </cfRule>
    <cfRule type="expression" dxfId="878" priority="1519">
      <formula>NOT(ISBLANK(AJ33))</formula>
    </cfRule>
  </conditionalFormatting>
  <conditionalFormatting sqref="C52:AI52">
    <cfRule type="expression" dxfId="877" priority="1510">
      <formula>(C52="p")</formula>
    </cfRule>
    <cfRule type="expression" dxfId="876" priority="1511">
      <formula>(C52="d")</formula>
    </cfRule>
    <cfRule type="expression" dxfId="875" priority="1512">
      <formula>(C52="w")</formula>
    </cfRule>
    <cfRule type="expression" dxfId="874" priority="1513">
      <formula>NOT(ISBLANK(C52))</formula>
    </cfRule>
  </conditionalFormatting>
  <conditionalFormatting sqref="K52">
    <cfRule type="expression" dxfId="873" priority="1506">
      <formula>(K52="p")</formula>
    </cfRule>
    <cfRule type="expression" dxfId="872" priority="1507">
      <formula>(K52="d")</formula>
    </cfRule>
    <cfRule type="expression" dxfId="871" priority="1508">
      <formula>(K52="w")</formula>
    </cfRule>
    <cfRule type="expression" dxfId="870" priority="1509">
      <formula>NOT(ISBLANK(K52))</formula>
    </cfRule>
  </conditionalFormatting>
  <conditionalFormatting sqref="AP52">
    <cfRule type="cellIs" dxfId="869" priority="1503" operator="between">
      <formula>0.31</formula>
      <formula>0.99</formula>
    </cfRule>
    <cfRule type="cellIs" dxfId="868" priority="1504" operator="greaterThanOrEqual">
      <formula>1</formula>
    </cfRule>
    <cfRule type="cellIs" dxfId="867" priority="1505" operator="lessThanOrEqual">
      <formula>0.3</formula>
    </cfRule>
  </conditionalFormatting>
  <conditionalFormatting sqref="AJ52:AL52">
    <cfRule type="expression" dxfId="866" priority="1499">
      <formula>(AJ52="p")</formula>
    </cfRule>
    <cfRule type="expression" dxfId="865" priority="1500">
      <formula>(AJ52="d")</formula>
    </cfRule>
    <cfRule type="expression" dxfId="864" priority="1501">
      <formula>(AJ52="w")</formula>
    </cfRule>
    <cfRule type="expression" dxfId="863" priority="1502">
      <formula>NOT(ISBLANK(AJ52))</formula>
    </cfRule>
  </conditionalFormatting>
  <conditionalFormatting sqref="C92:AI92">
    <cfRule type="expression" dxfId="862" priority="1493">
      <formula>(C92="p")</formula>
    </cfRule>
    <cfRule type="expression" dxfId="861" priority="1494">
      <formula>(C92="d")</formula>
    </cfRule>
    <cfRule type="expression" dxfId="860" priority="1495">
      <formula>(C92="w")</formula>
    </cfRule>
    <cfRule type="expression" dxfId="859" priority="1496">
      <formula>NOT(ISBLANK(C92))</formula>
    </cfRule>
  </conditionalFormatting>
  <conditionalFormatting sqref="K92">
    <cfRule type="expression" dxfId="858" priority="1489">
      <formula>(K92="p")</formula>
    </cfRule>
    <cfRule type="expression" dxfId="857" priority="1490">
      <formula>(K92="d")</formula>
    </cfRule>
    <cfRule type="expression" dxfId="856" priority="1491">
      <formula>(K92="w")</formula>
    </cfRule>
    <cfRule type="expression" dxfId="855" priority="1492">
      <formula>NOT(ISBLANK(K92))</formula>
    </cfRule>
  </conditionalFormatting>
  <conditionalFormatting sqref="AP92">
    <cfRule type="cellIs" dxfId="854" priority="1486" operator="between">
      <formula>0.31</formula>
      <formula>0.99</formula>
    </cfRule>
    <cfRule type="cellIs" dxfId="853" priority="1487" operator="greaterThanOrEqual">
      <formula>1</formula>
    </cfRule>
    <cfRule type="cellIs" dxfId="852" priority="1488" operator="lessThanOrEqual">
      <formula>0.3</formula>
    </cfRule>
  </conditionalFormatting>
  <conditionalFormatting sqref="AJ92:AL92">
    <cfRule type="expression" dxfId="851" priority="1482">
      <formula>(AJ92="p")</formula>
    </cfRule>
    <cfRule type="expression" dxfId="850" priority="1483">
      <formula>(AJ92="d")</formula>
    </cfRule>
    <cfRule type="expression" dxfId="849" priority="1484">
      <formula>(AJ92="w")</formula>
    </cfRule>
    <cfRule type="expression" dxfId="848" priority="1485">
      <formula>NOT(ISBLANK(AJ92))</formula>
    </cfRule>
  </conditionalFormatting>
  <conditionalFormatting sqref="C106:AI106">
    <cfRule type="expression" dxfId="847" priority="1476">
      <formula>(C106="p")</formula>
    </cfRule>
    <cfRule type="expression" dxfId="846" priority="1477">
      <formula>(C106="d")</formula>
    </cfRule>
    <cfRule type="expression" dxfId="845" priority="1478">
      <formula>(C106="w")</formula>
    </cfRule>
    <cfRule type="expression" dxfId="844" priority="1479">
      <formula>NOT(ISBLANK(C106))</formula>
    </cfRule>
  </conditionalFormatting>
  <conditionalFormatting sqref="K106">
    <cfRule type="expression" dxfId="843" priority="1472">
      <formula>(K106="p")</formula>
    </cfRule>
    <cfRule type="expression" dxfId="842" priority="1473">
      <formula>(K106="d")</formula>
    </cfRule>
    <cfRule type="expression" dxfId="841" priority="1474">
      <formula>(K106="w")</formula>
    </cfRule>
    <cfRule type="expression" dxfId="840" priority="1475">
      <formula>NOT(ISBLANK(K106))</formula>
    </cfRule>
  </conditionalFormatting>
  <conditionalFormatting sqref="AJ106:AL106">
    <cfRule type="expression" dxfId="839" priority="1465">
      <formula>(AJ106="p")</formula>
    </cfRule>
    <cfRule type="expression" dxfId="838" priority="1466">
      <formula>(AJ106="d")</formula>
    </cfRule>
    <cfRule type="expression" dxfId="837" priority="1467">
      <formula>(AJ106="w")</formula>
    </cfRule>
    <cfRule type="expression" dxfId="836" priority="1468">
      <formula>NOT(ISBLANK(AJ106))</formula>
    </cfRule>
  </conditionalFormatting>
  <conditionalFormatting sqref="C120:AI120">
    <cfRule type="expression" dxfId="835" priority="1459">
      <formula>(C120="p")</formula>
    </cfRule>
    <cfRule type="expression" dxfId="834" priority="1460">
      <formula>(C120="d")</formula>
    </cfRule>
    <cfRule type="expression" dxfId="833" priority="1461">
      <formula>(C120="w")</formula>
    </cfRule>
    <cfRule type="expression" dxfId="832" priority="1462">
      <formula>NOT(ISBLANK(C120))</formula>
    </cfRule>
  </conditionalFormatting>
  <conditionalFormatting sqref="K120">
    <cfRule type="expression" dxfId="831" priority="1455">
      <formula>(K120="p")</formula>
    </cfRule>
    <cfRule type="expression" dxfId="830" priority="1456">
      <formula>(K120="d")</formula>
    </cfRule>
    <cfRule type="expression" dxfId="829" priority="1457">
      <formula>(K120="w")</formula>
    </cfRule>
    <cfRule type="expression" dxfId="828" priority="1458">
      <formula>NOT(ISBLANK(K120))</formula>
    </cfRule>
  </conditionalFormatting>
  <conditionalFormatting sqref="AJ120:AL120">
    <cfRule type="expression" dxfId="827" priority="1448">
      <formula>(AJ120="p")</formula>
    </cfRule>
    <cfRule type="expression" dxfId="826" priority="1449">
      <formula>(AJ120="d")</formula>
    </cfRule>
    <cfRule type="expression" dxfId="825" priority="1450">
      <formula>(AJ120="w")</formula>
    </cfRule>
    <cfRule type="expression" dxfId="824" priority="1451">
      <formula>NOT(ISBLANK(AJ120))</formula>
    </cfRule>
  </conditionalFormatting>
  <conditionalFormatting sqref="C142:AI147">
    <cfRule type="expression" dxfId="823" priority="1442">
      <formula>(C142="p")</formula>
    </cfRule>
    <cfRule type="expression" dxfId="822" priority="1443">
      <formula>(C142="d")</formula>
    </cfRule>
    <cfRule type="expression" dxfId="821" priority="1444">
      <formula>(C142="w")</formula>
    </cfRule>
    <cfRule type="expression" dxfId="820" priority="1445">
      <formula>NOT(ISBLANK(C142))</formula>
    </cfRule>
  </conditionalFormatting>
  <conditionalFormatting sqref="K142:K147">
    <cfRule type="expression" dxfId="819" priority="1438">
      <formula>(K142="p")</formula>
    </cfRule>
    <cfRule type="expression" dxfId="818" priority="1439">
      <formula>(K142="d")</formula>
    </cfRule>
    <cfRule type="expression" dxfId="817" priority="1440">
      <formula>(K142="w")</formula>
    </cfRule>
    <cfRule type="expression" dxfId="816" priority="1441">
      <formula>NOT(ISBLANK(K142))</formula>
    </cfRule>
  </conditionalFormatting>
  <conditionalFormatting sqref="AP144:AP147">
    <cfRule type="cellIs" dxfId="815" priority="1435" operator="between">
      <formula>0.31</formula>
      <formula>0.99</formula>
    </cfRule>
    <cfRule type="cellIs" dxfId="814" priority="1436" operator="greaterThanOrEqual">
      <formula>1</formula>
    </cfRule>
    <cfRule type="cellIs" dxfId="813" priority="1437" operator="lessThanOrEqual">
      <formula>0.3</formula>
    </cfRule>
  </conditionalFormatting>
  <conditionalFormatting sqref="AJ142:AL147">
    <cfRule type="expression" dxfId="812" priority="1431">
      <formula>(AJ142="p")</formula>
    </cfRule>
    <cfRule type="expression" dxfId="811" priority="1432">
      <formula>(AJ142="d")</formula>
    </cfRule>
    <cfRule type="expression" dxfId="810" priority="1433">
      <formula>(AJ142="w")</formula>
    </cfRule>
    <cfRule type="expression" dxfId="809" priority="1434">
      <formula>NOT(ISBLANK(AJ142))</formula>
    </cfRule>
  </conditionalFormatting>
  <conditionalFormatting sqref="C126:AI126">
    <cfRule type="expression" dxfId="808" priority="1408">
      <formula>(C126="p")</formula>
    </cfRule>
    <cfRule type="expression" dxfId="807" priority="1409">
      <formula>(C126="d")</formula>
    </cfRule>
    <cfRule type="expression" dxfId="806" priority="1410">
      <formula>(C126="w")</formula>
    </cfRule>
    <cfRule type="expression" dxfId="805" priority="1411">
      <formula>NOT(ISBLANK(C126))</formula>
    </cfRule>
  </conditionalFormatting>
  <conditionalFormatting sqref="K126">
    <cfRule type="expression" dxfId="804" priority="1404">
      <formula>(K126="p")</formula>
    </cfRule>
    <cfRule type="expression" dxfId="803" priority="1405">
      <formula>(K126="d")</formula>
    </cfRule>
    <cfRule type="expression" dxfId="802" priority="1406">
      <formula>(K126="w")</formula>
    </cfRule>
    <cfRule type="expression" dxfId="801" priority="1407">
      <formula>NOT(ISBLANK(K126))</formula>
    </cfRule>
  </conditionalFormatting>
  <conditionalFormatting sqref="AJ126:AL126">
    <cfRule type="expression" dxfId="800" priority="1397">
      <formula>(AJ126="p")</formula>
    </cfRule>
    <cfRule type="expression" dxfId="799" priority="1398">
      <formula>(AJ126="d")</formula>
    </cfRule>
    <cfRule type="expression" dxfId="798" priority="1399">
      <formula>(AJ126="w")</formula>
    </cfRule>
    <cfRule type="expression" dxfId="797" priority="1400">
      <formula>NOT(ISBLANK(AJ126))</formula>
    </cfRule>
  </conditionalFormatting>
  <conditionalFormatting sqref="C32:AL32">
    <cfRule type="expression" dxfId="796" priority="1391">
      <formula>(C32="p")</formula>
    </cfRule>
    <cfRule type="expression" dxfId="795" priority="1392">
      <formula>(C32="d")</formula>
    </cfRule>
    <cfRule type="expression" dxfId="794" priority="1393">
      <formula>(C32="w")</formula>
    </cfRule>
    <cfRule type="expression" dxfId="793" priority="1394">
      <formula>NOT(ISBLANK(C32))</formula>
    </cfRule>
  </conditionalFormatting>
  <conditionalFormatting sqref="AP32">
    <cfRule type="cellIs" dxfId="792" priority="1384" operator="between">
      <formula>0.31</formula>
      <formula>0.99</formula>
    </cfRule>
    <cfRule type="cellIs" dxfId="791" priority="1385" operator="greaterThanOrEqual">
      <formula>1</formula>
    </cfRule>
    <cfRule type="cellIs" dxfId="790" priority="1386" operator="lessThanOrEqual">
      <formula>0.3</formula>
    </cfRule>
  </conditionalFormatting>
  <conditionalFormatting sqref="C50:AL51">
    <cfRule type="expression" dxfId="789" priority="1340">
      <formula>(C50="p")</formula>
    </cfRule>
    <cfRule type="expression" dxfId="788" priority="1341">
      <formula>(C50="d")</formula>
    </cfRule>
    <cfRule type="expression" dxfId="787" priority="1342">
      <formula>(C50="w")</formula>
    </cfRule>
    <cfRule type="expression" dxfId="786" priority="1343">
      <formula>NOT(ISBLANK(C50))</formula>
    </cfRule>
  </conditionalFormatting>
  <conditionalFormatting sqref="AP50:AP51">
    <cfRule type="cellIs" dxfId="785" priority="1333" operator="between">
      <formula>0.31</formula>
      <formula>0.99</formula>
    </cfRule>
    <cfRule type="cellIs" dxfId="784" priority="1334" operator="greaterThanOrEqual">
      <formula>1</formula>
    </cfRule>
    <cfRule type="cellIs" dxfId="783" priority="1335" operator="lessThanOrEqual">
      <formula>0.3</formula>
    </cfRule>
  </conditionalFormatting>
  <conditionalFormatting sqref="C35:Z35">
    <cfRule type="expression" dxfId="782" priority="1306">
      <formula>(C35="p")</formula>
    </cfRule>
    <cfRule type="expression" dxfId="781" priority="1307">
      <formula>(C35="d")</formula>
    </cfRule>
    <cfRule type="expression" dxfId="780" priority="1308">
      <formula>(C35="w")</formula>
    </cfRule>
    <cfRule type="expression" dxfId="779" priority="1309">
      <formula>NOT(ISBLANK(C35))</formula>
    </cfRule>
  </conditionalFormatting>
  <conditionalFormatting sqref="K35">
    <cfRule type="expression" dxfId="778" priority="1302">
      <formula>(K35="p")</formula>
    </cfRule>
    <cfRule type="expression" dxfId="777" priority="1303">
      <formula>(K35="d")</formula>
    </cfRule>
    <cfRule type="expression" dxfId="776" priority="1304">
      <formula>(K35="w")</formula>
    </cfRule>
    <cfRule type="expression" dxfId="775" priority="1305">
      <formula>NOT(ISBLANK(K35))</formula>
    </cfRule>
  </conditionalFormatting>
  <conditionalFormatting sqref="AP35">
    <cfRule type="cellIs" dxfId="774" priority="1299" operator="between">
      <formula>0.31</formula>
      <formula>0.99</formula>
    </cfRule>
    <cfRule type="cellIs" dxfId="773" priority="1300" operator="greaterThanOrEqual">
      <formula>1</formula>
    </cfRule>
    <cfRule type="cellIs" dxfId="772" priority="1301" operator="lessThanOrEqual">
      <formula>0.3</formula>
    </cfRule>
  </conditionalFormatting>
  <conditionalFormatting sqref="AA35:AL35">
    <cfRule type="expression" dxfId="771" priority="1295">
      <formula>(AA35="p")</formula>
    </cfRule>
    <cfRule type="expression" dxfId="770" priority="1296">
      <formula>(AA35="d")</formula>
    </cfRule>
    <cfRule type="expression" dxfId="769" priority="1297">
      <formula>(AA35="w")</formula>
    </cfRule>
    <cfRule type="expression" dxfId="768" priority="1298">
      <formula>NOT(ISBLANK(AA35))</formula>
    </cfRule>
  </conditionalFormatting>
  <conditionalFormatting sqref="C90:AC90 C91:AL91">
    <cfRule type="expression" dxfId="767" priority="1289">
      <formula>(C90="p")</formula>
    </cfRule>
    <cfRule type="expression" dxfId="766" priority="1290">
      <formula>(C90="d")</formula>
    </cfRule>
    <cfRule type="expression" dxfId="765" priority="1291">
      <formula>(C90="w")</formula>
    </cfRule>
    <cfRule type="expression" dxfId="764" priority="1292">
      <formula>NOT(ISBLANK(C90))</formula>
    </cfRule>
  </conditionalFormatting>
  <conditionalFormatting sqref="K90">
    <cfRule type="expression" dxfId="763" priority="1285">
      <formula>(K90="p")</formula>
    </cfRule>
    <cfRule type="expression" dxfId="762" priority="1286">
      <formula>(K90="d")</formula>
    </cfRule>
    <cfRule type="expression" dxfId="761" priority="1287">
      <formula>(K90="w")</formula>
    </cfRule>
    <cfRule type="expression" dxfId="760" priority="1288">
      <formula>NOT(ISBLANK(K90))</formula>
    </cfRule>
  </conditionalFormatting>
  <conditionalFormatting sqref="AP90:AP91">
    <cfRule type="cellIs" dxfId="759" priority="1282" operator="between">
      <formula>0.31</formula>
      <formula>0.99</formula>
    </cfRule>
    <cfRule type="cellIs" dxfId="758" priority="1283" operator="greaterThanOrEqual">
      <formula>1</formula>
    </cfRule>
    <cfRule type="cellIs" dxfId="757" priority="1284" operator="lessThanOrEqual">
      <formula>0.3</formula>
    </cfRule>
  </conditionalFormatting>
  <conditionalFormatting sqref="AA90:AL90">
    <cfRule type="expression" dxfId="756" priority="1278">
      <formula>(AA90="p")</formula>
    </cfRule>
    <cfRule type="expression" dxfId="755" priority="1279">
      <formula>(AA90="d")</formula>
    </cfRule>
    <cfRule type="expression" dxfId="754" priority="1280">
      <formula>(AA90="w")</formula>
    </cfRule>
    <cfRule type="expression" dxfId="753" priority="1281">
      <formula>NOT(ISBLANK(AA90))</formula>
    </cfRule>
  </conditionalFormatting>
  <conditionalFormatting sqref="C95:Z95 C99:AC99 C105:AL105 C101:AC104">
    <cfRule type="expression" dxfId="752" priority="1238">
      <formula>(C95="p")</formula>
    </cfRule>
    <cfRule type="expression" dxfId="751" priority="1239">
      <formula>(C95="d")</formula>
    </cfRule>
    <cfRule type="expression" dxfId="750" priority="1240">
      <formula>(C95="w")</formula>
    </cfRule>
    <cfRule type="expression" dxfId="749" priority="1241">
      <formula>NOT(ISBLANK(C95))</formula>
    </cfRule>
  </conditionalFormatting>
  <conditionalFormatting sqref="K99 K95 K101:K104">
    <cfRule type="expression" dxfId="748" priority="1234">
      <formula>(K95="p")</formula>
    </cfRule>
    <cfRule type="expression" dxfId="747" priority="1235">
      <formula>(K95="d")</formula>
    </cfRule>
    <cfRule type="expression" dxfId="746" priority="1236">
      <formula>(K95="w")</formula>
    </cfRule>
    <cfRule type="expression" dxfId="745" priority="1237">
      <formula>NOT(ISBLANK(K95))</formula>
    </cfRule>
  </conditionalFormatting>
  <conditionalFormatting sqref="AP95 AP99 AP101:AP105">
    <cfRule type="cellIs" dxfId="744" priority="1231" operator="between">
      <formula>0.31</formula>
      <formula>0.99</formula>
    </cfRule>
    <cfRule type="cellIs" dxfId="743" priority="1232" operator="greaterThanOrEqual">
      <formula>1</formula>
    </cfRule>
    <cfRule type="cellIs" dxfId="742" priority="1233" operator="lessThanOrEqual">
      <formula>0.3</formula>
    </cfRule>
  </conditionalFormatting>
  <conditionalFormatting sqref="AA95:AL95 AA99:AL99 AA101:AL104">
    <cfRule type="expression" dxfId="741" priority="1227">
      <formula>(AA95="p")</formula>
    </cfRule>
    <cfRule type="expression" dxfId="740" priority="1228">
      <formula>(AA95="d")</formula>
    </cfRule>
    <cfRule type="expression" dxfId="739" priority="1229">
      <formula>(AA95="w")</formula>
    </cfRule>
    <cfRule type="expression" dxfId="738" priority="1230">
      <formula>NOT(ISBLANK(AA95))</formula>
    </cfRule>
  </conditionalFormatting>
  <conditionalFormatting sqref="C97:Z97">
    <cfRule type="expression" dxfId="737" priority="1221">
      <formula>(C97="p")</formula>
    </cfRule>
    <cfRule type="expression" dxfId="736" priority="1222">
      <formula>(C97="d")</formula>
    </cfRule>
    <cfRule type="expression" dxfId="735" priority="1223">
      <formula>(C97="w")</formula>
    </cfRule>
    <cfRule type="expression" dxfId="734" priority="1224">
      <formula>NOT(ISBLANK(C97))</formula>
    </cfRule>
  </conditionalFormatting>
  <conditionalFormatting sqref="K97">
    <cfRule type="expression" dxfId="733" priority="1217">
      <formula>(K97="p")</formula>
    </cfRule>
    <cfRule type="expression" dxfId="732" priority="1218">
      <formula>(K97="d")</formula>
    </cfRule>
    <cfRule type="expression" dxfId="731" priority="1219">
      <formula>(K97="w")</formula>
    </cfRule>
    <cfRule type="expression" dxfId="730" priority="1220">
      <formula>NOT(ISBLANK(K97))</formula>
    </cfRule>
  </conditionalFormatting>
  <conditionalFormatting sqref="AP97">
    <cfRule type="cellIs" dxfId="729" priority="1214" operator="between">
      <formula>0.31</formula>
      <formula>0.99</formula>
    </cfRule>
    <cfRule type="cellIs" dxfId="728" priority="1215" operator="greaterThanOrEqual">
      <formula>1</formula>
    </cfRule>
    <cfRule type="cellIs" dxfId="727" priority="1216" operator="lessThanOrEqual">
      <formula>0.3</formula>
    </cfRule>
  </conditionalFormatting>
  <conditionalFormatting sqref="AA97:AL97">
    <cfRule type="expression" dxfId="726" priority="1210">
      <formula>(AA97="p")</formula>
    </cfRule>
    <cfRule type="expression" dxfId="725" priority="1211">
      <formula>(AA97="d")</formula>
    </cfRule>
    <cfRule type="expression" dxfId="724" priority="1212">
      <formula>(AA97="w")</formula>
    </cfRule>
    <cfRule type="expression" dxfId="723" priority="1213">
      <formula>NOT(ISBLANK(AA97))</formula>
    </cfRule>
  </conditionalFormatting>
  <conditionalFormatting sqref="C109:Z109 C117:AC118 C119:AL119">
    <cfRule type="expression" dxfId="722" priority="1187">
      <formula>(C109="p")</formula>
    </cfRule>
    <cfRule type="expression" dxfId="721" priority="1188">
      <formula>(C109="d")</formula>
    </cfRule>
    <cfRule type="expression" dxfId="720" priority="1189">
      <formula>(C109="w")</formula>
    </cfRule>
    <cfRule type="expression" dxfId="719" priority="1190">
      <formula>NOT(ISBLANK(C109))</formula>
    </cfRule>
  </conditionalFormatting>
  <conditionalFormatting sqref="K117:K118 K109">
    <cfRule type="expression" dxfId="718" priority="1183">
      <formula>(K109="p")</formula>
    </cfRule>
    <cfRule type="expression" dxfId="717" priority="1184">
      <formula>(K109="d")</formula>
    </cfRule>
    <cfRule type="expression" dxfId="716" priority="1185">
      <formula>(K109="w")</formula>
    </cfRule>
    <cfRule type="expression" dxfId="715" priority="1186">
      <formula>NOT(ISBLANK(K109))</formula>
    </cfRule>
  </conditionalFormatting>
  <conditionalFormatting sqref="AP109 AP117:AP119">
    <cfRule type="cellIs" dxfId="714" priority="1180" operator="between">
      <formula>0.31</formula>
      <formula>0.99</formula>
    </cfRule>
    <cfRule type="cellIs" dxfId="713" priority="1181" operator="greaterThanOrEqual">
      <formula>1</formula>
    </cfRule>
    <cfRule type="cellIs" dxfId="712" priority="1182" operator="lessThanOrEqual">
      <formula>0.3</formula>
    </cfRule>
  </conditionalFormatting>
  <conditionalFormatting sqref="AA109:AL109 AA117:AL118">
    <cfRule type="expression" dxfId="711" priority="1176">
      <formula>(AA109="p")</formula>
    </cfRule>
    <cfRule type="expression" dxfId="710" priority="1177">
      <formula>(AA109="d")</formula>
    </cfRule>
    <cfRule type="expression" dxfId="709" priority="1178">
      <formula>(AA109="w")</formula>
    </cfRule>
    <cfRule type="expression" dxfId="708" priority="1179">
      <formula>NOT(ISBLANK(AA109))</formula>
    </cfRule>
  </conditionalFormatting>
  <conditionalFormatting sqref="C111:Z116">
    <cfRule type="expression" dxfId="707" priority="1170">
      <formula>(C111="p")</formula>
    </cfRule>
    <cfRule type="expression" dxfId="706" priority="1171">
      <formula>(C111="d")</formula>
    </cfRule>
    <cfRule type="expression" dxfId="705" priority="1172">
      <formula>(C111="w")</formula>
    </cfRule>
    <cfRule type="expression" dxfId="704" priority="1173">
      <formula>NOT(ISBLANK(C111))</formula>
    </cfRule>
  </conditionalFormatting>
  <conditionalFormatting sqref="K111:K116">
    <cfRule type="expression" dxfId="703" priority="1166">
      <formula>(K111="p")</formula>
    </cfRule>
    <cfRule type="expression" dxfId="702" priority="1167">
      <formula>(K111="d")</formula>
    </cfRule>
    <cfRule type="expression" dxfId="701" priority="1168">
      <formula>(K111="w")</formula>
    </cfRule>
    <cfRule type="expression" dxfId="700" priority="1169">
      <formula>NOT(ISBLANK(K111))</formula>
    </cfRule>
  </conditionalFormatting>
  <conditionalFormatting sqref="AP111:AP116">
    <cfRule type="cellIs" dxfId="699" priority="1163" operator="between">
      <formula>0.31</formula>
      <formula>0.99</formula>
    </cfRule>
    <cfRule type="cellIs" dxfId="698" priority="1164" operator="greaterThanOrEqual">
      <formula>1</formula>
    </cfRule>
    <cfRule type="cellIs" dxfId="697" priority="1165" operator="lessThanOrEqual">
      <formula>0.3</formula>
    </cfRule>
  </conditionalFormatting>
  <conditionalFormatting sqref="AA111:AL116">
    <cfRule type="expression" dxfId="696" priority="1159">
      <formula>(AA111="p")</formula>
    </cfRule>
    <cfRule type="expression" dxfId="695" priority="1160">
      <formula>(AA111="d")</formula>
    </cfRule>
    <cfRule type="expression" dxfId="694" priority="1161">
      <formula>(AA111="w")</formula>
    </cfRule>
    <cfRule type="expression" dxfId="693" priority="1162">
      <formula>NOT(ISBLANK(AA111))</formula>
    </cfRule>
  </conditionalFormatting>
  <conditionalFormatting sqref="C122:Z122 C124:AC124 C125:AL125">
    <cfRule type="expression" dxfId="692" priority="1136">
      <formula>(C122="p")</formula>
    </cfRule>
    <cfRule type="expression" dxfId="691" priority="1137">
      <formula>(C122="d")</formula>
    </cfRule>
    <cfRule type="expression" dxfId="690" priority="1138">
      <formula>(C122="w")</formula>
    </cfRule>
    <cfRule type="expression" dxfId="689" priority="1139">
      <formula>NOT(ISBLANK(C122))</formula>
    </cfRule>
  </conditionalFormatting>
  <conditionalFormatting sqref="K124 K122">
    <cfRule type="expression" dxfId="688" priority="1132">
      <formula>(K122="p")</formula>
    </cfRule>
    <cfRule type="expression" dxfId="687" priority="1133">
      <formula>(K122="d")</formula>
    </cfRule>
    <cfRule type="expression" dxfId="686" priority="1134">
      <formula>(K122="w")</formula>
    </cfRule>
    <cfRule type="expression" dxfId="685" priority="1135">
      <formula>NOT(ISBLANK(K122))</formula>
    </cfRule>
  </conditionalFormatting>
  <conditionalFormatting sqref="AP122 AP124:AP125">
    <cfRule type="cellIs" dxfId="684" priority="1129" operator="between">
      <formula>0.31</formula>
      <formula>0.99</formula>
    </cfRule>
    <cfRule type="cellIs" dxfId="683" priority="1130" operator="greaterThanOrEqual">
      <formula>1</formula>
    </cfRule>
    <cfRule type="cellIs" dxfId="682" priority="1131" operator="lessThanOrEqual">
      <formula>0.3</formula>
    </cfRule>
  </conditionalFormatting>
  <conditionalFormatting sqref="AA122:AL122 AA124:AL124">
    <cfRule type="expression" dxfId="681" priority="1125">
      <formula>(AA122="p")</formula>
    </cfRule>
    <cfRule type="expression" dxfId="680" priority="1126">
      <formula>(AA122="d")</formula>
    </cfRule>
    <cfRule type="expression" dxfId="679" priority="1127">
      <formula>(AA122="w")</formula>
    </cfRule>
    <cfRule type="expression" dxfId="678" priority="1128">
      <formula>NOT(ISBLANK(AA122))</formula>
    </cfRule>
  </conditionalFormatting>
  <conditionalFormatting sqref="C123:Z123">
    <cfRule type="expression" dxfId="677" priority="1119">
      <formula>(C123="p")</formula>
    </cfRule>
    <cfRule type="expression" dxfId="676" priority="1120">
      <formula>(C123="d")</formula>
    </cfRule>
    <cfRule type="expression" dxfId="675" priority="1121">
      <formula>(C123="w")</formula>
    </cfRule>
    <cfRule type="expression" dxfId="674" priority="1122">
      <formula>NOT(ISBLANK(C123))</formula>
    </cfRule>
  </conditionalFormatting>
  <conditionalFormatting sqref="K123">
    <cfRule type="expression" dxfId="673" priority="1115">
      <formula>(K123="p")</formula>
    </cfRule>
    <cfRule type="expression" dxfId="672" priority="1116">
      <formula>(K123="d")</formula>
    </cfRule>
    <cfRule type="expression" dxfId="671" priority="1117">
      <formula>(K123="w")</formula>
    </cfRule>
    <cfRule type="expression" dxfId="670" priority="1118">
      <formula>NOT(ISBLANK(K123))</formula>
    </cfRule>
  </conditionalFormatting>
  <conditionalFormatting sqref="AP123">
    <cfRule type="cellIs" dxfId="669" priority="1112" operator="between">
      <formula>0.31</formula>
      <formula>0.99</formula>
    </cfRule>
    <cfRule type="cellIs" dxfId="668" priority="1113" operator="greaterThanOrEqual">
      <formula>1</formula>
    </cfRule>
    <cfRule type="cellIs" dxfId="667" priority="1114" operator="lessThanOrEqual">
      <formula>0.3</formula>
    </cfRule>
  </conditionalFormatting>
  <conditionalFormatting sqref="AA123:AL123">
    <cfRule type="expression" dxfId="666" priority="1108">
      <formula>(AA123="p")</formula>
    </cfRule>
    <cfRule type="expression" dxfId="665" priority="1109">
      <formula>(AA123="d")</formula>
    </cfRule>
    <cfRule type="expression" dxfId="664" priority="1110">
      <formula>(AA123="w")</formula>
    </cfRule>
    <cfRule type="expression" dxfId="663" priority="1111">
      <formula>NOT(ISBLANK(AA123))</formula>
    </cfRule>
  </conditionalFormatting>
  <conditionalFormatting sqref="C121:Z121">
    <cfRule type="expression" dxfId="662" priority="1102">
      <formula>(C121="p")</formula>
    </cfRule>
    <cfRule type="expression" dxfId="661" priority="1103">
      <formula>(C121="d")</formula>
    </cfRule>
    <cfRule type="expression" dxfId="660" priority="1104">
      <formula>(C121="w")</formula>
    </cfRule>
    <cfRule type="expression" dxfId="659" priority="1105">
      <formula>NOT(ISBLANK(C121))</formula>
    </cfRule>
  </conditionalFormatting>
  <conditionalFormatting sqref="K121">
    <cfRule type="expression" dxfId="658" priority="1098">
      <formula>(K121="p")</formula>
    </cfRule>
    <cfRule type="expression" dxfId="657" priority="1099">
      <formula>(K121="d")</formula>
    </cfRule>
    <cfRule type="expression" dxfId="656" priority="1100">
      <formula>(K121="w")</formula>
    </cfRule>
    <cfRule type="expression" dxfId="655" priority="1101">
      <formula>NOT(ISBLANK(K121))</formula>
    </cfRule>
  </conditionalFormatting>
  <conditionalFormatting sqref="AP121">
    <cfRule type="cellIs" dxfId="654" priority="1095" operator="between">
      <formula>0.31</formula>
      <formula>0.99</formula>
    </cfRule>
    <cfRule type="cellIs" dxfId="653" priority="1096" operator="greaterThanOrEqual">
      <formula>1</formula>
    </cfRule>
    <cfRule type="cellIs" dxfId="652" priority="1097" operator="lessThanOrEqual">
      <formula>0.3</formula>
    </cfRule>
  </conditionalFormatting>
  <conditionalFormatting sqref="AA121:AL121">
    <cfRule type="expression" dxfId="651" priority="1091">
      <formula>(AA121="p")</formula>
    </cfRule>
    <cfRule type="expression" dxfId="650" priority="1092">
      <formula>(AA121="d")</formula>
    </cfRule>
    <cfRule type="expression" dxfId="649" priority="1093">
      <formula>(AA121="w")</formula>
    </cfRule>
    <cfRule type="expression" dxfId="648" priority="1094">
      <formula>NOT(ISBLANK(AA121))</formula>
    </cfRule>
  </conditionalFormatting>
  <conditionalFormatting sqref="C135:AC140 C141:AL141">
    <cfRule type="expression" dxfId="647" priority="1085">
      <formula>(C135="p")</formula>
    </cfRule>
    <cfRule type="expression" dxfId="646" priority="1086">
      <formula>(C135="d")</formula>
    </cfRule>
    <cfRule type="expression" dxfId="645" priority="1087">
      <formula>(C135="w")</formula>
    </cfRule>
    <cfRule type="expression" dxfId="644" priority="1088">
      <formula>NOT(ISBLANK(C135))</formula>
    </cfRule>
  </conditionalFormatting>
  <conditionalFormatting sqref="K135:K140">
    <cfRule type="expression" dxfId="643" priority="1081">
      <formula>(K135="p")</formula>
    </cfRule>
    <cfRule type="expression" dxfId="642" priority="1082">
      <formula>(K135="d")</formula>
    </cfRule>
    <cfRule type="expression" dxfId="641" priority="1083">
      <formula>(K135="w")</formula>
    </cfRule>
    <cfRule type="expression" dxfId="640" priority="1084">
      <formula>NOT(ISBLANK(K135))</formula>
    </cfRule>
  </conditionalFormatting>
  <conditionalFormatting sqref="AP135:AP141">
    <cfRule type="cellIs" dxfId="639" priority="1078" operator="between">
      <formula>0.31</formula>
      <formula>0.99</formula>
    </cfRule>
    <cfRule type="cellIs" dxfId="638" priority="1079" operator="greaterThanOrEqual">
      <formula>1</formula>
    </cfRule>
    <cfRule type="cellIs" dxfId="637" priority="1080" operator="lessThanOrEqual">
      <formula>0.3</formula>
    </cfRule>
  </conditionalFormatting>
  <conditionalFormatting sqref="AA135:AL140">
    <cfRule type="expression" dxfId="636" priority="1074">
      <formula>(AA135="p")</formula>
    </cfRule>
    <cfRule type="expression" dxfId="635" priority="1075">
      <formula>(AA135="d")</formula>
    </cfRule>
    <cfRule type="expression" dxfId="634" priority="1076">
      <formula>(AA135="w")</formula>
    </cfRule>
    <cfRule type="expression" dxfId="633" priority="1077">
      <formula>NOT(ISBLANK(AA135))</formula>
    </cfRule>
  </conditionalFormatting>
  <conditionalFormatting sqref="C189:AL189">
    <cfRule type="expression" dxfId="632" priority="1034">
      <formula>(C189="p")</formula>
    </cfRule>
    <cfRule type="expression" dxfId="631" priority="1035">
      <formula>(C189="d")</formula>
    </cfRule>
    <cfRule type="expression" dxfId="630" priority="1036">
      <formula>(C189="w")</formula>
    </cfRule>
    <cfRule type="expression" dxfId="629" priority="1037">
      <formula>NOT(ISBLANK(C189))</formula>
    </cfRule>
  </conditionalFormatting>
  <conditionalFormatting sqref="AP158:AP159">
    <cfRule type="cellIs" dxfId="628" priority="1027" operator="between">
      <formula>0.31</formula>
      <formula>0.99</formula>
    </cfRule>
    <cfRule type="cellIs" dxfId="627" priority="1028" operator="greaterThanOrEqual">
      <formula>1</formula>
    </cfRule>
    <cfRule type="cellIs" dxfId="626" priority="1029" operator="lessThanOrEqual">
      <formula>0.3</formula>
    </cfRule>
  </conditionalFormatting>
  <conditionalFormatting sqref="C10:AI10">
    <cfRule type="expression" dxfId="625" priority="984">
      <formula>(C10="p")</formula>
    </cfRule>
    <cfRule type="expression" dxfId="624" priority="985">
      <formula>(C10="d")</formula>
    </cfRule>
    <cfRule type="expression" dxfId="623" priority="986">
      <formula>(C10="w")</formula>
    </cfRule>
    <cfRule type="expression" dxfId="622" priority="987">
      <formula>NOT(ISBLANK(C10))</formula>
    </cfRule>
  </conditionalFormatting>
  <conditionalFormatting sqref="K10">
    <cfRule type="expression" dxfId="621" priority="980">
      <formula>(K10="p")</formula>
    </cfRule>
    <cfRule type="expression" dxfId="620" priority="981">
      <formula>(K10="d")</formula>
    </cfRule>
    <cfRule type="expression" dxfId="619" priority="982">
      <formula>(K10="w")</formula>
    </cfRule>
    <cfRule type="expression" dxfId="618" priority="983">
      <formula>NOT(ISBLANK(K10))</formula>
    </cfRule>
  </conditionalFormatting>
  <conditionalFormatting sqref="AP10">
    <cfRule type="cellIs" dxfId="617" priority="977" operator="between">
      <formula>0.31</formula>
      <formula>0.99</formula>
    </cfRule>
    <cfRule type="cellIs" dxfId="616" priority="978" operator="greaterThanOrEqual">
      <formula>1</formula>
    </cfRule>
    <cfRule type="cellIs" dxfId="615" priority="979" operator="lessThanOrEqual">
      <formula>0.3</formula>
    </cfRule>
  </conditionalFormatting>
  <conditionalFormatting sqref="AJ10:AL10">
    <cfRule type="expression" dxfId="614" priority="973">
      <formula>(AJ10="p")</formula>
    </cfRule>
    <cfRule type="expression" dxfId="613" priority="974">
      <formula>(AJ10="d")</formula>
    </cfRule>
    <cfRule type="expression" dxfId="612" priority="975">
      <formula>(AJ10="w")</formula>
    </cfRule>
    <cfRule type="expression" dxfId="611" priority="976">
      <formula>NOT(ISBLANK(AJ10))</formula>
    </cfRule>
  </conditionalFormatting>
  <conditionalFormatting sqref="C14:AI14">
    <cfRule type="expression" dxfId="610" priority="968">
      <formula>(C14="p")</formula>
    </cfRule>
    <cfRule type="expression" dxfId="609" priority="969">
      <formula>(C14="d")</formula>
    </cfRule>
    <cfRule type="expression" dxfId="608" priority="970">
      <formula>(C14="w")</formula>
    </cfRule>
    <cfRule type="expression" dxfId="607" priority="971">
      <formula>NOT(ISBLANK(C14))</formula>
    </cfRule>
  </conditionalFormatting>
  <conditionalFormatting sqref="K14">
    <cfRule type="expression" dxfId="606" priority="964">
      <formula>(K14="p")</formula>
    </cfRule>
    <cfRule type="expression" dxfId="605" priority="965">
      <formula>(K14="d")</formula>
    </cfRule>
    <cfRule type="expression" dxfId="604" priority="966">
      <formula>(K14="w")</formula>
    </cfRule>
    <cfRule type="expression" dxfId="603" priority="967">
      <formula>NOT(ISBLANK(K14))</formula>
    </cfRule>
  </conditionalFormatting>
  <conditionalFormatting sqref="AP14">
    <cfRule type="cellIs" dxfId="602" priority="961" operator="between">
      <formula>0.31</formula>
      <formula>0.99</formula>
    </cfRule>
    <cfRule type="cellIs" dxfId="601" priority="962" operator="greaterThanOrEqual">
      <formula>1</formula>
    </cfRule>
    <cfRule type="cellIs" dxfId="600" priority="963" operator="lessThanOrEqual">
      <formula>0.3</formula>
    </cfRule>
  </conditionalFormatting>
  <conditionalFormatting sqref="AJ14:AL14">
    <cfRule type="expression" dxfId="599" priority="957">
      <formula>(AJ14="p")</formula>
    </cfRule>
    <cfRule type="expression" dxfId="598" priority="958">
      <formula>(AJ14="d")</formula>
    </cfRule>
    <cfRule type="expression" dxfId="597" priority="959">
      <formula>(AJ14="w")</formula>
    </cfRule>
    <cfRule type="expression" dxfId="596" priority="960">
      <formula>NOT(ISBLANK(AJ14))</formula>
    </cfRule>
  </conditionalFormatting>
  <conditionalFormatting sqref="C57:AI57">
    <cfRule type="expression" dxfId="595" priority="952">
      <formula>(C57="p")</formula>
    </cfRule>
    <cfRule type="expression" dxfId="594" priority="953">
      <formula>(C57="d")</formula>
    </cfRule>
    <cfRule type="expression" dxfId="593" priority="954">
      <formula>(C57="w")</formula>
    </cfRule>
    <cfRule type="expression" dxfId="592" priority="955">
      <formula>NOT(ISBLANK(C57))</formula>
    </cfRule>
  </conditionalFormatting>
  <conditionalFormatting sqref="K57">
    <cfRule type="expression" dxfId="591" priority="948">
      <formula>(K57="p")</formula>
    </cfRule>
    <cfRule type="expression" dxfId="590" priority="949">
      <formula>(K57="d")</formula>
    </cfRule>
    <cfRule type="expression" dxfId="589" priority="950">
      <formula>(K57="w")</formula>
    </cfRule>
    <cfRule type="expression" dxfId="588" priority="951">
      <formula>NOT(ISBLANK(K57))</formula>
    </cfRule>
  </conditionalFormatting>
  <conditionalFormatting sqref="AJ57:AL57">
    <cfRule type="expression" dxfId="587" priority="941">
      <formula>(AJ57="p")</formula>
    </cfRule>
    <cfRule type="expression" dxfId="586" priority="942">
      <formula>(AJ57="d")</formula>
    </cfRule>
    <cfRule type="expression" dxfId="585" priority="943">
      <formula>(AJ57="w")</formula>
    </cfRule>
    <cfRule type="expression" dxfId="584" priority="944">
      <formula>NOT(ISBLANK(AJ57))</formula>
    </cfRule>
  </conditionalFormatting>
  <conditionalFormatting sqref="C53:AI53">
    <cfRule type="expression" dxfId="583" priority="936">
      <formula>(C53="p")</formula>
    </cfRule>
    <cfRule type="expression" dxfId="582" priority="937">
      <formula>(C53="d")</formula>
    </cfRule>
    <cfRule type="expression" dxfId="581" priority="938">
      <formula>(C53="w")</formula>
    </cfRule>
    <cfRule type="expression" dxfId="580" priority="939">
      <formula>NOT(ISBLANK(C53))</formula>
    </cfRule>
  </conditionalFormatting>
  <conditionalFormatting sqref="K53">
    <cfRule type="expression" dxfId="579" priority="932">
      <formula>(K53="p")</formula>
    </cfRule>
    <cfRule type="expression" dxfId="578" priority="933">
      <formula>(K53="d")</formula>
    </cfRule>
    <cfRule type="expression" dxfId="577" priority="934">
      <formula>(K53="w")</formula>
    </cfRule>
    <cfRule type="expression" dxfId="576" priority="935">
      <formula>NOT(ISBLANK(K53))</formula>
    </cfRule>
  </conditionalFormatting>
  <conditionalFormatting sqref="AP53">
    <cfRule type="cellIs" dxfId="575" priority="929" operator="between">
      <formula>0.31</formula>
      <formula>0.99</formula>
    </cfRule>
    <cfRule type="cellIs" dxfId="574" priority="930" operator="greaterThanOrEqual">
      <formula>1</formula>
    </cfRule>
    <cfRule type="cellIs" dxfId="573" priority="931" operator="lessThanOrEqual">
      <formula>0.3</formula>
    </cfRule>
  </conditionalFormatting>
  <conditionalFormatting sqref="AJ53:AL53">
    <cfRule type="expression" dxfId="572" priority="925">
      <formula>(AJ53="p")</formula>
    </cfRule>
    <cfRule type="expression" dxfId="571" priority="926">
      <formula>(AJ53="d")</formula>
    </cfRule>
    <cfRule type="expression" dxfId="570" priority="927">
      <formula>(AJ53="w")</formula>
    </cfRule>
    <cfRule type="expression" dxfId="569" priority="928">
      <formula>NOT(ISBLANK(AJ53))</formula>
    </cfRule>
  </conditionalFormatting>
  <conditionalFormatting sqref="C64:AI64">
    <cfRule type="expression" dxfId="568" priority="920">
      <formula>(C64="p")</formula>
    </cfRule>
    <cfRule type="expression" dxfId="567" priority="921">
      <formula>(C64="d")</formula>
    </cfRule>
    <cfRule type="expression" dxfId="566" priority="922">
      <formula>(C64="w")</formula>
    </cfRule>
    <cfRule type="expression" dxfId="565" priority="923">
      <formula>NOT(ISBLANK(C64))</formula>
    </cfRule>
  </conditionalFormatting>
  <conditionalFormatting sqref="K64">
    <cfRule type="expression" dxfId="564" priority="916">
      <formula>(K64="p")</formula>
    </cfRule>
    <cfRule type="expression" dxfId="563" priority="917">
      <formula>(K64="d")</formula>
    </cfRule>
    <cfRule type="expression" dxfId="562" priority="918">
      <formula>(K64="w")</formula>
    </cfRule>
    <cfRule type="expression" dxfId="561" priority="919">
      <formula>NOT(ISBLANK(K64))</formula>
    </cfRule>
  </conditionalFormatting>
  <conditionalFormatting sqref="AJ64:AL64">
    <cfRule type="expression" dxfId="560" priority="909">
      <formula>(AJ64="p")</formula>
    </cfRule>
    <cfRule type="expression" dxfId="559" priority="910">
      <formula>(AJ64="d")</formula>
    </cfRule>
    <cfRule type="expression" dxfId="558" priority="911">
      <formula>(AJ64="w")</formula>
    </cfRule>
    <cfRule type="expression" dxfId="557" priority="912">
      <formula>NOT(ISBLANK(AJ64))</formula>
    </cfRule>
  </conditionalFormatting>
  <conditionalFormatting sqref="C68:AI68">
    <cfRule type="expression" dxfId="556" priority="904">
      <formula>(C68="p")</formula>
    </cfRule>
    <cfRule type="expression" dxfId="555" priority="905">
      <formula>(C68="d")</formula>
    </cfRule>
    <cfRule type="expression" dxfId="554" priority="906">
      <formula>(C68="w")</formula>
    </cfRule>
    <cfRule type="expression" dxfId="553" priority="907">
      <formula>NOT(ISBLANK(C68))</formula>
    </cfRule>
  </conditionalFormatting>
  <conditionalFormatting sqref="K68">
    <cfRule type="expression" dxfId="552" priority="900">
      <formula>(K68="p")</formula>
    </cfRule>
    <cfRule type="expression" dxfId="551" priority="901">
      <formula>(K68="d")</formula>
    </cfRule>
    <cfRule type="expression" dxfId="550" priority="902">
      <formula>(K68="w")</formula>
    </cfRule>
    <cfRule type="expression" dxfId="549" priority="903">
      <formula>NOT(ISBLANK(K68))</formula>
    </cfRule>
  </conditionalFormatting>
  <conditionalFormatting sqref="AJ68:AL68">
    <cfRule type="expression" dxfId="548" priority="893">
      <formula>(AJ68="p")</formula>
    </cfRule>
    <cfRule type="expression" dxfId="547" priority="894">
      <formula>(AJ68="d")</formula>
    </cfRule>
    <cfRule type="expression" dxfId="546" priority="895">
      <formula>(AJ68="w")</formula>
    </cfRule>
    <cfRule type="expression" dxfId="545" priority="896">
      <formula>NOT(ISBLANK(AJ68))</formula>
    </cfRule>
  </conditionalFormatting>
  <conditionalFormatting sqref="C77:AI77">
    <cfRule type="expression" dxfId="544" priority="888">
      <formula>(C77="p")</formula>
    </cfRule>
    <cfRule type="expression" dxfId="543" priority="889">
      <formula>(C77="d")</formula>
    </cfRule>
    <cfRule type="expression" dxfId="542" priority="890">
      <formula>(C77="w")</formula>
    </cfRule>
    <cfRule type="expression" dxfId="541" priority="891">
      <formula>NOT(ISBLANK(C77))</formula>
    </cfRule>
  </conditionalFormatting>
  <conditionalFormatting sqref="K77">
    <cfRule type="expression" dxfId="540" priority="884">
      <formula>(K77="p")</formula>
    </cfRule>
    <cfRule type="expression" dxfId="539" priority="885">
      <formula>(K77="d")</formula>
    </cfRule>
    <cfRule type="expression" dxfId="538" priority="886">
      <formula>(K77="w")</formula>
    </cfRule>
    <cfRule type="expression" dxfId="537" priority="887">
      <formula>NOT(ISBLANK(K77))</formula>
    </cfRule>
  </conditionalFormatting>
  <conditionalFormatting sqref="AJ77:AL77">
    <cfRule type="expression" dxfId="536" priority="877">
      <formula>(AJ77="p")</formula>
    </cfRule>
    <cfRule type="expression" dxfId="535" priority="878">
      <formula>(AJ77="d")</formula>
    </cfRule>
    <cfRule type="expression" dxfId="534" priority="879">
      <formula>(AJ77="w")</formula>
    </cfRule>
    <cfRule type="expression" dxfId="533" priority="880">
      <formula>NOT(ISBLANK(AJ77))</formula>
    </cfRule>
  </conditionalFormatting>
  <conditionalFormatting sqref="K134">
    <cfRule type="expression" dxfId="532" priority="689">
      <formula>(K134="p")</formula>
    </cfRule>
    <cfRule type="expression" dxfId="531" priority="690">
      <formula>(K134="d")</formula>
    </cfRule>
    <cfRule type="expression" dxfId="530" priority="691">
      <formula>(K134="w")</formula>
    </cfRule>
    <cfRule type="expression" dxfId="529" priority="692">
      <formula>NOT(ISBLANK(K134))</formula>
    </cfRule>
  </conditionalFormatting>
  <conditionalFormatting sqref="C47:Z48">
    <cfRule type="expression" dxfId="528" priority="840">
      <formula>(C47="p")</formula>
    </cfRule>
    <cfRule type="expression" dxfId="527" priority="841">
      <formula>(C47="d")</formula>
    </cfRule>
    <cfRule type="expression" dxfId="526" priority="842">
      <formula>(C47="w")</formula>
    </cfRule>
    <cfRule type="expression" dxfId="525" priority="843">
      <formula>NOT(ISBLANK(C47))</formula>
    </cfRule>
  </conditionalFormatting>
  <conditionalFormatting sqref="K47:K48">
    <cfRule type="expression" dxfId="524" priority="836">
      <formula>(K47="p")</formula>
    </cfRule>
    <cfRule type="expression" dxfId="523" priority="837">
      <formula>(K47="d")</formula>
    </cfRule>
    <cfRule type="expression" dxfId="522" priority="838">
      <formula>(K47="w")</formula>
    </cfRule>
    <cfRule type="expression" dxfId="521" priority="839">
      <formula>NOT(ISBLANK(K47))</formula>
    </cfRule>
  </conditionalFormatting>
  <conditionalFormatting sqref="AP47:AP48">
    <cfRule type="cellIs" dxfId="520" priority="833" operator="between">
      <formula>0.31</formula>
      <formula>0.99</formula>
    </cfRule>
    <cfRule type="cellIs" dxfId="519" priority="834" operator="greaterThanOrEqual">
      <formula>1</formula>
    </cfRule>
    <cfRule type="cellIs" dxfId="518" priority="835" operator="lessThanOrEqual">
      <formula>0.3</formula>
    </cfRule>
  </conditionalFormatting>
  <conditionalFormatting sqref="AA47:AL48">
    <cfRule type="expression" dxfId="517" priority="829">
      <formula>(AA47="p")</formula>
    </cfRule>
    <cfRule type="expression" dxfId="516" priority="830">
      <formula>(AA47="d")</formula>
    </cfRule>
    <cfRule type="expression" dxfId="515" priority="831">
      <formula>(AA47="w")</formula>
    </cfRule>
    <cfRule type="expression" dxfId="514" priority="832">
      <formula>NOT(ISBLANK(AA47))</formula>
    </cfRule>
  </conditionalFormatting>
  <conditionalFormatting sqref="AP86">
    <cfRule type="cellIs" dxfId="513" priority="825" operator="between">
      <formula>0.31</formula>
      <formula>0.99</formula>
    </cfRule>
    <cfRule type="cellIs" dxfId="512" priority="826" operator="greaterThanOrEqual">
      <formula>1</formula>
    </cfRule>
    <cfRule type="cellIs" dxfId="511" priority="827" operator="lessThanOrEqual">
      <formula>0.3</formula>
    </cfRule>
  </conditionalFormatting>
  <conditionalFormatting sqref="C86:AL86">
    <cfRule type="expression" dxfId="510" priority="820">
      <formula>(C86="p")</formula>
    </cfRule>
    <cfRule type="expression" dxfId="509" priority="821">
      <formula>(C86="d")</formula>
    </cfRule>
    <cfRule type="expression" dxfId="508" priority="822">
      <formula>(C86="w")</formula>
    </cfRule>
    <cfRule type="expression" dxfId="507" priority="823">
      <formula>NOT(ISBLANK(C86))</formula>
    </cfRule>
  </conditionalFormatting>
  <conditionalFormatting sqref="C87:AI87">
    <cfRule type="expression" dxfId="506" priority="816">
      <formula>(C87="p")</formula>
    </cfRule>
    <cfRule type="expression" dxfId="505" priority="817">
      <formula>(C87="d")</formula>
    </cfRule>
    <cfRule type="expression" dxfId="504" priority="818">
      <formula>(C87="w")</formula>
    </cfRule>
    <cfRule type="expression" dxfId="503" priority="819">
      <formula>NOT(ISBLANK(C87))</formula>
    </cfRule>
  </conditionalFormatting>
  <conditionalFormatting sqref="K87">
    <cfRule type="expression" dxfId="502" priority="812">
      <formula>(K87="p")</formula>
    </cfRule>
    <cfRule type="expression" dxfId="501" priority="813">
      <formula>(K87="d")</formula>
    </cfRule>
    <cfRule type="expression" dxfId="500" priority="814">
      <formula>(K87="w")</formula>
    </cfRule>
    <cfRule type="expression" dxfId="499" priority="815">
      <formula>NOT(ISBLANK(K87))</formula>
    </cfRule>
  </conditionalFormatting>
  <conditionalFormatting sqref="AJ87:AL87">
    <cfRule type="expression" dxfId="498" priority="805">
      <formula>(AJ87="p")</formula>
    </cfRule>
    <cfRule type="expression" dxfId="497" priority="806">
      <formula>(AJ87="d")</formula>
    </cfRule>
    <cfRule type="expression" dxfId="496" priority="807">
      <formula>(AJ87="w")</formula>
    </cfRule>
    <cfRule type="expression" dxfId="495" priority="808">
      <formula>NOT(ISBLANK(AJ87))</formula>
    </cfRule>
  </conditionalFormatting>
  <conditionalFormatting sqref="AP133">
    <cfRule type="cellIs" dxfId="494" priority="798" operator="between">
      <formula>0.31</formula>
      <formula>0.99</formula>
    </cfRule>
    <cfRule type="cellIs" dxfId="493" priority="799" operator="greaterThanOrEqual">
      <formula>1</formula>
    </cfRule>
    <cfRule type="cellIs" dxfId="492" priority="800" operator="lessThanOrEqual">
      <formula>0.3</formula>
    </cfRule>
  </conditionalFormatting>
  <conditionalFormatting sqref="C133:AL133">
    <cfRule type="expression" dxfId="491" priority="793">
      <formula>(C133="p")</formula>
    </cfRule>
    <cfRule type="expression" dxfId="490" priority="794">
      <formula>(C133="d")</formula>
    </cfRule>
    <cfRule type="expression" dxfId="489" priority="795">
      <formula>(C133="w")</formula>
    </cfRule>
    <cfRule type="expression" dxfId="488" priority="796">
      <formula>NOT(ISBLANK(C133))</formula>
    </cfRule>
  </conditionalFormatting>
  <conditionalFormatting sqref="C130:AI130">
    <cfRule type="expression" dxfId="487" priority="789">
      <formula>(C130="p")</formula>
    </cfRule>
    <cfRule type="expression" dxfId="486" priority="790">
      <formula>(C130="d")</formula>
    </cfRule>
    <cfRule type="expression" dxfId="485" priority="791">
      <formula>(C130="w")</formula>
    </cfRule>
    <cfRule type="expression" dxfId="484" priority="792">
      <formula>NOT(ISBLANK(C130))</formula>
    </cfRule>
  </conditionalFormatting>
  <conditionalFormatting sqref="K130">
    <cfRule type="expression" dxfId="483" priority="785">
      <formula>(K130="p")</formula>
    </cfRule>
    <cfRule type="expression" dxfId="482" priority="786">
      <formula>(K130="d")</formula>
    </cfRule>
    <cfRule type="expression" dxfId="481" priority="787">
      <formula>(K130="w")</formula>
    </cfRule>
    <cfRule type="expression" dxfId="480" priority="788">
      <formula>NOT(ISBLANK(K130))</formula>
    </cfRule>
  </conditionalFormatting>
  <conditionalFormatting sqref="AJ130:AL130">
    <cfRule type="expression" dxfId="479" priority="778">
      <formula>(AJ130="p")</formula>
    </cfRule>
    <cfRule type="expression" dxfId="478" priority="779">
      <formula>(AJ130="d")</formula>
    </cfRule>
    <cfRule type="expression" dxfId="477" priority="780">
      <formula>(AJ130="w")</formula>
    </cfRule>
    <cfRule type="expression" dxfId="476" priority="781">
      <formula>NOT(ISBLANK(AJ130))</formula>
    </cfRule>
  </conditionalFormatting>
  <conditionalFormatting sqref="C127:AI127">
    <cfRule type="expression" dxfId="475" priority="773">
      <formula>(C127="p")</formula>
    </cfRule>
    <cfRule type="expression" dxfId="474" priority="774">
      <formula>(C127="d")</formula>
    </cfRule>
    <cfRule type="expression" dxfId="473" priority="775">
      <formula>(C127="w")</formula>
    </cfRule>
    <cfRule type="expression" dxfId="472" priority="776">
      <formula>NOT(ISBLANK(C127))</formula>
    </cfRule>
  </conditionalFormatting>
  <conditionalFormatting sqref="K127">
    <cfRule type="expression" dxfId="471" priority="769">
      <formula>(K127="p")</formula>
    </cfRule>
    <cfRule type="expression" dxfId="470" priority="770">
      <formula>(K127="d")</formula>
    </cfRule>
    <cfRule type="expression" dxfId="469" priority="771">
      <formula>(K127="w")</formula>
    </cfRule>
    <cfRule type="expression" dxfId="468" priority="772">
      <formula>NOT(ISBLANK(K127))</formula>
    </cfRule>
  </conditionalFormatting>
  <conditionalFormatting sqref="AP127">
    <cfRule type="cellIs" dxfId="467" priority="766" operator="between">
      <formula>0.31</formula>
      <formula>0.99</formula>
    </cfRule>
    <cfRule type="cellIs" dxfId="466" priority="767" operator="greaterThanOrEqual">
      <formula>1</formula>
    </cfRule>
    <cfRule type="cellIs" dxfId="465" priority="768" operator="lessThanOrEqual">
      <formula>0.3</formula>
    </cfRule>
  </conditionalFormatting>
  <conditionalFormatting sqref="AJ127:AL127">
    <cfRule type="expression" dxfId="464" priority="762">
      <formula>(AJ127="p")</formula>
    </cfRule>
    <cfRule type="expression" dxfId="463" priority="763">
      <formula>(AJ127="d")</formula>
    </cfRule>
    <cfRule type="expression" dxfId="462" priority="764">
      <formula>(AJ127="w")</formula>
    </cfRule>
    <cfRule type="expression" dxfId="461" priority="765">
      <formula>NOT(ISBLANK(AJ127))</formula>
    </cfRule>
  </conditionalFormatting>
  <conditionalFormatting sqref="C151:AI151">
    <cfRule type="expression" dxfId="460" priority="757">
      <formula>(C151="p")</formula>
    </cfRule>
    <cfRule type="expression" dxfId="459" priority="758">
      <formula>(C151="d")</formula>
    </cfRule>
    <cfRule type="expression" dxfId="458" priority="759">
      <formula>(C151="w")</formula>
    </cfRule>
    <cfRule type="expression" dxfId="457" priority="760">
      <formula>NOT(ISBLANK(C151))</formula>
    </cfRule>
  </conditionalFormatting>
  <conditionalFormatting sqref="K151">
    <cfRule type="expression" dxfId="456" priority="753">
      <formula>(K151="p")</formula>
    </cfRule>
    <cfRule type="expression" dxfId="455" priority="754">
      <formula>(K151="d")</formula>
    </cfRule>
    <cfRule type="expression" dxfId="454" priority="755">
      <formula>(K151="w")</formula>
    </cfRule>
    <cfRule type="expression" dxfId="453" priority="756">
      <formula>NOT(ISBLANK(K151))</formula>
    </cfRule>
  </conditionalFormatting>
  <conditionalFormatting sqref="AJ151:AL151">
    <cfRule type="expression" dxfId="452" priority="746">
      <formula>(AJ151="p")</formula>
    </cfRule>
    <cfRule type="expression" dxfId="451" priority="747">
      <formula>(AJ151="d")</formula>
    </cfRule>
    <cfRule type="expression" dxfId="450" priority="748">
      <formula>(AJ151="w")</formula>
    </cfRule>
    <cfRule type="expression" dxfId="449" priority="749">
      <formula>NOT(ISBLANK(AJ151))</formula>
    </cfRule>
  </conditionalFormatting>
  <conditionalFormatting sqref="C143:AI143">
    <cfRule type="expression" dxfId="448" priority="741">
      <formula>(C143="p")</formula>
    </cfRule>
    <cfRule type="expression" dxfId="447" priority="742">
      <formula>(C143="d")</formula>
    </cfRule>
    <cfRule type="expression" dxfId="446" priority="743">
      <formula>(C143="w")</formula>
    </cfRule>
    <cfRule type="expression" dxfId="445" priority="744">
      <formula>NOT(ISBLANK(C143))</formula>
    </cfRule>
  </conditionalFormatting>
  <conditionalFormatting sqref="K143">
    <cfRule type="expression" dxfId="444" priority="737">
      <formula>(K143="p")</formula>
    </cfRule>
    <cfRule type="expression" dxfId="443" priority="738">
      <formula>(K143="d")</formula>
    </cfRule>
    <cfRule type="expression" dxfId="442" priority="739">
      <formula>(K143="w")</formula>
    </cfRule>
    <cfRule type="expression" dxfId="441" priority="740">
      <formula>NOT(ISBLANK(K143))</formula>
    </cfRule>
  </conditionalFormatting>
  <conditionalFormatting sqref="AJ143:AL143">
    <cfRule type="expression" dxfId="440" priority="730">
      <formula>(AJ143="p")</formula>
    </cfRule>
    <cfRule type="expression" dxfId="439" priority="731">
      <formula>(AJ143="d")</formula>
    </cfRule>
    <cfRule type="expression" dxfId="438" priority="732">
      <formula>(AJ143="w")</formula>
    </cfRule>
    <cfRule type="expression" dxfId="437" priority="733">
      <formula>NOT(ISBLANK(AJ143))</formula>
    </cfRule>
  </conditionalFormatting>
  <conditionalFormatting sqref="C148:AI148">
    <cfRule type="expression" dxfId="436" priority="725">
      <formula>(C148="p")</formula>
    </cfRule>
    <cfRule type="expression" dxfId="435" priority="726">
      <formula>(C148="d")</formula>
    </cfRule>
    <cfRule type="expression" dxfId="434" priority="727">
      <formula>(C148="w")</formula>
    </cfRule>
    <cfRule type="expression" dxfId="433" priority="728">
      <formula>NOT(ISBLANK(C148))</formula>
    </cfRule>
  </conditionalFormatting>
  <conditionalFormatting sqref="K148">
    <cfRule type="expression" dxfId="432" priority="721">
      <formula>(K148="p")</formula>
    </cfRule>
    <cfRule type="expression" dxfId="431" priority="722">
      <formula>(K148="d")</formula>
    </cfRule>
    <cfRule type="expression" dxfId="430" priority="723">
      <formula>(K148="w")</formula>
    </cfRule>
    <cfRule type="expression" dxfId="429" priority="724">
      <formula>NOT(ISBLANK(K148))</formula>
    </cfRule>
  </conditionalFormatting>
  <conditionalFormatting sqref="AJ148:AL148">
    <cfRule type="expression" dxfId="428" priority="714">
      <formula>(AJ148="p")</formula>
    </cfRule>
    <cfRule type="expression" dxfId="427" priority="715">
      <formula>(AJ148="d")</formula>
    </cfRule>
    <cfRule type="expression" dxfId="426" priority="716">
      <formula>(AJ148="w")</formula>
    </cfRule>
    <cfRule type="expression" dxfId="425" priority="717">
      <formula>NOT(ISBLANK(AJ148))</formula>
    </cfRule>
  </conditionalFormatting>
  <conditionalFormatting sqref="C156:AI156">
    <cfRule type="expression" dxfId="424" priority="709">
      <formula>(C156="p")</formula>
    </cfRule>
    <cfRule type="expression" dxfId="423" priority="710">
      <formula>(C156="d")</formula>
    </cfRule>
    <cfRule type="expression" dxfId="422" priority="711">
      <formula>(C156="w")</formula>
    </cfRule>
    <cfRule type="expression" dxfId="421" priority="712">
      <formula>NOT(ISBLANK(C156))</formula>
    </cfRule>
  </conditionalFormatting>
  <conditionalFormatting sqref="K156">
    <cfRule type="expression" dxfId="420" priority="705">
      <formula>(K156="p")</formula>
    </cfRule>
    <cfRule type="expression" dxfId="419" priority="706">
      <formula>(K156="d")</formula>
    </cfRule>
    <cfRule type="expression" dxfId="418" priority="707">
      <formula>(K156="w")</formula>
    </cfRule>
    <cfRule type="expression" dxfId="417" priority="708">
      <formula>NOT(ISBLANK(K156))</formula>
    </cfRule>
  </conditionalFormatting>
  <conditionalFormatting sqref="AJ156:AL156">
    <cfRule type="expression" dxfId="416" priority="698">
      <formula>(AJ156="p")</formula>
    </cfRule>
    <cfRule type="expression" dxfId="415" priority="699">
      <formula>(AJ156="d")</formula>
    </cfRule>
    <cfRule type="expression" dxfId="414" priority="700">
      <formula>(AJ156="w")</formula>
    </cfRule>
    <cfRule type="expression" dxfId="413" priority="701">
      <formula>NOT(ISBLANK(AJ156))</formula>
    </cfRule>
  </conditionalFormatting>
  <conditionalFormatting sqref="C134:AI134">
    <cfRule type="expression" dxfId="412" priority="693">
      <formula>(C134="p")</formula>
    </cfRule>
    <cfRule type="expression" dxfId="411" priority="694">
      <formula>(C134="d")</formula>
    </cfRule>
    <cfRule type="expression" dxfId="410" priority="695">
      <formula>(C134="w")</formula>
    </cfRule>
    <cfRule type="expression" dxfId="409" priority="696">
      <formula>NOT(ISBLANK(C134))</formula>
    </cfRule>
  </conditionalFormatting>
  <conditionalFormatting sqref="AJ134:AL134">
    <cfRule type="expression" dxfId="408" priority="682">
      <formula>(AJ134="p")</formula>
    </cfRule>
    <cfRule type="expression" dxfId="407" priority="683">
      <formula>(AJ134="d")</formula>
    </cfRule>
    <cfRule type="expression" dxfId="406" priority="684">
      <formula>(AJ134="w")</formula>
    </cfRule>
    <cfRule type="expression" dxfId="405" priority="685">
      <formula>NOT(ISBLANK(AJ134))</formula>
    </cfRule>
  </conditionalFormatting>
  <conditionalFormatting sqref="C161:AI161">
    <cfRule type="expression" dxfId="404" priority="613">
      <formula>(C161="p")</formula>
    </cfRule>
    <cfRule type="expression" dxfId="403" priority="614">
      <formula>(C161="d")</formula>
    </cfRule>
    <cfRule type="expression" dxfId="402" priority="615">
      <formula>(C161="w")</formula>
    </cfRule>
    <cfRule type="expression" dxfId="401" priority="616">
      <formula>NOT(ISBLANK(C161))</formula>
    </cfRule>
  </conditionalFormatting>
  <conditionalFormatting sqref="K161">
    <cfRule type="expression" dxfId="400" priority="609">
      <formula>(K161="p")</formula>
    </cfRule>
    <cfRule type="expression" dxfId="399" priority="610">
      <formula>(K161="d")</formula>
    </cfRule>
    <cfRule type="expression" dxfId="398" priority="611">
      <formula>(K161="w")</formula>
    </cfRule>
    <cfRule type="expression" dxfId="397" priority="612">
      <formula>NOT(ISBLANK(K161))</formula>
    </cfRule>
  </conditionalFormatting>
  <conditionalFormatting sqref="AJ161:AL161">
    <cfRule type="expression" dxfId="396" priority="602">
      <formula>(AJ161="p")</formula>
    </cfRule>
    <cfRule type="expression" dxfId="395" priority="603">
      <formula>(AJ161="d")</formula>
    </cfRule>
    <cfRule type="expression" dxfId="394" priority="604">
      <formula>(AJ161="w")</formula>
    </cfRule>
    <cfRule type="expression" dxfId="393" priority="605">
      <formula>NOT(ISBLANK(AJ161))</formula>
    </cfRule>
  </conditionalFormatting>
  <conditionalFormatting sqref="C166:AI166">
    <cfRule type="expression" dxfId="392" priority="597">
      <formula>(C166="p")</formula>
    </cfRule>
    <cfRule type="expression" dxfId="391" priority="598">
      <formula>(C166="d")</formula>
    </cfRule>
    <cfRule type="expression" dxfId="390" priority="599">
      <formula>(C166="w")</formula>
    </cfRule>
    <cfRule type="expression" dxfId="389" priority="600">
      <formula>NOT(ISBLANK(C166))</formula>
    </cfRule>
  </conditionalFormatting>
  <conditionalFormatting sqref="K166">
    <cfRule type="expression" dxfId="388" priority="593">
      <formula>(K166="p")</formula>
    </cfRule>
    <cfRule type="expression" dxfId="387" priority="594">
      <formula>(K166="d")</formula>
    </cfRule>
    <cfRule type="expression" dxfId="386" priority="595">
      <formula>(K166="w")</formula>
    </cfRule>
    <cfRule type="expression" dxfId="385" priority="596">
      <formula>NOT(ISBLANK(K166))</formula>
    </cfRule>
  </conditionalFormatting>
  <conditionalFormatting sqref="AJ166:AL166">
    <cfRule type="expression" dxfId="384" priority="586">
      <formula>(AJ166="p")</formula>
    </cfRule>
    <cfRule type="expression" dxfId="383" priority="587">
      <formula>(AJ166="d")</formula>
    </cfRule>
    <cfRule type="expression" dxfId="382" priority="588">
      <formula>(AJ166="w")</formula>
    </cfRule>
    <cfRule type="expression" dxfId="381" priority="589">
      <formula>NOT(ISBLANK(AJ166))</formula>
    </cfRule>
  </conditionalFormatting>
  <conditionalFormatting sqref="C174:AI174">
    <cfRule type="expression" dxfId="380" priority="581">
      <formula>(C174="p")</formula>
    </cfRule>
    <cfRule type="expression" dxfId="379" priority="582">
      <formula>(C174="d")</formula>
    </cfRule>
    <cfRule type="expression" dxfId="378" priority="583">
      <formula>(C174="w")</formula>
    </cfRule>
    <cfRule type="expression" dxfId="377" priority="584">
      <formula>NOT(ISBLANK(C174))</formula>
    </cfRule>
  </conditionalFormatting>
  <conditionalFormatting sqref="K174">
    <cfRule type="expression" dxfId="376" priority="577">
      <formula>(K174="p")</formula>
    </cfRule>
    <cfRule type="expression" dxfId="375" priority="578">
      <formula>(K174="d")</formula>
    </cfRule>
    <cfRule type="expression" dxfId="374" priority="579">
      <formula>(K174="w")</formula>
    </cfRule>
    <cfRule type="expression" dxfId="373" priority="580">
      <formula>NOT(ISBLANK(K174))</formula>
    </cfRule>
  </conditionalFormatting>
  <conditionalFormatting sqref="AJ174:AL174">
    <cfRule type="expression" dxfId="372" priority="570">
      <formula>(AJ174="p")</formula>
    </cfRule>
    <cfRule type="expression" dxfId="371" priority="571">
      <formula>(AJ174="d")</formula>
    </cfRule>
    <cfRule type="expression" dxfId="370" priority="572">
      <formula>(AJ174="w")</formula>
    </cfRule>
    <cfRule type="expression" dxfId="369" priority="573">
      <formula>NOT(ISBLANK(AJ174))</formula>
    </cfRule>
  </conditionalFormatting>
  <conditionalFormatting sqref="C21:AI21">
    <cfRule type="expression" dxfId="368" priority="565">
      <formula>(C21="p")</formula>
    </cfRule>
    <cfRule type="expression" dxfId="367" priority="566">
      <formula>(C21="d")</formula>
    </cfRule>
    <cfRule type="expression" dxfId="366" priority="567">
      <formula>(C21="w")</formula>
    </cfRule>
    <cfRule type="expression" dxfId="365" priority="568">
      <formula>NOT(ISBLANK(C21))</formula>
    </cfRule>
  </conditionalFormatting>
  <conditionalFormatting sqref="K21">
    <cfRule type="expression" dxfId="364" priority="561">
      <formula>(K21="p")</formula>
    </cfRule>
    <cfRule type="expression" dxfId="363" priority="562">
      <formula>(K21="d")</formula>
    </cfRule>
    <cfRule type="expression" dxfId="362" priority="563">
      <formula>(K21="w")</formula>
    </cfRule>
    <cfRule type="expression" dxfId="361" priority="564">
      <formula>NOT(ISBLANK(K21))</formula>
    </cfRule>
  </conditionalFormatting>
  <conditionalFormatting sqref="AP21">
    <cfRule type="cellIs" dxfId="360" priority="558" operator="between">
      <formula>0.31</formula>
      <formula>0.99</formula>
    </cfRule>
    <cfRule type="cellIs" dxfId="359" priority="559" operator="greaterThanOrEqual">
      <formula>1</formula>
    </cfRule>
    <cfRule type="cellIs" dxfId="358" priority="560" operator="lessThanOrEqual">
      <formula>0.3</formula>
    </cfRule>
  </conditionalFormatting>
  <conditionalFormatting sqref="AJ21:AL21">
    <cfRule type="expression" dxfId="357" priority="554">
      <formula>(AJ21="p")</formula>
    </cfRule>
    <cfRule type="expression" dxfId="356" priority="555">
      <formula>(AJ21="d")</formula>
    </cfRule>
    <cfRule type="expression" dxfId="355" priority="556">
      <formula>(AJ21="w")</formula>
    </cfRule>
    <cfRule type="expression" dxfId="354" priority="557">
      <formula>NOT(ISBLANK(AJ21))</formula>
    </cfRule>
  </conditionalFormatting>
  <conditionalFormatting sqref="C29:AI29">
    <cfRule type="expression" dxfId="353" priority="549">
      <formula>(C29="p")</formula>
    </cfRule>
    <cfRule type="expression" dxfId="352" priority="550">
      <formula>(C29="d")</formula>
    </cfRule>
    <cfRule type="expression" dxfId="351" priority="551">
      <formula>(C29="w")</formula>
    </cfRule>
    <cfRule type="expression" dxfId="350" priority="552">
      <formula>NOT(ISBLANK(C29))</formula>
    </cfRule>
  </conditionalFormatting>
  <conditionalFormatting sqref="K29">
    <cfRule type="expression" dxfId="349" priority="545">
      <formula>(K29="p")</formula>
    </cfRule>
    <cfRule type="expression" dxfId="348" priority="546">
      <formula>(K29="d")</formula>
    </cfRule>
    <cfRule type="expression" dxfId="347" priority="547">
      <formula>(K29="w")</formula>
    </cfRule>
    <cfRule type="expression" dxfId="346" priority="548">
      <formula>NOT(ISBLANK(K29))</formula>
    </cfRule>
  </conditionalFormatting>
  <conditionalFormatting sqref="AP29">
    <cfRule type="cellIs" dxfId="345" priority="542" operator="between">
      <formula>0.31</formula>
      <formula>0.99</formula>
    </cfRule>
    <cfRule type="cellIs" dxfId="344" priority="543" operator="greaterThanOrEqual">
      <formula>1</formula>
    </cfRule>
    <cfRule type="cellIs" dxfId="343" priority="544" operator="lessThanOrEqual">
      <formula>0.3</formula>
    </cfRule>
  </conditionalFormatting>
  <conditionalFormatting sqref="AJ29:AL29">
    <cfRule type="expression" dxfId="342" priority="538">
      <formula>(AJ29="p")</formula>
    </cfRule>
    <cfRule type="expression" dxfId="341" priority="539">
      <formula>(AJ29="d")</formula>
    </cfRule>
    <cfRule type="expression" dxfId="340" priority="540">
      <formula>(AJ29="w")</formula>
    </cfRule>
    <cfRule type="expression" dxfId="339" priority="541">
      <formula>NOT(ISBLANK(AJ29))</formula>
    </cfRule>
  </conditionalFormatting>
  <conditionalFormatting sqref="AP57">
    <cfRule type="cellIs" dxfId="338" priority="350" operator="between">
      <formula>0.31</formula>
      <formula>0.99</formula>
    </cfRule>
    <cfRule type="cellIs" dxfId="337" priority="351" operator="greaterThanOrEqual">
      <formula>1</formula>
    </cfRule>
    <cfRule type="cellIs" dxfId="336" priority="352" operator="lessThanOrEqual">
      <formula>0.3</formula>
    </cfRule>
  </conditionalFormatting>
  <conditionalFormatting sqref="AP64">
    <cfRule type="cellIs" dxfId="335" priority="347" operator="between">
      <formula>0.31</formula>
      <formula>0.99</formula>
    </cfRule>
    <cfRule type="cellIs" dxfId="334" priority="348" operator="greaterThanOrEqual">
      <formula>1</formula>
    </cfRule>
    <cfRule type="cellIs" dxfId="333" priority="349" operator="lessThanOrEqual">
      <formula>0.3</formula>
    </cfRule>
  </conditionalFormatting>
  <conditionalFormatting sqref="AP68">
    <cfRule type="cellIs" dxfId="332" priority="344" operator="between">
      <formula>0.31</formula>
      <formula>0.99</formula>
    </cfRule>
    <cfRule type="cellIs" dxfId="331" priority="345" operator="greaterThanOrEqual">
      <formula>1</formula>
    </cfRule>
    <cfRule type="cellIs" dxfId="330" priority="346" operator="lessThanOrEqual">
      <formula>0.3</formula>
    </cfRule>
  </conditionalFormatting>
  <conditionalFormatting sqref="AP77">
    <cfRule type="cellIs" dxfId="329" priority="341" operator="between">
      <formula>0.31</formula>
      <formula>0.99</formula>
    </cfRule>
    <cfRule type="cellIs" dxfId="328" priority="342" operator="greaterThanOrEqual">
      <formula>1</formula>
    </cfRule>
    <cfRule type="cellIs" dxfId="327" priority="343" operator="lessThanOrEqual">
      <formula>0.3</formula>
    </cfRule>
  </conditionalFormatting>
  <conditionalFormatting sqref="AP87">
    <cfRule type="cellIs" dxfId="326" priority="338" operator="between">
      <formula>0.31</formula>
      <formula>0.99</formula>
    </cfRule>
    <cfRule type="cellIs" dxfId="325" priority="339" operator="greaterThanOrEqual">
      <formula>1</formula>
    </cfRule>
    <cfRule type="cellIs" dxfId="324" priority="340" operator="lessThanOrEqual">
      <formula>0.3</formula>
    </cfRule>
  </conditionalFormatting>
  <conditionalFormatting sqref="AP106">
    <cfRule type="cellIs" dxfId="323" priority="335" operator="between">
      <formula>0.31</formula>
      <formula>0.99</formula>
    </cfRule>
    <cfRule type="cellIs" dxfId="322" priority="336" operator="greaterThanOrEqual">
      <formula>1</formula>
    </cfRule>
    <cfRule type="cellIs" dxfId="321" priority="337" operator="lessThanOrEqual">
      <formula>0.3</formula>
    </cfRule>
  </conditionalFormatting>
  <conditionalFormatting sqref="AP120">
    <cfRule type="cellIs" dxfId="320" priority="332" operator="between">
      <formula>0.31</formula>
      <formula>0.99</formula>
    </cfRule>
    <cfRule type="cellIs" dxfId="319" priority="333" operator="greaterThanOrEqual">
      <formula>1</formula>
    </cfRule>
    <cfRule type="cellIs" dxfId="318" priority="334" operator="lessThanOrEqual">
      <formula>0.3</formula>
    </cfRule>
  </conditionalFormatting>
  <conditionalFormatting sqref="AP126">
    <cfRule type="cellIs" dxfId="317" priority="329" operator="between">
      <formula>0.31</formula>
      <formula>0.99</formula>
    </cfRule>
    <cfRule type="cellIs" dxfId="316" priority="330" operator="greaterThanOrEqual">
      <formula>1</formula>
    </cfRule>
    <cfRule type="cellIs" dxfId="315" priority="331" operator="lessThanOrEqual">
      <formula>0.3</formula>
    </cfRule>
  </conditionalFormatting>
  <conditionalFormatting sqref="AP130">
    <cfRule type="cellIs" dxfId="314" priority="326" operator="between">
      <formula>0.31</formula>
      <formula>0.99</formula>
    </cfRule>
    <cfRule type="cellIs" dxfId="313" priority="327" operator="greaterThanOrEqual">
      <formula>1</formula>
    </cfRule>
    <cfRule type="cellIs" dxfId="312" priority="328" operator="lessThanOrEqual">
      <formula>0.3</formula>
    </cfRule>
  </conditionalFormatting>
  <conditionalFormatting sqref="AP134">
    <cfRule type="cellIs" dxfId="311" priority="323" operator="between">
      <formula>0.31</formula>
      <formula>0.99</formula>
    </cfRule>
    <cfRule type="cellIs" dxfId="310" priority="324" operator="greaterThanOrEqual">
      <formula>1</formula>
    </cfRule>
    <cfRule type="cellIs" dxfId="309" priority="325" operator="lessThanOrEqual">
      <formula>0.3</formula>
    </cfRule>
  </conditionalFormatting>
  <conditionalFormatting sqref="AP142">
    <cfRule type="cellIs" dxfId="308" priority="320" operator="between">
      <formula>0.31</formula>
      <formula>0.99</formula>
    </cfRule>
    <cfRule type="cellIs" dxfId="307" priority="321" operator="greaterThanOrEqual">
      <formula>1</formula>
    </cfRule>
    <cfRule type="cellIs" dxfId="306" priority="322" operator="lessThanOrEqual">
      <formula>0.3</formula>
    </cfRule>
  </conditionalFormatting>
  <conditionalFormatting sqref="AP143">
    <cfRule type="cellIs" dxfId="305" priority="317" operator="between">
      <formula>0.31</formula>
      <formula>0.99</formula>
    </cfRule>
    <cfRule type="cellIs" dxfId="304" priority="318" operator="greaterThanOrEqual">
      <formula>1</formula>
    </cfRule>
    <cfRule type="cellIs" dxfId="303" priority="319" operator="lessThanOrEqual">
      <formula>0.3</formula>
    </cfRule>
  </conditionalFormatting>
  <conditionalFormatting sqref="AP148">
    <cfRule type="cellIs" dxfId="302" priority="314" operator="between">
      <formula>0.31</formula>
      <formula>0.99</formula>
    </cfRule>
    <cfRule type="cellIs" dxfId="301" priority="315" operator="greaterThanOrEqual">
      <formula>1</formula>
    </cfRule>
    <cfRule type="cellIs" dxfId="300" priority="316" operator="lessThanOrEqual">
      <formula>0.3</formula>
    </cfRule>
  </conditionalFormatting>
  <conditionalFormatting sqref="AP151">
    <cfRule type="cellIs" dxfId="299" priority="311" operator="between">
      <formula>0.31</formula>
      <formula>0.99</formula>
    </cfRule>
    <cfRule type="cellIs" dxfId="298" priority="312" operator="greaterThanOrEqual">
      <formula>1</formula>
    </cfRule>
    <cfRule type="cellIs" dxfId="297" priority="313" operator="lessThanOrEqual">
      <formula>0.3</formula>
    </cfRule>
  </conditionalFormatting>
  <conditionalFormatting sqref="AP156">
    <cfRule type="cellIs" dxfId="296" priority="308" operator="between">
      <formula>0.31</formula>
      <formula>0.99</formula>
    </cfRule>
    <cfRule type="cellIs" dxfId="295" priority="309" operator="greaterThanOrEqual">
      <formula>1</formula>
    </cfRule>
    <cfRule type="cellIs" dxfId="294" priority="310" operator="lessThanOrEqual">
      <formula>0.3</formula>
    </cfRule>
  </conditionalFormatting>
  <conditionalFormatting sqref="AP161">
    <cfRule type="cellIs" dxfId="293" priority="305" operator="between">
      <formula>0.31</formula>
      <formula>0.99</formula>
    </cfRule>
    <cfRule type="cellIs" dxfId="292" priority="306" operator="greaterThanOrEqual">
      <formula>1</formula>
    </cfRule>
    <cfRule type="cellIs" dxfId="291" priority="307" operator="lessThanOrEqual">
      <formula>0.3</formula>
    </cfRule>
  </conditionalFormatting>
  <conditionalFormatting sqref="AP166">
    <cfRule type="cellIs" dxfId="290" priority="302" operator="between">
      <formula>0.31</formula>
      <formula>0.99</formula>
    </cfRule>
    <cfRule type="cellIs" dxfId="289" priority="303" operator="greaterThanOrEqual">
      <formula>1</formula>
    </cfRule>
    <cfRule type="cellIs" dxfId="288" priority="304" operator="lessThanOrEqual">
      <formula>0.3</formula>
    </cfRule>
  </conditionalFormatting>
  <conditionalFormatting sqref="AP174">
    <cfRule type="cellIs" dxfId="287" priority="299" operator="between">
      <formula>0.31</formula>
      <formula>0.99</formula>
    </cfRule>
    <cfRule type="cellIs" dxfId="286" priority="300" operator="greaterThanOrEqual">
      <formula>1</formula>
    </cfRule>
    <cfRule type="cellIs" dxfId="285" priority="301" operator="lessThanOrEqual">
      <formula>0.3</formula>
    </cfRule>
  </conditionalFormatting>
  <conditionalFormatting sqref="AO6:AO23 AO180:AO189 AO35:AO39 AO41:AO42 AO44:AO45 AO47:AO48 AO50:AO69 AO25:AO33 AO94:AO95 AO97 AO99 AO108:AO109 AO111:AO178 AO101:AO106 AO73:AO92 AO71">
    <cfRule type="iconSet" priority="2366">
      <iconSet iconSet="5Rating">
        <cfvo type="percent" val="0"/>
        <cfvo type="num" val="2"/>
        <cfvo type="num" val="3"/>
        <cfvo type="num" val="4"/>
        <cfvo type="num" val="5"/>
      </iconSet>
    </cfRule>
  </conditionalFormatting>
  <conditionalFormatting sqref="C179:AI179">
    <cfRule type="expression" dxfId="284" priority="294">
      <formula>(C179="p")</formula>
    </cfRule>
    <cfRule type="expression" dxfId="283" priority="295">
      <formula>(C179="d")</formula>
    </cfRule>
    <cfRule type="expression" dxfId="282" priority="296">
      <formula>(C179="w")</formula>
    </cfRule>
    <cfRule type="expression" dxfId="281" priority="297">
      <formula>NOT(ISBLANK(C179))</formula>
    </cfRule>
  </conditionalFormatting>
  <conditionalFormatting sqref="K179">
    <cfRule type="expression" dxfId="280" priority="290">
      <formula>(K179="p")</formula>
    </cfRule>
    <cfRule type="expression" dxfId="279" priority="291">
      <formula>(K179="d")</formula>
    </cfRule>
    <cfRule type="expression" dxfId="278" priority="292">
      <formula>(K179="w")</formula>
    </cfRule>
    <cfRule type="expression" dxfId="277" priority="293">
      <formula>NOT(ISBLANK(K179))</formula>
    </cfRule>
  </conditionalFormatting>
  <conditionalFormatting sqref="AJ179:AL179">
    <cfRule type="expression" dxfId="276" priority="286">
      <formula>(AJ179="p")</formula>
    </cfRule>
    <cfRule type="expression" dxfId="275" priority="287">
      <formula>(AJ179="d")</formula>
    </cfRule>
    <cfRule type="expression" dxfId="274" priority="288">
      <formula>(AJ179="w")</formula>
    </cfRule>
    <cfRule type="expression" dxfId="273" priority="289">
      <formula>NOT(ISBLANK(AJ179))</formula>
    </cfRule>
  </conditionalFormatting>
  <conditionalFormatting sqref="AP179">
    <cfRule type="cellIs" dxfId="272" priority="282" operator="between">
      <formula>0.31</formula>
      <formula>0.99</formula>
    </cfRule>
    <cfRule type="cellIs" dxfId="271" priority="283" operator="greaterThanOrEqual">
      <formula>1</formula>
    </cfRule>
    <cfRule type="cellIs" dxfId="270" priority="284" operator="lessThanOrEqual">
      <formula>0.3</formula>
    </cfRule>
  </conditionalFormatting>
  <conditionalFormatting sqref="AO179">
    <cfRule type="iconSet" priority="298">
      <iconSet iconSet="5Rating">
        <cfvo type="percent" val="0"/>
        <cfvo type="num" val="2"/>
        <cfvo type="num" val="3"/>
        <cfvo type="num" val="4"/>
        <cfvo type="num" val="5"/>
      </iconSet>
    </cfRule>
  </conditionalFormatting>
  <conditionalFormatting sqref="C34:AI34">
    <cfRule type="expression" dxfId="269" priority="277">
      <formula>(C34="p")</formula>
    </cfRule>
    <cfRule type="expression" dxfId="268" priority="278">
      <formula>(C34="d")</formula>
    </cfRule>
    <cfRule type="expression" dxfId="267" priority="279">
      <formula>(C34="w")</formula>
    </cfRule>
    <cfRule type="expression" dxfId="266" priority="280">
      <formula>NOT(ISBLANK(C34))</formula>
    </cfRule>
  </conditionalFormatting>
  <conditionalFormatting sqref="K34">
    <cfRule type="expression" dxfId="265" priority="273">
      <formula>(K34="p")</formula>
    </cfRule>
    <cfRule type="expression" dxfId="264" priority="274">
      <formula>(K34="d")</formula>
    </cfRule>
    <cfRule type="expression" dxfId="263" priority="275">
      <formula>(K34="w")</formula>
    </cfRule>
    <cfRule type="expression" dxfId="262" priority="276">
      <formula>NOT(ISBLANK(K34))</formula>
    </cfRule>
  </conditionalFormatting>
  <conditionalFormatting sqref="AP34">
    <cfRule type="cellIs" dxfId="261" priority="270" operator="between">
      <formula>0.31</formula>
      <formula>0.99</formula>
    </cfRule>
    <cfRule type="cellIs" dxfId="260" priority="271" operator="greaterThanOrEqual">
      <formula>1</formula>
    </cfRule>
    <cfRule type="cellIs" dxfId="259" priority="272" operator="lessThanOrEqual">
      <formula>0.3</formula>
    </cfRule>
  </conditionalFormatting>
  <conditionalFormatting sqref="AJ34:AL34">
    <cfRule type="expression" dxfId="258" priority="266">
      <formula>(AJ34="p")</formula>
    </cfRule>
    <cfRule type="expression" dxfId="257" priority="267">
      <formula>(AJ34="d")</formula>
    </cfRule>
    <cfRule type="expression" dxfId="256" priority="268">
      <formula>(AJ34="w")</formula>
    </cfRule>
    <cfRule type="expression" dxfId="255" priority="269">
      <formula>NOT(ISBLANK(AJ34))</formula>
    </cfRule>
  </conditionalFormatting>
  <conditionalFormatting sqref="AO34">
    <cfRule type="iconSet" priority="281">
      <iconSet iconSet="5Rating">
        <cfvo type="percent" val="0"/>
        <cfvo type="num" val="2"/>
        <cfvo type="num" val="3"/>
        <cfvo type="num" val="4"/>
        <cfvo type="num" val="5"/>
      </iconSet>
    </cfRule>
  </conditionalFormatting>
  <conditionalFormatting sqref="C40:AI40">
    <cfRule type="expression" dxfId="254" priority="260">
      <formula>(C40="p")</formula>
    </cfRule>
    <cfRule type="expression" dxfId="253" priority="261">
      <formula>(C40="d")</formula>
    </cfRule>
    <cfRule type="expression" dxfId="252" priority="262">
      <formula>(C40="w")</formula>
    </cfRule>
    <cfRule type="expression" dxfId="251" priority="263">
      <formula>NOT(ISBLANK(C40))</formula>
    </cfRule>
  </conditionalFormatting>
  <conditionalFormatting sqref="K40">
    <cfRule type="expression" dxfId="250" priority="256">
      <formula>(K40="p")</formula>
    </cfRule>
    <cfRule type="expression" dxfId="249" priority="257">
      <formula>(K40="d")</formula>
    </cfRule>
    <cfRule type="expression" dxfId="248" priority="258">
      <formula>(K40="w")</formula>
    </cfRule>
    <cfRule type="expression" dxfId="247" priority="259">
      <formula>NOT(ISBLANK(K40))</formula>
    </cfRule>
  </conditionalFormatting>
  <conditionalFormatting sqref="AJ40:AL40">
    <cfRule type="expression" dxfId="246" priority="249">
      <formula>(AJ40="p")</formula>
    </cfRule>
    <cfRule type="expression" dxfId="245" priority="250">
      <formula>(AJ40="d")</formula>
    </cfRule>
    <cfRule type="expression" dxfId="244" priority="251">
      <formula>(AJ40="w")</formula>
    </cfRule>
    <cfRule type="expression" dxfId="243" priority="252">
      <formula>NOT(ISBLANK(AJ40))</formula>
    </cfRule>
  </conditionalFormatting>
  <conditionalFormatting sqref="AO40">
    <cfRule type="iconSet" priority="264">
      <iconSet iconSet="5Rating">
        <cfvo type="percent" val="0"/>
        <cfvo type="num" val="2"/>
        <cfvo type="num" val="3"/>
        <cfvo type="num" val="4"/>
        <cfvo type="num" val="5"/>
      </iconSet>
    </cfRule>
  </conditionalFormatting>
  <conditionalFormatting sqref="C43:AI43">
    <cfRule type="expression" dxfId="242" priority="243">
      <formula>(C43="p")</formula>
    </cfRule>
    <cfRule type="expression" dxfId="241" priority="244">
      <formula>(C43="d")</formula>
    </cfRule>
    <cfRule type="expression" dxfId="240" priority="245">
      <formula>(C43="w")</formula>
    </cfRule>
    <cfRule type="expression" dxfId="239" priority="246">
      <formula>NOT(ISBLANK(C43))</formula>
    </cfRule>
  </conditionalFormatting>
  <conditionalFormatting sqref="K43">
    <cfRule type="expression" dxfId="238" priority="239">
      <formula>(K43="p")</formula>
    </cfRule>
    <cfRule type="expression" dxfId="237" priority="240">
      <formula>(K43="d")</formula>
    </cfRule>
    <cfRule type="expression" dxfId="236" priority="241">
      <formula>(K43="w")</formula>
    </cfRule>
    <cfRule type="expression" dxfId="235" priority="242">
      <formula>NOT(ISBLANK(K43))</formula>
    </cfRule>
  </conditionalFormatting>
  <conditionalFormatting sqref="AJ43:AL43">
    <cfRule type="expression" dxfId="234" priority="232">
      <formula>(AJ43="p")</formula>
    </cfRule>
    <cfRule type="expression" dxfId="233" priority="233">
      <formula>(AJ43="d")</formula>
    </cfRule>
    <cfRule type="expression" dxfId="232" priority="234">
      <formula>(AJ43="w")</formula>
    </cfRule>
    <cfRule type="expression" dxfId="231" priority="235">
      <formula>NOT(ISBLANK(AJ43))</formula>
    </cfRule>
  </conditionalFormatting>
  <conditionalFormatting sqref="AO43">
    <cfRule type="iconSet" priority="247">
      <iconSet iconSet="5Rating">
        <cfvo type="percent" val="0"/>
        <cfvo type="num" val="2"/>
        <cfvo type="num" val="3"/>
        <cfvo type="num" val="4"/>
        <cfvo type="num" val="5"/>
      </iconSet>
    </cfRule>
  </conditionalFormatting>
  <conditionalFormatting sqref="C46:AI46">
    <cfRule type="expression" dxfId="230" priority="226">
      <formula>(C46="p")</formula>
    </cfRule>
    <cfRule type="expression" dxfId="229" priority="227">
      <formula>(C46="d")</formula>
    </cfRule>
    <cfRule type="expression" dxfId="228" priority="228">
      <formula>(C46="w")</formula>
    </cfRule>
    <cfRule type="expression" dxfId="227" priority="229">
      <formula>NOT(ISBLANK(C46))</formula>
    </cfRule>
  </conditionalFormatting>
  <conditionalFormatting sqref="K46">
    <cfRule type="expression" dxfId="226" priority="222">
      <formula>(K46="p")</formula>
    </cfRule>
    <cfRule type="expression" dxfId="225" priority="223">
      <formula>(K46="d")</formula>
    </cfRule>
    <cfRule type="expression" dxfId="224" priority="224">
      <formula>(K46="w")</formula>
    </cfRule>
    <cfRule type="expression" dxfId="223" priority="225">
      <formula>NOT(ISBLANK(K46))</formula>
    </cfRule>
  </conditionalFormatting>
  <conditionalFormatting sqref="AJ46:AL46">
    <cfRule type="expression" dxfId="222" priority="215">
      <formula>(AJ46="p")</formula>
    </cfRule>
    <cfRule type="expression" dxfId="221" priority="216">
      <formula>(AJ46="d")</formula>
    </cfRule>
    <cfRule type="expression" dxfId="220" priority="217">
      <formula>(AJ46="w")</formula>
    </cfRule>
    <cfRule type="expression" dxfId="219" priority="218">
      <formula>NOT(ISBLANK(AJ46))</formula>
    </cfRule>
  </conditionalFormatting>
  <conditionalFormatting sqref="AO46">
    <cfRule type="iconSet" priority="230">
      <iconSet iconSet="5Rating">
        <cfvo type="percent" val="0"/>
        <cfvo type="num" val="2"/>
        <cfvo type="num" val="3"/>
        <cfvo type="num" val="4"/>
        <cfvo type="num" val="5"/>
      </iconSet>
    </cfRule>
  </conditionalFormatting>
  <conditionalFormatting sqref="C49:AL49">
    <cfRule type="expression" dxfId="218" priority="209">
      <formula>(C49="p")</formula>
    </cfRule>
    <cfRule type="expression" dxfId="217" priority="210">
      <formula>(C49="d")</formula>
    </cfRule>
    <cfRule type="expression" dxfId="216" priority="211">
      <formula>(C49="w")</formula>
    </cfRule>
    <cfRule type="expression" dxfId="215" priority="212">
      <formula>NOT(ISBLANK(C49))</formula>
    </cfRule>
  </conditionalFormatting>
  <conditionalFormatting sqref="AP49">
    <cfRule type="cellIs" dxfId="214" priority="206" operator="between">
      <formula>0.31</formula>
      <formula>0.99</formula>
    </cfRule>
    <cfRule type="cellIs" dxfId="213" priority="207" operator="greaterThanOrEqual">
      <formula>1</formula>
    </cfRule>
    <cfRule type="cellIs" dxfId="212" priority="208" operator="lessThanOrEqual">
      <formula>0.3</formula>
    </cfRule>
  </conditionalFormatting>
  <conditionalFormatting sqref="AO49">
    <cfRule type="iconSet" priority="213">
      <iconSet iconSet="5Rating">
        <cfvo type="percent" val="0"/>
        <cfvo type="num" val="2"/>
        <cfvo type="num" val="3"/>
        <cfvo type="num" val="4"/>
        <cfvo type="num" val="5"/>
      </iconSet>
    </cfRule>
  </conditionalFormatting>
  <conditionalFormatting sqref="AP40">
    <cfRule type="cellIs" dxfId="211" priority="202" operator="between">
      <formula>0.31</formula>
      <formula>0.99</formula>
    </cfRule>
    <cfRule type="cellIs" dxfId="210" priority="203" operator="greaterThanOrEqual">
      <formula>1</formula>
    </cfRule>
    <cfRule type="cellIs" dxfId="209" priority="204" operator="lessThanOrEqual">
      <formula>0.3</formula>
    </cfRule>
  </conditionalFormatting>
  <conditionalFormatting sqref="AP43">
    <cfRule type="cellIs" dxfId="208" priority="199" operator="between">
      <formula>0.31</formula>
      <formula>0.99</formula>
    </cfRule>
    <cfRule type="cellIs" dxfId="207" priority="200" operator="greaterThanOrEqual">
      <formula>1</formula>
    </cfRule>
    <cfRule type="cellIs" dxfId="206" priority="201" operator="lessThanOrEqual">
      <formula>0.3</formula>
    </cfRule>
  </conditionalFormatting>
  <conditionalFormatting sqref="AP46">
    <cfRule type="cellIs" dxfId="205" priority="196" operator="between">
      <formula>0.31</formula>
      <formula>0.99</formula>
    </cfRule>
    <cfRule type="cellIs" dxfId="204" priority="197" operator="greaterThanOrEqual">
      <formula>1</formula>
    </cfRule>
    <cfRule type="cellIs" dxfId="203" priority="198" operator="lessThanOrEqual">
      <formula>0.3</formula>
    </cfRule>
  </conditionalFormatting>
  <conditionalFormatting sqref="C24:AI24">
    <cfRule type="expression" dxfId="202" priority="191">
      <formula>(C24="p")</formula>
    </cfRule>
    <cfRule type="expression" dxfId="201" priority="192">
      <formula>(C24="d")</formula>
    </cfRule>
    <cfRule type="expression" dxfId="200" priority="193">
      <formula>(C24="w")</formula>
    </cfRule>
    <cfRule type="expression" dxfId="199" priority="194">
      <formula>NOT(ISBLANK(C24))</formula>
    </cfRule>
  </conditionalFormatting>
  <conditionalFormatting sqref="K24">
    <cfRule type="expression" dxfId="198" priority="187">
      <formula>(K24="p")</formula>
    </cfRule>
    <cfRule type="expression" dxfId="197" priority="188">
      <formula>(K24="d")</formula>
    </cfRule>
    <cfRule type="expression" dxfId="196" priority="189">
      <formula>(K24="w")</formula>
    </cfRule>
    <cfRule type="expression" dxfId="195" priority="190">
      <formula>NOT(ISBLANK(K24))</formula>
    </cfRule>
  </conditionalFormatting>
  <conditionalFormatting sqref="AJ24:AL24">
    <cfRule type="expression" dxfId="194" priority="180">
      <formula>(AJ24="p")</formula>
    </cfRule>
    <cfRule type="expression" dxfId="193" priority="181">
      <formula>(AJ24="d")</formula>
    </cfRule>
    <cfRule type="expression" dxfId="192" priority="182">
      <formula>(AJ24="w")</formula>
    </cfRule>
    <cfRule type="expression" dxfId="191" priority="183">
      <formula>NOT(ISBLANK(AJ24))</formula>
    </cfRule>
  </conditionalFormatting>
  <conditionalFormatting sqref="AO24">
    <cfRule type="iconSet" priority="195">
      <iconSet iconSet="5Rating">
        <cfvo type="percent" val="0"/>
        <cfvo type="num" val="2"/>
        <cfvo type="num" val="3"/>
        <cfvo type="num" val="4"/>
        <cfvo type="num" val="5"/>
      </iconSet>
    </cfRule>
  </conditionalFormatting>
  <conditionalFormatting sqref="AP24">
    <cfRule type="cellIs" dxfId="190" priority="176" operator="between">
      <formula>0.31</formula>
      <formula>0.99</formula>
    </cfRule>
    <cfRule type="cellIs" dxfId="189" priority="177" operator="greaterThanOrEqual">
      <formula>1</formula>
    </cfRule>
    <cfRule type="cellIs" dxfId="188" priority="178" operator="lessThanOrEqual">
      <formula>0.3</formula>
    </cfRule>
  </conditionalFormatting>
  <conditionalFormatting sqref="C93:AI93">
    <cfRule type="expression" dxfId="187" priority="171">
      <formula>(C93="p")</formula>
    </cfRule>
    <cfRule type="expression" dxfId="186" priority="172">
      <formula>(C93="d")</formula>
    </cfRule>
    <cfRule type="expression" dxfId="185" priority="173">
      <formula>(C93="w")</formula>
    </cfRule>
    <cfRule type="expression" dxfId="184" priority="174">
      <formula>NOT(ISBLANK(C93))</formula>
    </cfRule>
  </conditionalFormatting>
  <conditionalFormatting sqref="K93">
    <cfRule type="expression" dxfId="183" priority="167">
      <formula>(K93="p")</formula>
    </cfRule>
    <cfRule type="expression" dxfId="182" priority="168">
      <formula>(K93="d")</formula>
    </cfRule>
    <cfRule type="expression" dxfId="181" priority="169">
      <formula>(K93="w")</formula>
    </cfRule>
    <cfRule type="expression" dxfId="180" priority="170">
      <formula>NOT(ISBLANK(K93))</formula>
    </cfRule>
  </conditionalFormatting>
  <conditionalFormatting sqref="AJ93:AL93">
    <cfRule type="expression" dxfId="179" priority="163">
      <formula>(AJ93="p")</formula>
    </cfRule>
    <cfRule type="expression" dxfId="178" priority="164">
      <formula>(AJ93="d")</formula>
    </cfRule>
    <cfRule type="expression" dxfId="177" priority="165">
      <formula>(AJ93="w")</formula>
    </cfRule>
    <cfRule type="expression" dxfId="176" priority="166">
      <formula>NOT(ISBLANK(AJ93))</formula>
    </cfRule>
  </conditionalFormatting>
  <conditionalFormatting sqref="AP93">
    <cfRule type="cellIs" dxfId="175" priority="159" operator="between">
      <formula>0.31</formula>
      <formula>0.99</formula>
    </cfRule>
    <cfRule type="cellIs" dxfId="174" priority="160" operator="greaterThanOrEqual">
      <formula>1</formula>
    </cfRule>
    <cfRule type="cellIs" dxfId="173" priority="161" operator="lessThanOrEqual">
      <formula>0.3</formula>
    </cfRule>
  </conditionalFormatting>
  <conditionalFormatting sqref="AO93">
    <cfRule type="iconSet" priority="175">
      <iconSet iconSet="5Rating">
        <cfvo type="percent" val="0"/>
        <cfvo type="num" val="2"/>
        <cfvo type="num" val="3"/>
        <cfvo type="num" val="4"/>
        <cfvo type="num" val="5"/>
      </iconSet>
    </cfRule>
  </conditionalFormatting>
  <conditionalFormatting sqref="C96:AI96">
    <cfRule type="expression" dxfId="172" priority="154">
      <formula>(C96="p")</formula>
    </cfRule>
    <cfRule type="expression" dxfId="171" priority="155">
      <formula>(C96="d")</formula>
    </cfRule>
    <cfRule type="expression" dxfId="170" priority="156">
      <formula>(C96="w")</formula>
    </cfRule>
    <cfRule type="expression" dxfId="169" priority="157">
      <formula>NOT(ISBLANK(C96))</formula>
    </cfRule>
  </conditionalFormatting>
  <conditionalFormatting sqref="K96">
    <cfRule type="expression" dxfId="168" priority="150">
      <formula>(K96="p")</formula>
    </cfRule>
    <cfRule type="expression" dxfId="167" priority="151">
      <formula>(K96="d")</formula>
    </cfRule>
    <cfRule type="expression" dxfId="166" priority="152">
      <formula>(K96="w")</formula>
    </cfRule>
    <cfRule type="expression" dxfId="165" priority="153">
      <formula>NOT(ISBLANK(K96))</formula>
    </cfRule>
  </conditionalFormatting>
  <conditionalFormatting sqref="AJ96:AL96">
    <cfRule type="expression" dxfId="164" priority="146">
      <formula>(AJ96="p")</formula>
    </cfRule>
    <cfRule type="expression" dxfId="163" priority="147">
      <formula>(AJ96="d")</formula>
    </cfRule>
    <cfRule type="expression" dxfId="162" priority="148">
      <formula>(AJ96="w")</formula>
    </cfRule>
    <cfRule type="expression" dxfId="161" priority="149">
      <formula>NOT(ISBLANK(AJ96))</formula>
    </cfRule>
  </conditionalFormatting>
  <conditionalFormatting sqref="AO96">
    <cfRule type="iconSet" priority="158">
      <iconSet iconSet="5Rating">
        <cfvo type="percent" val="0"/>
        <cfvo type="num" val="2"/>
        <cfvo type="num" val="3"/>
        <cfvo type="num" val="4"/>
        <cfvo type="num" val="5"/>
      </iconSet>
    </cfRule>
  </conditionalFormatting>
  <conditionalFormatting sqref="C98:AI98">
    <cfRule type="expression" dxfId="160" priority="137">
      <formula>(C98="p")</formula>
    </cfRule>
    <cfRule type="expression" dxfId="159" priority="138">
      <formula>(C98="d")</formula>
    </cfRule>
    <cfRule type="expression" dxfId="158" priority="139">
      <formula>(C98="w")</formula>
    </cfRule>
    <cfRule type="expression" dxfId="157" priority="140">
      <formula>NOT(ISBLANK(C98))</formula>
    </cfRule>
  </conditionalFormatting>
  <conditionalFormatting sqref="K98">
    <cfRule type="expression" dxfId="156" priority="133">
      <formula>(K98="p")</formula>
    </cfRule>
    <cfRule type="expression" dxfId="155" priority="134">
      <formula>(K98="d")</formula>
    </cfRule>
    <cfRule type="expression" dxfId="154" priority="135">
      <formula>(K98="w")</formula>
    </cfRule>
    <cfRule type="expression" dxfId="153" priority="136">
      <formula>NOT(ISBLANK(K98))</formula>
    </cfRule>
  </conditionalFormatting>
  <conditionalFormatting sqref="AJ98:AL98">
    <cfRule type="expression" dxfId="152" priority="129">
      <formula>(AJ98="p")</formula>
    </cfRule>
    <cfRule type="expression" dxfId="151" priority="130">
      <formula>(AJ98="d")</formula>
    </cfRule>
    <cfRule type="expression" dxfId="150" priority="131">
      <formula>(AJ98="w")</formula>
    </cfRule>
    <cfRule type="expression" dxfId="149" priority="132">
      <formula>NOT(ISBLANK(AJ98))</formula>
    </cfRule>
  </conditionalFormatting>
  <conditionalFormatting sqref="AP96">
    <cfRule type="cellIs" dxfId="148" priority="122" operator="between">
      <formula>0.31</formula>
      <formula>0.99</formula>
    </cfRule>
    <cfRule type="cellIs" dxfId="147" priority="123" operator="greaterThanOrEqual">
      <formula>1</formula>
    </cfRule>
    <cfRule type="cellIs" dxfId="146" priority="124" operator="lessThanOrEqual">
      <formula>0.3</formula>
    </cfRule>
  </conditionalFormatting>
  <conditionalFormatting sqref="AO98">
    <cfRule type="iconSet" priority="141">
      <iconSet iconSet="5Rating">
        <cfvo type="percent" val="0"/>
        <cfvo type="num" val="2"/>
        <cfvo type="num" val="3"/>
        <cfvo type="num" val="4"/>
        <cfvo type="num" val="5"/>
      </iconSet>
    </cfRule>
  </conditionalFormatting>
  <conditionalFormatting sqref="AP98">
    <cfRule type="cellIs" dxfId="145" priority="119" operator="between">
      <formula>0.31</formula>
      <formula>0.99</formula>
    </cfRule>
    <cfRule type="cellIs" dxfId="144" priority="120" operator="greaterThanOrEqual">
      <formula>1</formula>
    </cfRule>
    <cfRule type="cellIs" dxfId="143" priority="121" operator="lessThanOrEqual">
      <formula>0.3</formula>
    </cfRule>
  </conditionalFormatting>
  <conditionalFormatting sqref="C107:AI107">
    <cfRule type="expression" dxfId="142" priority="114">
      <formula>(C107="p")</formula>
    </cfRule>
    <cfRule type="expression" dxfId="141" priority="115">
      <formula>(C107="d")</formula>
    </cfRule>
    <cfRule type="expression" dxfId="140" priority="116">
      <formula>(C107="w")</formula>
    </cfRule>
    <cfRule type="expression" dxfId="139" priority="117">
      <formula>NOT(ISBLANK(C107))</formula>
    </cfRule>
  </conditionalFormatting>
  <conditionalFormatting sqref="K107">
    <cfRule type="expression" dxfId="138" priority="110">
      <formula>(K107="p")</formula>
    </cfRule>
    <cfRule type="expression" dxfId="137" priority="111">
      <formula>(K107="d")</formula>
    </cfRule>
    <cfRule type="expression" dxfId="136" priority="112">
      <formula>(K107="w")</formula>
    </cfRule>
    <cfRule type="expression" dxfId="135" priority="113">
      <formula>NOT(ISBLANK(K107))</formula>
    </cfRule>
  </conditionalFormatting>
  <conditionalFormatting sqref="AJ107:AL107">
    <cfRule type="expression" dxfId="134" priority="106">
      <formula>(AJ107="p")</formula>
    </cfRule>
    <cfRule type="expression" dxfId="133" priority="107">
      <formula>(AJ107="d")</formula>
    </cfRule>
    <cfRule type="expression" dxfId="132" priority="108">
      <formula>(AJ107="w")</formula>
    </cfRule>
    <cfRule type="expression" dxfId="131" priority="109">
      <formula>NOT(ISBLANK(AJ107))</formula>
    </cfRule>
  </conditionalFormatting>
  <conditionalFormatting sqref="AO107">
    <cfRule type="iconSet" priority="118">
      <iconSet iconSet="5Rating">
        <cfvo type="percent" val="0"/>
        <cfvo type="num" val="2"/>
        <cfvo type="num" val="3"/>
        <cfvo type="num" val="4"/>
        <cfvo type="num" val="5"/>
      </iconSet>
    </cfRule>
  </conditionalFormatting>
  <conditionalFormatting sqref="C110:AI110">
    <cfRule type="expression" dxfId="130" priority="97">
      <formula>(C110="p")</formula>
    </cfRule>
    <cfRule type="expression" dxfId="129" priority="98">
      <formula>(C110="d")</formula>
    </cfRule>
    <cfRule type="expression" dxfId="128" priority="99">
      <formula>(C110="w")</formula>
    </cfRule>
    <cfRule type="expression" dxfId="127" priority="100">
      <formula>NOT(ISBLANK(C110))</formula>
    </cfRule>
  </conditionalFormatting>
  <conditionalFormatting sqref="K110">
    <cfRule type="expression" dxfId="126" priority="93">
      <formula>(K110="p")</formula>
    </cfRule>
    <cfRule type="expression" dxfId="125" priority="94">
      <formula>(K110="d")</formula>
    </cfRule>
    <cfRule type="expression" dxfId="124" priority="95">
      <formula>(K110="w")</formula>
    </cfRule>
    <cfRule type="expression" dxfId="123" priority="96">
      <formula>NOT(ISBLANK(K110))</formula>
    </cfRule>
  </conditionalFormatting>
  <conditionalFormatting sqref="AJ110:AL110">
    <cfRule type="expression" dxfId="122" priority="89">
      <formula>(AJ110="p")</formula>
    </cfRule>
    <cfRule type="expression" dxfId="121" priority="90">
      <formula>(AJ110="d")</formula>
    </cfRule>
    <cfRule type="expression" dxfId="120" priority="91">
      <formula>(AJ110="w")</formula>
    </cfRule>
    <cfRule type="expression" dxfId="119" priority="92">
      <formula>NOT(ISBLANK(AJ110))</formula>
    </cfRule>
  </conditionalFormatting>
  <conditionalFormatting sqref="AO110">
    <cfRule type="iconSet" priority="101">
      <iconSet iconSet="5Rating">
        <cfvo type="percent" val="0"/>
        <cfvo type="num" val="2"/>
        <cfvo type="num" val="3"/>
        <cfvo type="num" val="4"/>
        <cfvo type="num" val="5"/>
      </iconSet>
    </cfRule>
  </conditionalFormatting>
  <conditionalFormatting sqref="AP107">
    <cfRule type="cellIs" dxfId="118" priority="82" operator="between">
      <formula>0.31</formula>
      <formula>0.99</formula>
    </cfRule>
    <cfRule type="cellIs" dxfId="117" priority="83" operator="greaterThanOrEqual">
      <formula>1</formula>
    </cfRule>
    <cfRule type="cellIs" dxfId="116" priority="84" operator="lessThanOrEqual">
      <formula>0.3</formula>
    </cfRule>
  </conditionalFormatting>
  <conditionalFormatting sqref="AP110">
    <cfRule type="cellIs" dxfId="115" priority="79" operator="between">
      <formula>0.31</formula>
      <formula>0.99</formula>
    </cfRule>
    <cfRule type="cellIs" dxfId="114" priority="80" operator="greaterThanOrEqual">
      <formula>1</formula>
    </cfRule>
    <cfRule type="cellIs" dxfId="113" priority="81" operator="lessThanOrEqual">
      <formula>0.3</formula>
    </cfRule>
  </conditionalFormatting>
  <conditionalFormatting sqref="C100:AI100">
    <cfRule type="expression" dxfId="112" priority="74">
      <formula>(C100="p")</formula>
    </cfRule>
    <cfRule type="expression" dxfId="111" priority="75">
      <formula>(C100="d")</formula>
    </cfRule>
    <cfRule type="expression" dxfId="110" priority="76">
      <formula>(C100="w")</formula>
    </cfRule>
    <cfRule type="expression" dxfId="109" priority="77">
      <formula>NOT(ISBLANK(C100))</formula>
    </cfRule>
  </conditionalFormatting>
  <conditionalFormatting sqref="K100">
    <cfRule type="expression" dxfId="108" priority="70">
      <formula>(K100="p")</formula>
    </cfRule>
    <cfRule type="expression" dxfId="107" priority="71">
      <formula>(K100="d")</formula>
    </cfRule>
    <cfRule type="expression" dxfId="106" priority="72">
      <formula>(K100="w")</formula>
    </cfRule>
    <cfRule type="expression" dxfId="105" priority="73">
      <formula>NOT(ISBLANK(K100))</formula>
    </cfRule>
  </conditionalFormatting>
  <conditionalFormatting sqref="AJ100:AL100">
    <cfRule type="expression" dxfId="104" priority="66">
      <formula>(AJ100="p")</formula>
    </cfRule>
    <cfRule type="expression" dxfId="103" priority="67">
      <formula>(AJ100="d")</formula>
    </cfRule>
    <cfRule type="expression" dxfId="102" priority="68">
      <formula>(AJ100="w")</formula>
    </cfRule>
    <cfRule type="expression" dxfId="101" priority="69">
      <formula>NOT(ISBLANK(AJ100))</formula>
    </cfRule>
  </conditionalFormatting>
  <conditionalFormatting sqref="AO100">
    <cfRule type="iconSet" priority="78">
      <iconSet iconSet="5Rating">
        <cfvo type="percent" val="0"/>
        <cfvo type="num" val="2"/>
        <cfvo type="num" val="3"/>
        <cfvo type="num" val="4"/>
        <cfvo type="num" val="5"/>
      </iconSet>
    </cfRule>
  </conditionalFormatting>
  <conditionalFormatting sqref="AP100">
    <cfRule type="cellIs" dxfId="100" priority="62" operator="between">
      <formula>0.31</formula>
      <formula>0.99</formula>
    </cfRule>
    <cfRule type="cellIs" dxfId="99" priority="63" operator="greaterThanOrEqual">
      <formula>1</formula>
    </cfRule>
    <cfRule type="cellIs" dxfId="98" priority="64" operator="lessThanOrEqual">
      <formula>0.3</formula>
    </cfRule>
  </conditionalFormatting>
  <conditionalFormatting sqref="AY127 AY1:AY69 AY142:AY1048576 AY134 AY130 AY73:AY125 AY71">
    <cfRule type="iconSet" priority="61">
      <iconSet iconSet="3Flags">
        <cfvo type="percent" val="0"/>
        <cfvo type="num" val="2"/>
        <cfvo type="num" val="3"/>
      </iconSet>
    </cfRule>
  </conditionalFormatting>
  <conditionalFormatting sqref="C72:AI72">
    <cfRule type="expression" dxfId="97" priority="56">
      <formula>(C72="p")</formula>
    </cfRule>
    <cfRule type="expression" dxfId="96" priority="57">
      <formula>(C72="d")</formula>
    </cfRule>
    <cfRule type="expression" dxfId="95" priority="58">
      <formula>(C72="w")</formula>
    </cfRule>
    <cfRule type="expression" dxfId="94" priority="59">
      <formula>NOT(ISBLANK(C72))</formula>
    </cfRule>
  </conditionalFormatting>
  <conditionalFormatting sqref="K72">
    <cfRule type="expression" dxfId="93" priority="52">
      <formula>(K72="p")</formula>
    </cfRule>
    <cfRule type="expression" dxfId="92" priority="53">
      <formula>(K72="d")</formula>
    </cfRule>
    <cfRule type="expression" dxfId="91" priority="54">
      <formula>(K72="w")</formula>
    </cfRule>
    <cfRule type="expression" dxfId="90" priority="55">
      <formula>NOT(ISBLANK(K72))</formula>
    </cfRule>
  </conditionalFormatting>
  <conditionalFormatting sqref="AJ72:AL72">
    <cfRule type="expression" dxfId="89" priority="48">
      <formula>(AJ72="p")</formula>
    </cfRule>
    <cfRule type="expression" dxfId="88" priority="49">
      <formula>(AJ72="d")</formula>
    </cfRule>
    <cfRule type="expression" dxfId="87" priority="50">
      <formula>(AJ72="w")</formula>
    </cfRule>
    <cfRule type="expression" dxfId="86" priority="51">
      <formula>NOT(ISBLANK(AJ72))</formula>
    </cfRule>
  </conditionalFormatting>
  <conditionalFormatting sqref="AP72">
    <cfRule type="cellIs" dxfId="85" priority="44" operator="between">
      <formula>0.31</formula>
      <formula>0.99</formula>
    </cfRule>
    <cfRule type="cellIs" dxfId="84" priority="45" operator="greaterThanOrEqual">
      <formula>1</formula>
    </cfRule>
    <cfRule type="cellIs" dxfId="83" priority="46" operator="lessThanOrEqual">
      <formula>0.3</formula>
    </cfRule>
  </conditionalFormatting>
  <conditionalFormatting sqref="AO72">
    <cfRule type="iconSet" priority="60">
      <iconSet iconSet="5Rating">
        <cfvo type="percent" val="0"/>
        <cfvo type="num" val="2"/>
        <cfvo type="num" val="3"/>
        <cfvo type="num" val="4"/>
        <cfvo type="num" val="5"/>
      </iconSet>
    </cfRule>
  </conditionalFormatting>
  <conditionalFormatting sqref="AY72">
    <cfRule type="iconSet" priority="43">
      <iconSet iconSet="3Flags">
        <cfvo type="percent" val="0"/>
        <cfvo type="num" val="2"/>
        <cfvo type="num" val="3"/>
      </iconSet>
    </cfRule>
  </conditionalFormatting>
  <conditionalFormatting sqref="C70:AL70">
    <cfRule type="expression" dxfId="82" priority="38">
      <formula>(C70="p")</formula>
    </cfRule>
    <cfRule type="expression" dxfId="81" priority="39">
      <formula>(C70="d")</formula>
    </cfRule>
    <cfRule type="expression" dxfId="80" priority="40">
      <formula>(C70="w")</formula>
    </cfRule>
    <cfRule type="expression" dxfId="79" priority="41">
      <formula>NOT(ISBLANK(C70))</formula>
    </cfRule>
  </conditionalFormatting>
  <conditionalFormatting sqref="AP70">
    <cfRule type="cellIs" dxfId="78" priority="35" operator="between">
      <formula>0.31</formula>
      <formula>0.99</formula>
    </cfRule>
    <cfRule type="cellIs" dxfId="77" priority="36" operator="greaterThanOrEqual">
      <formula>1</formula>
    </cfRule>
    <cfRule type="cellIs" dxfId="76" priority="37" operator="lessThanOrEqual">
      <formula>0.3</formula>
    </cfRule>
  </conditionalFormatting>
  <conditionalFormatting sqref="AO70">
    <cfRule type="iconSet" priority="42">
      <iconSet iconSet="5Rating">
        <cfvo type="percent" val="0"/>
        <cfvo type="num" val="2"/>
        <cfvo type="num" val="3"/>
        <cfvo type="num" val="4"/>
        <cfvo type="num" val="5"/>
      </iconSet>
    </cfRule>
  </conditionalFormatting>
  <conditionalFormatting sqref="AY70">
    <cfRule type="iconSet" priority="33">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01" max="16383" man="1"/>
  </rowBreaks>
  <extLst>
    <ext xmlns:x14="http://schemas.microsoft.com/office/spreadsheetml/2009/9/main" uri="{78C0D931-6437-407d-A8EE-F0AAD7539E65}">
      <x14:conditionalFormattings>
        <x14:conditionalFormatting xmlns:xm="http://schemas.microsoft.com/office/excel/2006/main">
          <x14:cfRule type="containsText" priority="2038" operator="containsText" id="{DFBE1045-D4FB-4C7A-91FA-69D032619EC5}">
            <xm:f>NOT(ISERROR(SEARCH("+",C36)))</xm:f>
            <xm:f>"+"</xm:f>
            <x14:dxf>
              <fill>
                <patternFill>
                  <bgColor rgb="FFFDFDD1"/>
                </patternFill>
              </fill>
            </x14:dxf>
          </x14:cfRule>
          <xm:sqref>C129:AL129 C89:AL89 C58:AL63 C65:AL67 C69:AL69 C54:AL56 C78:AL78 C131:AL132 C152:AL155 C149:AL150 C144:AL147 C157:AL160 C162:AL165 C167:AL173 C175:AL178 C36:AL39 C180:AL189 C41:AL42 C44:AL45 C73:AL76 C71:AL71</xm:sqref>
        </x14:conditionalFormatting>
        <x14:conditionalFormatting xmlns:xm="http://schemas.microsoft.com/office/excel/2006/main">
          <x14:cfRule type="containsText" priority="2021" operator="containsText" id="{980990A8-BF1F-4C75-A724-4D9E37D24D04}">
            <xm:f>NOT(ISERROR(SEARCH("+",C146)))</xm:f>
            <xm:f>"+"</xm:f>
            <x14:dxf>
              <fill>
                <patternFill>
                  <bgColor rgb="FFFDFDD1"/>
                </patternFill>
              </fill>
            </x14:dxf>
          </x14:cfRule>
          <xm:sqref>C146:AL146</xm:sqref>
        </x14:conditionalFormatting>
        <x14:conditionalFormatting xmlns:xm="http://schemas.microsoft.com/office/excel/2006/main">
          <x14:cfRule type="containsText" priority="2004" operator="containsText" id="{A6743ADA-E6E1-4766-A065-D8E054CAEB90}">
            <xm:f>NOT(ISERROR(SEARCH("+",C144)))</xm:f>
            <xm:f>"+"</xm:f>
            <x14:dxf>
              <fill>
                <patternFill>
                  <bgColor rgb="FFFDFDD1"/>
                </patternFill>
              </fill>
            </x14:dxf>
          </x14:cfRule>
          <xm:sqref>C144:AL144</xm:sqref>
        </x14:conditionalFormatting>
        <x14:conditionalFormatting xmlns:xm="http://schemas.microsoft.com/office/excel/2006/main">
          <x14:cfRule type="containsText" priority="1988" operator="containsText" id="{7125CC70-98D7-4864-913D-A8DC14D028A2}">
            <xm:f>NOT(ISERROR(SEARCH("+",C59)))</xm:f>
            <xm:f>"+"</xm:f>
            <x14:dxf>
              <fill>
                <patternFill>
                  <bgColor rgb="FFFDFDD1"/>
                </patternFill>
              </fill>
            </x14:dxf>
          </x14:cfRule>
          <xm:sqref>C59:AL59</xm:sqref>
        </x14:conditionalFormatting>
        <x14:conditionalFormatting xmlns:xm="http://schemas.microsoft.com/office/excel/2006/main">
          <x14:cfRule type="containsText" priority="1964" operator="containsText" id="{E7B2BA94-2936-4910-8145-01D5F9D968AF}">
            <xm:f>NOT(ISERROR(SEARCH("+",C67)))</xm:f>
            <xm:f>"+"</xm:f>
            <x14:dxf>
              <fill>
                <patternFill>
                  <bgColor rgb="FFFDFDD1"/>
                </patternFill>
              </fill>
            </x14:dxf>
          </x14:cfRule>
          <xm:sqref>C67:AL67</xm:sqref>
        </x14:conditionalFormatting>
        <x14:conditionalFormatting xmlns:xm="http://schemas.microsoft.com/office/excel/2006/main">
          <x14:cfRule type="containsText" priority="1956" operator="containsText" id="{B543349F-D1A9-471F-846E-62025CD6FC21}">
            <xm:f>NOT(ISERROR(SEARCH("+",C62)))</xm:f>
            <xm:f>"+"</xm:f>
            <x14:dxf>
              <fill>
                <patternFill>
                  <bgColor rgb="FFFDFDD1"/>
                </patternFill>
              </fill>
            </x14:dxf>
          </x14:cfRule>
          <xm:sqref>C62:AL63</xm:sqref>
        </x14:conditionalFormatting>
        <x14:conditionalFormatting xmlns:xm="http://schemas.microsoft.com/office/excel/2006/main">
          <x14:cfRule type="containsText" priority="1948" operator="containsText" id="{0AAC1BEF-37F7-406C-B1BC-D56CC69EB383}">
            <xm:f>NOT(ISERROR(SEARCH("+",C55)))</xm:f>
            <xm:f>"+"</xm:f>
            <x14:dxf>
              <fill>
                <patternFill>
                  <bgColor rgb="FFFDFDD1"/>
                </patternFill>
              </fill>
            </x14:dxf>
          </x14:cfRule>
          <xm:sqref>C55:AL56</xm:sqref>
        </x14:conditionalFormatting>
        <x14:conditionalFormatting xmlns:xm="http://schemas.microsoft.com/office/excel/2006/main">
          <x14:cfRule type="containsText" priority="1907" operator="containsText" id="{09767211-78EB-48BC-A260-942834D04144}">
            <xm:f>NOT(ISERROR(SEARCH("+",C94)))</xm:f>
            <xm:f>"+"</xm:f>
            <x14:dxf>
              <fill>
                <patternFill>
                  <bgColor rgb="FFFDFDD1"/>
                </patternFill>
              </fill>
            </x14:dxf>
          </x14:cfRule>
          <xm:sqref>C94:AL94</xm:sqref>
        </x14:conditionalFormatting>
        <x14:conditionalFormatting xmlns:xm="http://schemas.microsoft.com/office/excel/2006/main">
          <x14:cfRule type="containsText" priority="185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760" operator="containsText" id="{815763FE-6E12-4C3D-A1D7-243E18C43A7F}">
            <xm:f>NOT(ISERROR(SEARCH("+",C153)))</xm:f>
            <xm:f>"+"</xm:f>
            <x14:dxf>
              <fill>
                <patternFill>
                  <bgColor rgb="FFFDFDD1"/>
                </patternFill>
              </fill>
            </x14:dxf>
          </x14:cfRule>
          <xm:sqref>C153:AL153</xm:sqref>
        </x14:conditionalFormatting>
        <x14:conditionalFormatting xmlns:xm="http://schemas.microsoft.com/office/excel/2006/main">
          <x14:cfRule type="containsText" priority="1752" operator="containsText" id="{EFE05060-BF10-4AF5-9190-9EAD37DD5B5A}">
            <xm:f>NOT(ISERROR(SEARCH("+",C154)))</xm:f>
            <xm:f>"+"</xm:f>
            <x14:dxf>
              <fill>
                <patternFill>
                  <bgColor rgb="FFFDFDD1"/>
                </patternFill>
              </fill>
            </x14:dxf>
          </x14:cfRule>
          <xm:sqref>C154:AL154</xm:sqref>
        </x14:conditionalFormatting>
        <x14:conditionalFormatting xmlns:xm="http://schemas.microsoft.com/office/excel/2006/main">
          <x14:cfRule type="containsText" priority="1736" operator="containsText" id="{65E52ACF-8F6A-4360-A925-29B9ED180FCC}">
            <xm:f>NOT(ISERROR(SEARCH("+",C108)))</xm:f>
            <xm:f>"+"</xm:f>
            <x14:dxf>
              <fill>
                <patternFill>
                  <bgColor rgb="FFFDFDD1"/>
                </patternFill>
              </fill>
            </x14:dxf>
          </x14:cfRule>
          <xm:sqref>C108:AL108</xm:sqref>
        </x14:conditionalFormatting>
        <x14:conditionalFormatting xmlns:xm="http://schemas.microsoft.com/office/excel/2006/main">
          <x14:cfRule type="containsText" priority="1720" operator="containsText" id="{1162CEC5-E6B5-405C-BA00-3AA10120721F}">
            <xm:f>NOT(ISERROR(SEARCH("+",C128)))</xm:f>
            <xm:f>"+"</xm:f>
            <x14:dxf>
              <fill>
                <patternFill>
                  <bgColor rgb="FFFDFDD1"/>
                </patternFill>
              </fill>
            </x14:dxf>
          </x14:cfRule>
          <xm:sqref>C128:AL128</xm:sqref>
        </x14:conditionalFormatting>
        <x14:conditionalFormatting xmlns:xm="http://schemas.microsoft.com/office/excel/2006/main">
          <x14:cfRule type="containsText" priority="1704" operator="containsText" id="{DD2822ED-FCFC-4002-9E3B-A02ABE30D948}">
            <xm:f>NOT(ISERROR(SEARCH("+",C18)))</xm:f>
            <xm:f>"+"</xm:f>
            <x14:dxf>
              <fill>
                <patternFill>
                  <bgColor rgb="FFFDFDD1"/>
                </patternFill>
              </fill>
            </x14:dxf>
          </x14:cfRule>
          <xm:sqref>C18:AL20 C22:AL23 C30:AL31 C25:AL28</xm:sqref>
        </x14:conditionalFormatting>
        <x14:conditionalFormatting xmlns:xm="http://schemas.microsoft.com/office/excel/2006/main">
          <x14:cfRule type="containsText" priority="1688" operator="containsText" id="{DE1CD9AB-2F20-4CFC-AE71-4E0BDB703D0B}">
            <xm:f>NOT(ISERROR(SEARCH("+",C11)))</xm:f>
            <xm:f>"+"</xm:f>
            <x14:dxf>
              <fill>
                <patternFill>
                  <bgColor rgb="FFFDFDD1"/>
                </patternFill>
              </fill>
            </x14:dxf>
          </x14:cfRule>
          <xm:sqref>C11:AL13 C15:AL20 C22:AL23 C30:AL31 C25:AL28</xm:sqref>
        </x14:conditionalFormatting>
        <x14:conditionalFormatting xmlns:xm="http://schemas.microsoft.com/office/excel/2006/main">
          <x14:cfRule type="containsText" priority="1680" operator="containsText" id="{5C90219E-9AEB-48D8-B648-6CE6F9E18189}">
            <xm:f>NOT(ISERROR(SEARCH("+",C79)))</xm:f>
            <xm:f>"+"</xm:f>
            <x14:dxf>
              <fill>
                <patternFill>
                  <bgColor rgb="FFFDFDD1"/>
                </patternFill>
              </fill>
            </x14:dxf>
          </x14:cfRule>
          <xm:sqref>C79:AL85</xm:sqref>
        </x14:conditionalFormatting>
        <x14:conditionalFormatting xmlns:xm="http://schemas.microsoft.com/office/excel/2006/main">
          <x14:cfRule type="containsText" priority="1627" operator="containsText" id="{795482D6-F51C-42BB-A995-3115C013FFB6}">
            <xm:f>NOT(ISERROR(SEARCH("+",C88)))</xm:f>
            <xm:f>"+"</xm:f>
            <x14:dxf>
              <fill>
                <patternFill>
                  <bgColor rgb="FFFDFDD1"/>
                </patternFill>
              </fill>
            </x14:dxf>
          </x14:cfRule>
          <xm:sqref>C88:AL88</xm:sqref>
        </x14:conditionalFormatting>
        <x14:conditionalFormatting xmlns:xm="http://schemas.microsoft.com/office/excel/2006/main">
          <x14:cfRule type="containsText" priority="153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515" operator="containsText" id="{C753D338-E4EA-4081-905E-1AC3C827305E}">
            <xm:f>NOT(ISERROR(SEARCH("+",C33)))</xm:f>
            <xm:f>"+"</xm:f>
            <x14:dxf>
              <fill>
                <patternFill>
                  <bgColor rgb="FFFDFDD1"/>
                </patternFill>
              </fill>
            </x14:dxf>
          </x14:cfRule>
          <xm:sqref>C33:AL33</xm:sqref>
        </x14:conditionalFormatting>
        <x14:conditionalFormatting xmlns:xm="http://schemas.microsoft.com/office/excel/2006/main">
          <x14:cfRule type="containsText" priority="1498" operator="containsText" id="{560D6228-870B-4023-8C15-2A022AD52440}">
            <xm:f>NOT(ISERROR(SEARCH("+",C52)))</xm:f>
            <xm:f>"+"</xm:f>
            <x14:dxf>
              <fill>
                <patternFill>
                  <bgColor rgb="FFFDFDD1"/>
                </patternFill>
              </fill>
            </x14:dxf>
          </x14:cfRule>
          <xm:sqref>C52:AL52</xm:sqref>
        </x14:conditionalFormatting>
        <x14:conditionalFormatting xmlns:xm="http://schemas.microsoft.com/office/excel/2006/main">
          <x14:cfRule type="containsText" priority="1481" operator="containsText" id="{3D1C21BB-40BD-4BC7-93A6-44BEF8F9B728}">
            <xm:f>NOT(ISERROR(SEARCH("+",C92)))</xm:f>
            <xm:f>"+"</xm:f>
            <x14:dxf>
              <fill>
                <patternFill>
                  <bgColor rgb="FFFDFDD1"/>
                </patternFill>
              </fill>
            </x14:dxf>
          </x14:cfRule>
          <xm:sqref>C92:AL92</xm:sqref>
        </x14:conditionalFormatting>
        <x14:conditionalFormatting xmlns:xm="http://schemas.microsoft.com/office/excel/2006/main">
          <x14:cfRule type="containsText" priority="1464" operator="containsText" id="{4AAB7A6D-28B8-45FF-8D2C-5F9A33B75CCD}">
            <xm:f>NOT(ISERROR(SEARCH("+",C106)))</xm:f>
            <xm:f>"+"</xm:f>
            <x14:dxf>
              <fill>
                <patternFill>
                  <bgColor rgb="FFFDFDD1"/>
                </patternFill>
              </fill>
            </x14:dxf>
          </x14:cfRule>
          <xm:sqref>C106:AL106</xm:sqref>
        </x14:conditionalFormatting>
        <x14:conditionalFormatting xmlns:xm="http://schemas.microsoft.com/office/excel/2006/main">
          <x14:cfRule type="containsText" priority="1447" operator="containsText" id="{E5DCC1CF-3C86-47BC-BE42-ED043CCF2A51}">
            <xm:f>NOT(ISERROR(SEARCH("+",C120)))</xm:f>
            <xm:f>"+"</xm:f>
            <x14:dxf>
              <fill>
                <patternFill>
                  <bgColor rgb="FFFDFDD1"/>
                </patternFill>
              </fill>
            </x14:dxf>
          </x14:cfRule>
          <xm:sqref>C120:AL120</xm:sqref>
        </x14:conditionalFormatting>
        <x14:conditionalFormatting xmlns:xm="http://schemas.microsoft.com/office/excel/2006/main">
          <x14:cfRule type="containsText" priority="1430" operator="containsText" id="{125A6ED2-3731-4317-A826-A44A05E82476}">
            <xm:f>NOT(ISERROR(SEARCH("+",C142)))</xm:f>
            <xm:f>"+"</xm:f>
            <x14:dxf>
              <fill>
                <patternFill>
                  <bgColor rgb="FFFDFDD1"/>
                </patternFill>
              </fill>
            </x14:dxf>
          </x14:cfRule>
          <xm:sqref>C142:AL147</xm:sqref>
        </x14:conditionalFormatting>
        <x14:conditionalFormatting xmlns:xm="http://schemas.microsoft.com/office/excel/2006/main">
          <x14:cfRule type="containsText" priority="1396" operator="containsText" id="{4FE03D00-8F7F-42AF-A344-E87284BD97D7}">
            <xm:f>NOT(ISERROR(SEARCH("+",C126)))</xm:f>
            <xm:f>"+"</xm:f>
            <x14:dxf>
              <fill>
                <patternFill>
                  <bgColor rgb="FFFDFDD1"/>
                </patternFill>
              </fill>
            </x14:dxf>
          </x14:cfRule>
          <xm:sqref>C126:AL126</xm:sqref>
        </x14:conditionalFormatting>
        <x14:conditionalFormatting xmlns:xm="http://schemas.microsoft.com/office/excel/2006/main">
          <x14:cfRule type="containsText" priority="1379" operator="containsText" id="{E841E26D-C985-4596-A11D-E891009B20C4}">
            <xm:f>NOT(ISERROR(SEARCH("+",C32)))</xm:f>
            <xm:f>"+"</xm:f>
            <x14:dxf>
              <fill>
                <patternFill>
                  <bgColor rgb="FFFDFDD1"/>
                </patternFill>
              </fill>
            </x14:dxf>
          </x14:cfRule>
          <xm:sqref>C32:AL32</xm:sqref>
        </x14:conditionalFormatting>
        <x14:conditionalFormatting xmlns:xm="http://schemas.microsoft.com/office/excel/2006/main">
          <x14:cfRule type="containsText" priority="1328" operator="containsText" id="{BE88459B-157E-4E3B-8DE3-DFAA4E5674B6}">
            <xm:f>NOT(ISERROR(SEARCH("+",C50)))</xm:f>
            <xm:f>"+"</xm:f>
            <x14:dxf>
              <fill>
                <patternFill>
                  <bgColor rgb="FFFDFDD1"/>
                </patternFill>
              </fill>
            </x14:dxf>
          </x14:cfRule>
          <xm:sqref>C50:AL51</xm:sqref>
        </x14:conditionalFormatting>
        <x14:conditionalFormatting xmlns:xm="http://schemas.microsoft.com/office/excel/2006/main">
          <x14:cfRule type="containsText" priority="1294" operator="containsText" id="{3607B4FA-9DA3-4DED-94A0-02192B97D466}">
            <xm:f>NOT(ISERROR(SEARCH("+",C35)))</xm:f>
            <xm:f>"+"</xm:f>
            <x14:dxf>
              <fill>
                <patternFill>
                  <bgColor rgb="FFFDFDD1"/>
                </patternFill>
              </fill>
            </x14:dxf>
          </x14:cfRule>
          <xm:sqref>C35:AL35</xm:sqref>
        </x14:conditionalFormatting>
        <x14:conditionalFormatting xmlns:xm="http://schemas.microsoft.com/office/excel/2006/main">
          <x14:cfRule type="containsText" priority="1277" operator="containsText" id="{5F6325AF-3CC4-4F96-9645-F6144DE21859}">
            <xm:f>NOT(ISERROR(SEARCH("+",C90)))</xm:f>
            <xm:f>"+"</xm:f>
            <x14:dxf>
              <fill>
                <patternFill>
                  <bgColor rgb="FFFDFDD1"/>
                </patternFill>
              </fill>
            </x14:dxf>
          </x14:cfRule>
          <xm:sqref>C90:AL91</xm:sqref>
        </x14:conditionalFormatting>
        <x14:conditionalFormatting xmlns:xm="http://schemas.microsoft.com/office/excel/2006/main">
          <x14:cfRule type="containsText" priority="1226" operator="containsText" id="{72B8F364-9AA5-4187-9E42-14DA491AE79D}">
            <xm:f>NOT(ISERROR(SEARCH("+",C95)))</xm:f>
            <xm:f>"+"</xm:f>
            <x14:dxf>
              <fill>
                <patternFill>
                  <bgColor rgb="FFFDFDD1"/>
                </patternFill>
              </fill>
            </x14:dxf>
          </x14:cfRule>
          <xm:sqref>C95:AL95 C99:AL99 C101:AL105</xm:sqref>
        </x14:conditionalFormatting>
        <x14:conditionalFormatting xmlns:xm="http://schemas.microsoft.com/office/excel/2006/main">
          <x14:cfRule type="containsText" priority="1209" operator="containsText" id="{FF70527E-042B-430D-9472-7E751311E1AE}">
            <xm:f>NOT(ISERROR(SEARCH("+",C97)))</xm:f>
            <xm:f>"+"</xm:f>
            <x14:dxf>
              <fill>
                <patternFill>
                  <bgColor rgb="FFFDFDD1"/>
                </patternFill>
              </fill>
            </x14:dxf>
          </x14:cfRule>
          <xm:sqref>C97:AL97</xm:sqref>
        </x14:conditionalFormatting>
        <x14:conditionalFormatting xmlns:xm="http://schemas.microsoft.com/office/excel/2006/main">
          <x14:cfRule type="containsText" priority="1175" operator="containsText" id="{E6F04F44-CF0A-476D-A2B3-2DF646061E9F}">
            <xm:f>NOT(ISERROR(SEARCH("+",C109)))</xm:f>
            <xm:f>"+"</xm:f>
            <x14:dxf>
              <fill>
                <patternFill>
                  <bgColor rgb="FFFDFDD1"/>
                </patternFill>
              </fill>
            </x14:dxf>
          </x14:cfRule>
          <xm:sqref>C109:AL109 C117:AL119</xm:sqref>
        </x14:conditionalFormatting>
        <x14:conditionalFormatting xmlns:xm="http://schemas.microsoft.com/office/excel/2006/main">
          <x14:cfRule type="containsText" priority="1158" operator="containsText" id="{0BC3667A-DA35-422A-A5B1-AA4FACC6A4C2}">
            <xm:f>NOT(ISERROR(SEARCH("+",C111)))</xm:f>
            <xm:f>"+"</xm:f>
            <x14:dxf>
              <fill>
                <patternFill>
                  <bgColor rgb="FFFDFDD1"/>
                </patternFill>
              </fill>
            </x14:dxf>
          </x14:cfRule>
          <xm:sqref>C111:AL116</xm:sqref>
        </x14:conditionalFormatting>
        <x14:conditionalFormatting xmlns:xm="http://schemas.microsoft.com/office/excel/2006/main">
          <x14:cfRule type="containsText" priority="1124" operator="containsText" id="{1D94E332-742D-4E20-A83C-583C733EFB31}">
            <xm:f>NOT(ISERROR(SEARCH("+",C122)))</xm:f>
            <xm:f>"+"</xm:f>
            <x14:dxf>
              <fill>
                <patternFill>
                  <bgColor rgb="FFFDFDD1"/>
                </patternFill>
              </fill>
            </x14:dxf>
          </x14:cfRule>
          <xm:sqref>C122:AL122 C124:AL125</xm:sqref>
        </x14:conditionalFormatting>
        <x14:conditionalFormatting xmlns:xm="http://schemas.microsoft.com/office/excel/2006/main">
          <x14:cfRule type="containsText" priority="1107" operator="containsText" id="{238109FF-40F9-4152-A02E-814FD6D48A31}">
            <xm:f>NOT(ISERROR(SEARCH("+",C123)))</xm:f>
            <xm:f>"+"</xm:f>
            <x14:dxf>
              <fill>
                <patternFill>
                  <bgColor rgb="FFFDFDD1"/>
                </patternFill>
              </fill>
            </x14:dxf>
          </x14:cfRule>
          <xm:sqref>C123:AL123</xm:sqref>
        </x14:conditionalFormatting>
        <x14:conditionalFormatting xmlns:xm="http://schemas.microsoft.com/office/excel/2006/main">
          <x14:cfRule type="containsText" priority="1090" operator="containsText" id="{14C92019-31CA-4B61-B6A7-A64F84547C17}">
            <xm:f>NOT(ISERROR(SEARCH("+",C121)))</xm:f>
            <xm:f>"+"</xm:f>
            <x14:dxf>
              <fill>
                <patternFill>
                  <bgColor rgb="FFFDFDD1"/>
                </patternFill>
              </fill>
            </x14:dxf>
          </x14:cfRule>
          <xm:sqref>C121:AL121</xm:sqref>
        </x14:conditionalFormatting>
        <x14:conditionalFormatting xmlns:xm="http://schemas.microsoft.com/office/excel/2006/main">
          <x14:cfRule type="containsText" priority="1073" operator="containsText" id="{E55E4A1A-AF8D-4A83-A524-CD13E43D761A}">
            <xm:f>NOT(ISERROR(SEARCH("+",C135)))</xm:f>
            <xm:f>"+"</xm:f>
            <x14:dxf>
              <fill>
                <patternFill>
                  <bgColor rgb="FFFDFDD1"/>
                </patternFill>
              </fill>
            </x14:dxf>
          </x14:cfRule>
          <xm:sqref>C135:AL141</xm:sqref>
        </x14:conditionalFormatting>
        <x14:conditionalFormatting xmlns:xm="http://schemas.microsoft.com/office/excel/2006/main">
          <x14:cfRule type="containsText" priority="1022" operator="containsText" id="{93877BC5-E0AA-448B-992E-3CA282EB49AE}">
            <xm:f>NOT(ISERROR(SEARCH("+",C158)))</xm:f>
            <xm:f>"+"</xm:f>
            <x14:dxf>
              <fill>
                <patternFill>
                  <bgColor rgb="FFFDFDD1"/>
                </patternFill>
              </fill>
            </x14:dxf>
          </x14:cfRule>
          <xm:sqref>C158:AL159</xm:sqref>
        </x14:conditionalFormatting>
        <x14:conditionalFormatting xmlns:xm="http://schemas.microsoft.com/office/excel/2006/main">
          <x14:cfRule type="containsText" priority="97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95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940" operator="containsText" id="{C1B99F3F-6A4B-446C-AF2B-1C827B8DB542}">
            <xm:f>NOT(ISERROR(SEARCH("+",C57)))</xm:f>
            <xm:f>"+"</xm:f>
            <x14:dxf>
              <fill>
                <patternFill>
                  <bgColor rgb="FFFDFDD1"/>
                </patternFill>
              </fill>
            </x14:dxf>
          </x14:cfRule>
          <xm:sqref>C57:AL57</xm:sqref>
        </x14:conditionalFormatting>
        <x14:conditionalFormatting xmlns:xm="http://schemas.microsoft.com/office/excel/2006/main">
          <x14:cfRule type="containsText" priority="924" operator="containsText" id="{1F657ABF-6831-4D52-A15E-06DAAB0F69EA}">
            <xm:f>NOT(ISERROR(SEARCH("+",C53)))</xm:f>
            <xm:f>"+"</xm:f>
            <x14:dxf>
              <fill>
                <patternFill>
                  <bgColor rgb="FFFDFDD1"/>
                </patternFill>
              </fill>
            </x14:dxf>
          </x14:cfRule>
          <xm:sqref>C53:AL53</xm:sqref>
        </x14:conditionalFormatting>
        <x14:conditionalFormatting xmlns:xm="http://schemas.microsoft.com/office/excel/2006/main">
          <x14:cfRule type="containsText" priority="908" operator="containsText" id="{FFB302B9-E90F-4EEB-A5D4-A12D37E82276}">
            <xm:f>NOT(ISERROR(SEARCH("+",C64)))</xm:f>
            <xm:f>"+"</xm:f>
            <x14:dxf>
              <fill>
                <patternFill>
                  <bgColor rgb="FFFDFDD1"/>
                </patternFill>
              </fill>
            </x14:dxf>
          </x14:cfRule>
          <xm:sqref>C64:AL64</xm:sqref>
        </x14:conditionalFormatting>
        <x14:conditionalFormatting xmlns:xm="http://schemas.microsoft.com/office/excel/2006/main">
          <x14:cfRule type="containsText" priority="892" operator="containsText" id="{C6807996-55B0-4ACC-9B9A-A7D887030C2A}">
            <xm:f>NOT(ISERROR(SEARCH("+",C68)))</xm:f>
            <xm:f>"+"</xm:f>
            <x14:dxf>
              <fill>
                <patternFill>
                  <bgColor rgb="FFFDFDD1"/>
                </patternFill>
              </fill>
            </x14:dxf>
          </x14:cfRule>
          <xm:sqref>C68:AL68</xm:sqref>
        </x14:conditionalFormatting>
        <x14:conditionalFormatting xmlns:xm="http://schemas.microsoft.com/office/excel/2006/main">
          <x14:cfRule type="containsText" priority="876" operator="containsText" id="{FE6B4FA9-6074-46CF-AEFE-5A4DEB207B3A}">
            <xm:f>NOT(ISERROR(SEARCH("+",C77)))</xm:f>
            <xm:f>"+"</xm:f>
            <x14:dxf>
              <fill>
                <patternFill>
                  <bgColor rgb="FFFDFDD1"/>
                </patternFill>
              </fill>
            </x14:dxf>
          </x14:cfRule>
          <xm:sqref>C77:AL77</xm:sqref>
        </x14:conditionalFormatting>
        <x14:conditionalFormatting xmlns:xm="http://schemas.microsoft.com/office/excel/2006/main">
          <x14:cfRule type="containsText" priority="828" operator="containsText" id="{0EA9C8EC-FCF0-4DC9-A345-ECAD3B0C7ACD}">
            <xm:f>NOT(ISERROR(SEARCH("+",C47)))</xm:f>
            <xm:f>"+"</xm:f>
            <x14:dxf>
              <fill>
                <patternFill>
                  <bgColor rgb="FFFDFDD1"/>
                </patternFill>
              </fill>
            </x14:dxf>
          </x14:cfRule>
          <xm:sqref>C47:AL48</xm:sqref>
        </x14:conditionalFormatting>
        <x14:conditionalFormatting xmlns:xm="http://schemas.microsoft.com/office/excel/2006/main">
          <x14:cfRule type="containsText" priority="824" operator="containsText" id="{1D534F50-7D02-4A8D-A017-C5874BEDE8CB}">
            <xm:f>NOT(ISERROR(SEARCH("+",C86)))</xm:f>
            <xm:f>"+"</xm:f>
            <x14:dxf>
              <fill>
                <patternFill>
                  <bgColor rgb="FFFDFDD1"/>
                </patternFill>
              </fill>
            </x14:dxf>
          </x14:cfRule>
          <xm:sqref>C86:AL86</xm:sqref>
        </x14:conditionalFormatting>
        <x14:conditionalFormatting xmlns:xm="http://schemas.microsoft.com/office/excel/2006/main">
          <x14:cfRule type="containsText" priority="804" operator="containsText" id="{0F23B5DB-36EE-467E-B5EF-25AAB7FFF9EF}">
            <xm:f>NOT(ISERROR(SEARCH("+",C87)))</xm:f>
            <xm:f>"+"</xm:f>
            <x14:dxf>
              <fill>
                <patternFill>
                  <bgColor rgb="FFFDFDD1"/>
                </patternFill>
              </fill>
            </x14:dxf>
          </x14:cfRule>
          <xm:sqref>C87:AL87</xm:sqref>
        </x14:conditionalFormatting>
        <x14:conditionalFormatting xmlns:xm="http://schemas.microsoft.com/office/excel/2006/main">
          <x14:cfRule type="containsText" priority="797" operator="containsText" id="{F20F945F-CFCA-4D5C-9D2E-5394A171D552}">
            <xm:f>NOT(ISERROR(SEARCH("+",C133)))</xm:f>
            <xm:f>"+"</xm:f>
            <x14:dxf>
              <fill>
                <patternFill>
                  <bgColor rgb="FFFDFDD1"/>
                </patternFill>
              </fill>
            </x14:dxf>
          </x14:cfRule>
          <xm:sqref>C133:AL133</xm:sqref>
        </x14:conditionalFormatting>
        <x14:conditionalFormatting xmlns:xm="http://schemas.microsoft.com/office/excel/2006/main">
          <x14:cfRule type="containsText" priority="777" operator="containsText" id="{A2A8E4C1-E308-49FD-84FE-A6A3BA76134B}">
            <xm:f>NOT(ISERROR(SEARCH("+",C130)))</xm:f>
            <xm:f>"+"</xm:f>
            <x14:dxf>
              <fill>
                <patternFill>
                  <bgColor rgb="FFFDFDD1"/>
                </patternFill>
              </fill>
            </x14:dxf>
          </x14:cfRule>
          <xm:sqref>C130:AL130</xm:sqref>
        </x14:conditionalFormatting>
        <x14:conditionalFormatting xmlns:xm="http://schemas.microsoft.com/office/excel/2006/main">
          <x14:cfRule type="containsText" priority="761" operator="containsText" id="{5CA22B27-4A82-437C-B24D-2656E9E1AA5B}">
            <xm:f>NOT(ISERROR(SEARCH("+",C127)))</xm:f>
            <xm:f>"+"</xm:f>
            <x14:dxf>
              <fill>
                <patternFill>
                  <bgColor rgb="FFFDFDD1"/>
                </patternFill>
              </fill>
            </x14:dxf>
          </x14:cfRule>
          <xm:sqref>C127:AL127</xm:sqref>
        </x14:conditionalFormatting>
        <x14:conditionalFormatting xmlns:xm="http://schemas.microsoft.com/office/excel/2006/main">
          <x14:cfRule type="containsText" priority="745" operator="containsText" id="{0B538860-533B-4BEC-898D-ED83611D323D}">
            <xm:f>NOT(ISERROR(SEARCH("+",C151)))</xm:f>
            <xm:f>"+"</xm:f>
            <x14:dxf>
              <fill>
                <patternFill>
                  <bgColor rgb="FFFDFDD1"/>
                </patternFill>
              </fill>
            </x14:dxf>
          </x14:cfRule>
          <xm:sqref>C151:AL151</xm:sqref>
        </x14:conditionalFormatting>
        <x14:conditionalFormatting xmlns:xm="http://schemas.microsoft.com/office/excel/2006/main">
          <x14:cfRule type="containsText" priority="729" operator="containsText" id="{D4127592-72A2-414C-BDBA-A094A310C3E8}">
            <xm:f>NOT(ISERROR(SEARCH("+",C143)))</xm:f>
            <xm:f>"+"</xm:f>
            <x14:dxf>
              <fill>
                <patternFill>
                  <bgColor rgb="FFFDFDD1"/>
                </patternFill>
              </fill>
            </x14:dxf>
          </x14:cfRule>
          <xm:sqref>C143:AL143</xm:sqref>
        </x14:conditionalFormatting>
        <x14:conditionalFormatting xmlns:xm="http://schemas.microsoft.com/office/excel/2006/main">
          <x14:cfRule type="containsText" priority="713" operator="containsText" id="{CF27F3E7-7D9C-4809-A144-160A5A3C50F0}">
            <xm:f>NOT(ISERROR(SEARCH("+",C148)))</xm:f>
            <xm:f>"+"</xm:f>
            <x14:dxf>
              <fill>
                <patternFill>
                  <bgColor rgb="FFFDFDD1"/>
                </patternFill>
              </fill>
            </x14:dxf>
          </x14:cfRule>
          <xm:sqref>C148:AL148</xm:sqref>
        </x14:conditionalFormatting>
        <x14:conditionalFormatting xmlns:xm="http://schemas.microsoft.com/office/excel/2006/main">
          <x14:cfRule type="containsText" priority="697" operator="containsText" id="{520C40D3-C952-4E98-B06B-C344A1123666}">
            <xm:f>NOT(ISERROR(SEARCH("+",C156)))</xm:f>
            <xm:f>"+"</xm:f>
            <x14:dxf>
              <fill>
                <patternFill>
                  <bgColor rgb="FFFDFDD1"/>
                </patternFill>
              </fill>
            </x14:dxf>
          </x14:cfRule>
          <xm:sqref>C156:AL156</xm:sqref>
        </x14:conditionalFormatting>
        <x14:conditionalFormatting xmlns:xm="http://schemas.microsoft.com/office/excel/2006/main">
          <x14:cfRule type="containsText" priority="681" operator="containsText" id="{CE2ABDE1-67DC-43A3-BB20-DE20CCCAC461}">
            <xm:f>NOT(ISERROR(SEARCH("+",C134)))</xm:f>
            <xm:f>"+"</xm:f>
            <x14:dxf>
              <fill>
                <patternFill>
                  <bgColor rgb="FFFDFDD1"/>
                </patternFill>
              </fill>
            </x14:dxf>
          </x14:cfRule>
          <xm:sqref>C134:AL134</xm:sqref>
        </x14:conditionalFormatting>
        <x14:conditionalFormatting xmlns:xm="http://schemas.microsoft.com/office/excel/2006/main">
          <x14:cfRule type="containsText" priority="601" operator="containsText" id="{E90D7426-E84E-4CEF-926D-251B475DCD42}">
            <xm:f>NOT(ISERROR(SEARCH("+",C161)))</xm:f>
            <xm:f>"+"</xm:f>
            <x14:dxf>
              <fill>
                <patternFill>
                  <bgColor rgb="FFFDFDD1"/>
                </patternFill>
              </fill>
            </x14:dxf>
          </x14:cfRule>
          <xm:sqref>C161:AL161</xm:sqref>
        </x14:conditionalFormatting>
        <x14:conditionalFormatting xmlns:xm="http://schemas.microsoft.com/office/excel/2006/main">
          <x14:cfRule type="containsText" priority="585" operator="containsText" id="{67810F09-F322-4873-9846-FAE8E81666DF}">
            <xm:f>NOT(ISERROR(SEARCH("+",C166)))</xm:f>
            <xm:f>"+"</xm:f>
            <x14:dxf>
              <fill>
                <patternFill>
                  <bgColor rgb="FFFDFDD1"/>
                </patternFill>
              </fill>
            </x14:dxf>
          </x14:cfRule>
          <xm:sqref>C166:AL166</xm:sqref>
        </x14:conditionalFormatting>
        <x14:conditionalFormatting xmlns:xm="http://schemas.microsoft.com/office/excel/2006/main">
          <x14:cfRule type="containsText" priority="569" operator="containsText" id="{1EBCA794-D84E-4B56-B22F-FBA6FA78C7D6}">
            <xm:f>NOT(ISERROR(SEARCH("+",C174)))</xm:f>
            <xm:f>"+"</xm:f>
            <x14:dxf>
              <fill>
                <patternFill>
                  <bgColor rgb="FFFDFDD1"/>
                </patternFill>
              </fill>
            </x14:dxf>
          </x14:cfRule>
          <xm:sqref>C174:AL174</xm:sqref>
        </x14:conditionalFormatting>
        <x14:conditionalFormatting xmlns:xm="http://schemas.microsoft.com/office/excel/2006/main">
          <x14:cfRule type="containsText" priority="55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537" operator="containsText" id="{22793C6B-D1C0-4F83-A620-19A8FEA0CD89}">
            <xm:f>NOT(ISERROR(SEARCH("+",C29)))</xm:f>
            <xm:f>"+"</xm:f>
            <x14:dxf>
              <fill>
                <patternFill>
                  <bgColor rgb="FFFDFDD1"/>
                </patternFill>
              </fill>
            </x14:dxf>
          </x14:cfRule>
          <xm:sqref>C29:AL29</xm:sqref>
        </x14:conditionalFormatting>
        <x14:conditionalFormatting xmlns:xm="http://schemas.microsoft.com/office/excel/2006/main">
          <x14:cfRule type="containsText" priority="285" operator="containsText" id="{9A8805A5-F366-4D30-B780-68272433F9AB}">
            <xm:f>NOT(ISERROR(SEARCH("+",C179)))</xm:f>
            <xm:f>"+"</xm:f>
            <x14:dxf>
              <fill>
                <patternFill>
                  <bgColor rgb="FFFDFDD1"/>
                </patternFill>
              </fill>
            </x14:dxf>
          </x14:cfRule>
          <xm:sqref>C179:AL179</xm:sqref>
        </x14:conditionalFormatting>
        <x14:conditionalFormatting xmlns:xm="http://schemas.microsoft.com/office/excel/2006/main">
          <x14:cfRule type="containsText" priority="265" operator="containsText" id="{E27BD2EA-59AF-4C7E-99AB-722E046576B4}">
            <xm:f>NOT(ISERROR(SEARCH("+",C34)))</xm:f>
            <xm:f>"+"</xm:f>
            <x14:dxf>
              <fill>
                <patternFill>
                  <bgColor rgb="FFFDFDD1"/>
                </patternFill>
              </fill>
            </x14:dxf>
          </x14:cfRule>
          <xm:sqref>C34:AL34</xm:sqref>
        </x14:conditionalFormatting>
        <x14:conditionalFormatting xmlns:xm="http://schemas.microsoft.com/office/excel/2006/main">
          <x14:cfRule type="containsText" priority="248" operator="containsText" id="{358EAAB2-43A1-4645-806D-2AD8299997C2}">
            <xm:f>NOT(ISERROR(SEARCH("+",C40)))</xm:f>
            <xm:f>"+"</xm:f>
            <x14:dxf>
              <fill>
                <patternFill>
                  <bgColor rgb="FFFDFDD1"/>
                </patternFill>
              </fill>
            </x14:dxf>
          </x14:cfRule>
          <xm:sqref>C40:AL40</xm:sqref>
        </x14:conditionalFormatting>
        <x14:conditionalFormatting xmlns:xm="http://schemas.microsoft.com/office/excel/2006/main">
          <x14:cfRule type="containsText" priority="231" operator="containsText" id="{8192F85F-18D9-4969-BEB9-F01C7D4762C4}">
            <xm:f>NOT(ISERROR(SEARCH("+",C43)))</xm:f>
            <xm:f>"+"</xm:f>
            <x14:dxf>
              <fill>
                <patternFill>
                  <bgColor rgb="FFFDFDD1"/>
                </patternFill>
              </fill>
            </x14:dxf>
          </x14:cfRule>
          <xm:sqref>C43:AL43</xm:sqref>
        </x14:conditionalFormatting>
        <x14:conditionalFormatting xmlns:xm="http://schemas.microsoft.com/office/excel/2006/main">
          <x14:cfRule type="containsText" priority="214" operator="containsText" id="{954228D4-A468-49E4-9382-C4EDB9AAFC23}">
            <xm:f>NOT(ISERROR(SEARCH("+",C46)))</xm:f>
            <xm:f>"+"</xm:f>
            <x14:dxf>
              <fill>
                <patternFill>
                  <bgColor rgb="FFFDFDD1"/>
                </patternFill>
              </fill>
            </x14:dxf>
          </x14:cfRule>
          <xm:sqref>C46:AL46</xm:sqref>
        </x14:conditionalFormatting>
        <x14:conditionalFormatting xmlns:xm="http://schemas.microsoft.com/office/excel/2006/main">
          <x14:cfRule type="containsText" priority="205" operator="containsText" id="{25C26D3A-9208-4A23-87C1-00B8D98CEF87}">
            <xm:f>NOT(ISERROR(SEARCH("+",C49)))</xm:f>
            <xm:f>"+"</xm:f>
            <x14:dxf>
              <fill>
                <patternFill>
                  <bgColor rgb="FFFDFDD1"/>
                </patternFill>
              </fill>
            </x14:dxf>
          </x14:cfRule>
          <xm:sqref>C49:AL49</xm:sqref>
        </x14:conditionalFormatting>
        <x14:conditionalFormatting xmlns:xm="http://schemas.microsoft.com/office/excel/2006/main">
          <x14:cfRule type="containsText" priority="17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162" operator="containsText" id="{B41D4114-9171-4F69-AB0D-7D08F2577C0E}">
            <xm:f>NOT(ISERROR(SEARCH("+",C93)))</xm:f>
            <xm:f>"+"</xm:f>
            <x14:dxf>
              <fill>
                <patternFill>
                  <bgColor rgb="FFFDFDD1"/>
                </patternFill>
              </fill>
            </x14:dxf>
          </x14:cfRule>
          <xm:sqref>C93:AL93</xm:sqref>
        </x14:conditionalFormatting>
        <x14:conditionalFormatting xmlns:xm="http://schemas.microsoft.com/office/excel/2006/main">
          <x14:cfRule type="containsText" priority="145" operator="containsText" id="{60A6A5E4-8D1A-4863-826F-3B254EE210B4}">
            <xm:f>NOT(ISERROR(SEARCH("+",C96)))</xm:f>
            <xm:f>"+"</xm:f>
            <x14:dxf>
              <fill>
                <patternFill>
                  <bgColor rgb="FFFDFDD1"/>
                </patternFill>
              </fill>
            </x14:dxf>
          </x14:cfRule>
          <xm:sqref>C96:AL96</xm:sqref>
        </x14:conditionalFormatting>
        <x14:conditionalFormatting xmlns:xm="http://schemas.microsoft.com/office/excel/2006/main">
          <x14:cfRule type="containsText" priority="128" operator="containsText" id="{2E5D72F6-D148-47E2-BE73-838A077A47EA}">
            <xm:f>NOT(ISERROR(SEARCH("+",C98)))</xm:f>
            <xm:f>"+"</xm:f>
            <x14:dxf>
              <fill>
                <patternFill>
                  <bgColor rgb="FFFDFDD1"/>
                </patternFill>
              </fill>
            </x14:dxf>
          </x14:cfRule>
          <xm:sqref>C98:AL98</xm:sqref>
        </x14:conditionalFormatting>
        <x14:conditionalFormatting xmlns:xm="http://schemas.microsoft.com/office/excel/2006/main">
          <x14:cfRule type="containsText" priority="105" operator="containsText" id="{111BCDF2-9EE9-422F-8951-E3A236A6D42D}">
            <xm:f>NOT(ISERROR(SEARCH("+",C107)))</xm:f>
            <xm:f>"+"</xm:f>
            <x14:dxf>
              <fill>
                <patternFill>
                  <bgColor rgb="FFFDFDD1"/>
                </patternFill>
              </fill>
            </x14:dxf>
          </x14:cfRule>
          <xm:sqref>C107:AL107</xm:sqref>
        </x14:conditionalFormatting>
        <x14:conditionalFormatting xmlns:xm="http://schemas.microsoft.com/office/excel/2006/main">
          <x14:cfRule type="containsText" priority="88" operator="containsText" id="{88919455-1A21-43B8-844D-2E59FD40BF2E}">
            <xm:f>NOT(ISERROR(SEARCH("+",C110)))</xm:f>
            <xm:f>"+"</xm:f>
            <x14:dxf>
              <fill>
                <patternFill>
                  <bgColor rgb="FFFDFDD1"/>
                </patternFill>
              </fill>
            </x14:dxf>
          </x14:cfRule>
          <xm:sqref>C110:AL110</xm:sqref>
        </x14:conditionalFormatting>
        <x14:conditionalFormatting xmlns:xm="http://schemas.microsoft.com/office/excel/2006/main">
          <x14:cfRule type="containsText" priority="65" operator="containsText" id="{C9853F80-A243-4BFB-8E28-8A65D41C4A53}">
            <xm:f>NOT(ISERROR(SEARCH("+",C100)))</xm:f>
            <xm:f>"+"</xm:f>
            <x14:dxf>
              <fill>
                <patternFill>
                  <bgColor rgb="FFFDFDD1"/>
                </patternFill>
              </fill>
            </x14:dxf>
          </x14:cfRule>
          <xm:sqref>C100:AL100</xm:sqref>
        </x14:conditionalFormatting>
        <x14:conditionalFormatting xmlns:xm="http://schemas.microsoft.com/office/excel/2006/main">
          <x14:cfRule type="containsText" priority="47" operator="containsText" id="{99B1F515-1381-4DCC-8CD1-B061E1DC3F02}">
            <xm:f>NOT(ISERROR(SEARCH("+",C72)))</xm:f>
            <xm:f>"+"</xm:f>
            <x14:dxf>
              <fill>
                <patternFill>
                  <bgColor rgb="FFFDFDD1"/>
                </patternFill>
              </fill>
            </x14:dxf>
          </x14:cfRule>
          <xm:sqref>C72:AL72</xm:sqref>
        </x14:conditionalFormatting>
        <x14:conditionalFormatting xmlns:xm="http://schemas.microsoft.com/office/excel/2006/main">
          <x14:cfRule type="containsText" priority="34" operator="containsText" id="{DFC93C59-DE2E-489A-A6D8-4CA5348FCC32}">
            <xm:f>NOT(ISERROR(SEARCH("+",C70)))</xm:f>
            <xm:f>"+"</xm:f>
            <x14:dxf>
              <fill>
                <patternFill>
                  <bgColor rgb="FFFDFDD1"/>
                </patternFill>
              </fill>
            </x14:dxf>
          </x14:cfRule>
          <xm:sqref>C70:AL70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AV3:AV189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
  <sheetViews>
    <sheetView workbookViewId="0">
      <pane ySplit="1" topLeftCell="A2" activePane="bottomLeft" state="frozen"/>
      <selection pane="bottomLeft" activeCell="G3" sqref="G3"/>
    </sheetView>
  </sheetViews>
  <sheetFormatPr baseColWidth="10" defaultColWidth="11.5546875" defaultRowHeight="14.4" x14ac:dyDescent="0.3"/>
  <cols>
    <col min="1" max="1" width="7.88671875" style="74" bestFit="1" customWidth="1"/>
    <col min="2" max="2" width="8.109375" style="74" bestFit="1" customWidth="1"/>
    <col min="3" max="3" width="37.6640625" style="74" bestFit="1" customWidth="1"/>
    <col min="4" max="4" width="11.5546875" style="74" customWidth="1"/>
    <col min="5" max="5" width="12.21875" style="74" bestFit="1" customWidth="1"/>
    <col min="6" max="6" width="12.77734375" style="74" customWidth="1"/>
    <col min="7" max="7" width="55.5546875" style="74" bestFit="1" customWidth="1"/>
    <col min="8" max="8" width="52.33203125" style="74" customWidth="1"/>
    <col min="9" max="16384" width="11.5546875" style="197"/>
  </cols>
  <sheetData>
    <row r="1" spans="1:8" ht="29.4" thickBot="1" x14ac:dyDescent="0.35">
      <c r="A1" s="198" t="s">
        <v>10</v>
      </c>
      <c r="B1" s="199" t="s">
        <v>366</v>
      </c>
      <c r="C1" s="199" t="s">
        <v>364</v>
      </c>
      <c r="D1" s="199" t="s">
        <v>15</v>
      </c>
      <c r="E1" s="199" t="s">
        <v>365</v>
      </c>
      <c r="F1" s="199" t="s">
        <v>367</v>
      </c>
      <c r="G1" s="199" t="s">
        <v>13</v>
      </c>
      <c r="H1" s="200" t="s">
        <v>370</v>
      </c>
    </row>
    <row r="2" spans="1:8" ht="158.4" x14ac:dyDescent="0.3">
      <c r="A2" s="201" t="s">
        <v>369</v>
      </c>
      <c r="B2" s="202" t="s">
        <v>368</v>
      </c>
      <c r="C2" s="202" t="s">
        <v>375</v>
      </c>
      <c r="D2" s="202" t="s">
        <v>66</v>
      </c>
      <c r="E2" s="202" t="s">
        <v>376</v>
      </c>
      <c r="F2" s="203">
        <v>43889</v>
      </c>
      <c r="G2" s="202" t="s">
        <v>384</v>
      </c>
      <c r="H2" s="204" t="s">
        <v>377</v>
      </c>
    </row>
    <row r="3" spans="1:8" ht="144" x14ac:dyDescent="0.3">
      <c r="A3" s="201" t="s">
        <v>391</v>
      </c>
      <c r="B3" s="202" t="s">
        <v>337</v>
      </c>
      <c r="C3" s="202" t="s">
        <v>383</v>
      </c>
      <c r="D3" s="202" t="s">
        <v>51</v>
      </c>
      <c r="E3" s="202" t="s">
        <v>388</v>
      </c>
      <c r="F3" s="203">
        <v>44255</v>
      </c>
      <c r="G3" s="202" t="s">
        <v>385</v>
      </c>
      <c r="H3" s="204" t="s">
        <v>386</v>
      </c>
    </row>
    <row r="4" spans="1:8" ht="144" x14ac:dyDescent="0.3">
      <c r="A4" s="201" t="s">
        <v>392</v>
      </c>
      <c r="B4" s="202" t="s">
        <v>360</v>
      </c>
      <c r="C4" s="202" t="s">
        <v>387</v>
      </c>
      <c r="D4" s="202" t="s">
        <v>51</v>
      </c>
      <c r="E4" s="202" t="s">
        <v>393</v>
      </c>
      <c r="F4" s="203">
        <v>44206</v>
      </c>
      <c r="G4" s="202" t="s">
        <v>389</v>
      </c>
      <c r="H4" s="204" t="s">
        <v>390</v>
      </c>
    </row>
    <row r="5" spans="1:8" ht="115.2" x14ac:dyDescent="0.3">
      <c r="A5" s="201" t="s">
        <v>412</v>
      </c>
      <c r="B5" s="202" t="s">
        <v>351</v>
      </c>
      <c r="C5" s="202" t="s">
        <v>405</v>
      </c>
      <c r="D5" s="202" t="s">
        <v>402</v>
      </c>
      <c r="E5" s="202" t="s">
        <v>403</v>
      </c>
      <c r="F5" s="203">
        <v>44255</v>
      </c>
      <c r="G5" s="202" t="s">
        <v>404</v>
      </c>
      <c r="H5" s="204" t="s">
        <v>408</v>
      </c>
    </row>
    <row r="6" spans="1:8" ht="115.2" x14ac:dyDescent="0.3">
      <c r="A6" s="201" t="s">
        <v>413</v>
      </c>
      <c r="B6" s="202" t="s">
        <v>351</v>
      </c>
      <c r="C6" s="202" t="s">
        <v>406</v>
      </c>
      <c r="D6" s="202" t="s">
        <v>402</v>
      </c>
      <c r="E6" s="202" t="s">
        <v>407</v>
      </c>
      <c r="F6" s="203">
        <v>44255</v>
      </c>
      <c r="G6" s="202" t="s">
        <v>409</v>
      </c>
      <c r="H6" s="204" t="s">
        <v>410</v>
      </c>
    </row>
    <row r="7" spans="1:8" x14ac:dyDescent="0.3">
      <c r="A7" s="201"/>
      <c r="B7" s="202"/>
      <c r="C7" s="202"/>
      <c r="D7" s="202"/>
      <c r="E7" s="202"/>
      <c r="F7" s="202"/>
      <c r="G7" s="202"/>
      <c r="H7" s="204"/>
    </row>
    <row r="8" spans="1:8" x14ac:dyDescent="0.3">
      <c r="A8" s="201"/>
      <c r="B8" s="202"/>
      <c r="C8" s="202"/>
      <c r="D8" s="202"/>
      <c r="E8" s="202"/>
      <c r="F8" s="202"/>
      <c r="G8" s="202"/>
      <c r="H8" s="204"/>
    </row>
    <row r="9" spans="1:8" x14ac:dyDescent="0.3">
      <c r="A9" s="201"/>
      <c r="B9" s="202"/>
      <c r="C9" s="202"/>
      <c r="D9" s="202"/>
      <c r="E9" s="202"/>
      <c r="F9" s="202"/>
      <c r="G9" s="202"/>
      <c r="H9" s="204"/>
    </row>
    <row r="10" spans="1:8" x14ac:dyDescent="0.3">
      <c r="A10" s="201"/>
      <c r="B10" s="202"/>
      <c r="C10" s="202"/>
      <c r="D10" s="202"/>
      <c r="E10" s="202"/>
      <c r="F10" s="202"/>
      <c r="G10" s="202"/>
      <c r="H10" s="204"/>
    </row>
    <row r="11" spans="1:8" x14ac:dyDescent="0.3">
      <c r="A11" s="201"/>
      <c r="B11" s="202"/>
      <c r="C11" s="202"/>
      <c r="D11" s="202"/>
      <c r="E11" s="202"/>
      <c r="F11" s="202"/>
      <c r="G11" s="202"/>
      <c r="H11" s="204"/>
    </row>
    <row r="12" spans="1:8" x14ac:dyDescent="0.3">
      <c r="A12" s="201"/>
      <c r="B12" s="202"/>
      <c r="C12" s="202"/>
      <c r="D12" s="202"/>
      <c r="E12" s="202"/>
      <c r="F12" s="202"/>
      <c r="G12" s="202"/>
      <c r="H12" s="204"/>
    </row>
    <row r="13" spans="1:8" x14ac:dyDescent="0.3">
      <c r="A13" s="201"/>
      <c r="B13" s="202"/>
      <c r="C13" s="202"/>
      <c r="D13" s="202"/>
      <c r="E13" s="202"/>
      <c r="F13" s="202"/>
      <c r="G13" s="202"/>
      <c r="H13" s="204"/>
    </row>
    <row r="14" spans="1:8" x14ac:dyDescent="0.3">
      <c r="A14" s="201"/>
      <c r="B14" s="202"/>
      <c r="C14" s="202"/>
      <c r="D14" s="202"/>
      <c r="E14" s="202"/>
      <c r="F14" s="202"/>
      <c r="G14" s="202"/>
      <c r="H14" s="204"/>
    </row>
    <row r="15" spans="1:8" x14ac:dyDescent="0.3">
      <c r="A15" s="201"/>
      <c r="B15" s="202"/>
      <c r="C15" s="202"/>
      <c r="D15" s="202"/>
      <c r="E15" s="202"/>
      <c r="F15" s="202"/>
      <c r="G15" s="202"/>
      <c r="H15" s="204"/>
    </row>
    <row r="16" spans="1:8" x14ac:dyDescent="0.3">
      <c r="A16" s="201"/>
      <c r="B16" s="202"/>
      <c r="C16" s="202"/>
      <c r="D16" s="202"/>
      <c r="E16" s="202"/>
      <c r="F16" s="202"/>
      <c r="G16" s="202"/>
      <c r="H16" s="204"/>
    </row>
    <row r="17" spans="1:8" x14ac:dyDescent="0.3">
      <c r="A17" s="201"/>
      <c r="B17" s="202"/>
      <c r="C17" s="202"/>
      <c r="D17" s="202"/>
      <c r="E17" s="202"/>
      <c r="F17" s="202"/>
      <c r="G17" s="202"/>
      <c r="H17" s="204"/>
    </row>
    <row r="18" spans="1:8" x14ac:dyDescent="0.3">
      <c r="A18" s="201"/>
      <c r="B18" s="202"/>
      <c r="C18" s="202"/>
      <c r="D18" s="202"/>
      <c r="E18" s="202"/>
      <c r="F18" s="202"/>
      <c r="G18" s="202"/>
      <c r="H18" s="204"/>
    </row>
    <row r="19" spans="1:8" x14ac:dyDescent="0.3">
      <c r="A19" s="201"/>
      <c r="B19" s="202"/>
      <c r="C19" s="202"/>
      <c r="D19" s="202"/>
      <c r="E19" s="202"/>
      <c r="F19" s="202"/>
      <c r="G19" s="202"/>
      <c r="H19" s="204"/>
    </row>
    <row r="20" spans="1:8" x14ac:dyDescent="0.3">
      <c r="A20" s="201"/>
      <c r="B20" s="202"/>
      <c r="C20" s="202"/>
      <c r="D20" s="202"/>
      <c r="E20" s="202"/>
      <c r="F20" s="202"/>
      <c r="G20" s="202"/>
      <c r="H20" s="204"/>
    </row>
    <row r="21" spans="1:8" x14ac:dyDescent="0.3">
      <c r="A21" s="201"/>
      <c r="B21" s="202"/>
      <c r="C21" s="202"/>
      <c r="D21" s="202"/>
      <c r="E21" s="202"/>
      <c r="F21" s="202"/>
      <c r="G21" s="202"/>
      <c r="H21" s="204"/>
    </row>
    <row r="22" spans="1:8" x14ac:dyDescent="0.3">
      <c r="A22" s="201"/>
      <c r="B22" s="202"/>
      <c r="C22" s="202"/>
      <c r="D22" s="202"/>
      <c r="E22" s="202"/>
      <c r="F22" s="202"/>
      <c r="G22" s="202"/>
      <c r="H22" s="204"/>
    </row>
    <row r="23" spans="1:8" x14ac:dyDescent="0.3">
      <c r="A23" s="201"/>
      <c r="B23" s="202"/>
      <c r="C23" s="202"/>
      <c r="D23" s="202"/>
      <c r="E23" s="202"/>
      <c r="F23" s="202"/>
      <c r="G23" s="202"/>
      <c r="H23" s="204"/>
    </row>
    <row r="24" spans="1:8" x14ac:dyDescent="0.3">
      <c r="A24" s="201"/>
      <c r="B24" s="202"/>
      <c r="C24" s="202"/>
      <c r="D24" s="202"/>
      <c r="E24" s="202"/>
      <c r="F24" s="202"/>
      <c r="G24" s="202"/>
      <c r="H24" s="204"/>
    </row>
    <row r="25" spans="1:8" x14ac:dyDescent="0.3">
      <c r="A25" s="201"/>
      <c r="B25" s="202"/>
      <c r="C25" s="202"/>
      <c r="D25" s="202"/>
      <c r="E25" s="202"/>
      <c r="F25" s="202"/>
      <c r="G25" s="202"/>
      <c r="H25" s="204"/>
    </row>
    <row r="26" spans="1:8" x14ac:dyDescent="0.3">
      <c r="A26" s="201"/>
      <c r="B26" s="202"/>
      <c r="C26" s="202"/>
      <c r="D26" s="202"/>
      <c r="E26" s="202"/>
      <c r="F26" s="202"/>
      <c r="G26" s="202"/>
      <c r="H26" s="204"/>
    </row>
    <row r="27" spans="1:8" x14ac:dyDescent="0.3">
      <c r="A27" s="201"/>
      <c r="B27" s="202"/>
      <c r="C27" s="202"/>
      <c r="D27" s="202"/>
      <c r="E27" s="202"/>
      <c r="F27" s="202"/>
      <c r="G27" s="202"/>
      <c r="H27" s="204"/>
    </row>
    <row r="28" spans="1:8" x14ac:dyDescent="0.3">
      <c r="A28" s="201"/>
      <c r="B28" s="202"/>
      <c r="C28" s="202"/>
      <c r="D28" s="202"/>
      <c r="E28" s="202"/>
      <c r="F28" s="202"/>
      <c r="G28" s="202"/>
      <c r="H28" s="204"/>
    </row>
    <row r="29" spans="1:8" x14ac:dyDescent="0.3">
      <c r="A29" s="201"/>
      <c r="B29" s="202"/>
      <c r="C29" s="202"/>
      <c r="D29" s="202"/>
      <c r="E29" s="202"/>
      <c r="F29" s="202"/>
      <c r="G29" s="202"/>
      <c r="H29" s="204"/>
    </row>
    <row r="30" spans="1:8" ht="15" thickBot="1" x14ac:dyDescent="0.35">
      <c r="A30" s="205"/>
      <c r="B30" s="206"/>
      <c r="C30" s="206"/>
      <c r="D30" s="206"/>
      <c r="E30" s="206"/>
      <c r="F30" s="206"/>
      <c r="G30" s="206"/>
      <c r="H30" s="207"/>
    </row>
  </sheetData>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35"/>
  <sheetViews>
    <sheetView tabSelected="1" workbookViewId="0">
      <selection activeCell="C1" sqref="C1"/>
    </sheetView>
  </sheetViews>
  <sheetFormatPr baseColWidth="10" defaultColWidth="11.5546875" defaultRowHeight="14.4" x14ac:dyDescent="0.3"/>
  <cols>
    <col min="1" max="2" width="11.5546875" style="230"/>
    <col min="3" max="3" width="55.88671875" style="230" customWidth="1"/>
    <col min="4" max="5" width="10.33203125" style="230" bestFit="1" customWidth="1"/>
    <col min="6" max="6" width="64.6640625" style="230" bestFit="1" customWidth="1"/>
    <col min="7" max="7" width="12.88671875" style="230" customWidth="1"/>
    <col min="8" max="8" width="7.6640625" style="230" bestFit="1" customWidth="1"/>
    <col min="9" max="9" width="7.6640625" style="230" customWidth="1"/>
    <col min="10" max="16384" width="11.5546875" style="230"/>
  </cols>
  <sheetData>
    <row r="1" spans="1:10" s="229" customFormat="1" x14ac:dyDescent="0.3">
      <c r="A1" s="229" t="s">
        <v>485</v>
      </c>
      <c r="B1" s="229" t="s">
        <v>378</v>
      </c>
      <c r="C1" s="229" t="s">
        <v>364</v>
      </c>
      <c r="D1" s="229" t="s">
        <v>379</v>
      </c>
      <c r="E1" s="229" t="s">
        <v>380</v>
      </c>
      <c r="F1" s="229" t="s">
        <v>13</v>
      </c>
      <c r="G1" s="229" t="s">
        <v>15</v>
      </c>
      <c r="H1" s="229" t="s">
        <v>418</v>
      </c>
      <c r="I1" s="229" t="s">
        <v>486</v>
      </c>
      <c r="J1" s="229" t="s">
        <v>382</v>
      </c>
    </row>
    <row r="2" spans="1:10" x14ac:dyDescent="0.3">
      <c r="A2" s="230">
        <v>7</v>
      </c>
      <c r="B2" s="230" t="str">
        <f ca="1">INDIRECT("EML_Tool_WP!A"&amp;A2)</f>
        <v>WP1.1.1</v>
      </c>
      <c r="C2" s="230" t="str">
        <f ca="1">INDIRECT("EML_Tool_WP!B"&amp;A2)</f>
        <v>State of the Art Latency und Power Estimation Modelle aufsetzen</v>
      </c>
      <c r="D2" s="231">
        <f ca="1">IF(INDIRECT("EML_Tool_WP!AM"&amp;A2)&lt;&gt;"",INDIRECT("EML_Tool_WP!AM"&amp;A2),"")</f>
        <v>44075</v>
      </c>
      <c r="E2" s="231">
        <f ca="1">IF(INDIRECT("EML_Tool_WP!AN"&amp;A2)&lt;&gt;"",INDIRECT("EML_Tool_WP!AN"&amp;A2),"")</f>
        <v>44134</v>
      </c>
      <c r="F2" s="230" t="str">
        <f ca="1">IF(INDIRECT("EML_Tool_WP!AQ"&amp;A2)&lt;&gt;"",INDIRECT("EML_Tool_WP!AQ"&amp;A2),"")</f>
        <v>Setup Neural Power latency and power estimation model</v>
      </c>
      <c r="G2" s="230" t="str">
        <f ca="1">IF(INDIRECT("EML_Tool_WP!AS"&amp;A2)&lt;&gt;"",INDIRECT("EML_Tool_WP!AS"&amp;A2),"")</f>
        <v>Marco</v>
      </c>
      <c r="H2" s="230" t="str">
        <f ca="1">IF(INDIRECT("EML_Tool_WP!AT"&amp;A2)&lt;&gt;"",INDIRECT("EML_Tool_WP!AT"&amp;A2),"")</f>
        <v/>
      </c>
      <c r="I2" s="230" t="str">
        <f ca="1">IF(INDIRECT("EML_Tool_WP!AX"&amp;A2)&lt;&gt;"",INDIRECT("EML_Tool_WP!AX"&amp;A2),"")</f>
        <v/>
      </c>
      <c r="J2" s="230" t="str">
        <f ca="1">IF(INDIRECT("EML_Tool_WP!AV"&amp;A2)&lt;&gt;"",INDIRECT("EML_Tool_WP!AV"&amp;A2),"")</f>
        <v>closed</v>
      </c>
    </row>
    <row r="3" spans="1:10" x14ac:dyDescent="0.3">
      <c r="A3" s="230">
        <v>10</v>
      </c>
      <c r="B3" s="230" t="str">
        <f t="shared" ref="B3:B35" ca="1" si="0">INDIRECT("EML_Tool_WP!A"&amp;A3)</f>
        <v>WP1.1.2</v>
      </c>
      <c r="C3" s="230" t="str">
        <f t="shared" ref="C3:C35" ca="1" si="1">INDIRECT("EML_Tool_WP!B"&amp;A3)</f>
        <v>Estimatormethode Blackthorn (Martin) für Latenz (NVIDIA)</v>
      </c>
      <c r="D3" s="231" t="str">
        <f t="shared" ref="D3:D35" ca="1" si="2">IF(INDIRECT("EML_Tool_WP!AM"&amp;A3)&lt;&gt;"",INDIRECT("EML_Tool_WP!AM"&amp;A3),"")</f>
        <v/>
      </c>
      <c r="E3" s="231" t="str">
        <f t="shared" ref="E3:E35" ca="1" si="3">IF(INDIRECT("EML_Tool_WP!AN"&amp;A3)&lt;&gt;"",INDIRECT("EML_Tool_WP!AN"&amp;A3),"")</f>
        <v/>
      </c>
      <c r="F3" s="230" t="str">
        <f t="shared" ref="F3:F35" ca="1" si="4">IF(INDIRECT("EML_Tool_WP!AQ"&amp;A3)&lt;&gt;"",INDIRECT("EML_Tool_WP!AQ"&amp;A3),"")</f>
        <v/>
      </c>
      <c r="G3" s="230" t="str">
        <f t="shared" ref="G3:G35" ca="1" si="5">IF(INDIRECT("EML_Tool_WP!AS"&amp;A3)&lt;&gt;"",INDIRECT("EML_Tool_WP!AS"&amp;A3),"")</f>
        <v>ML</v>
      </c>
      <c r="H3" s="230" t="str">
        <f t="shared" ref="H3:H35" ca="1" si="6">IF(INDIRECT("EML_Tool_WP!AT"&amp;A3)&lt;&gt;"",INDIRECT("EML_Tool_WP!AT"&amp;A3),"")</f>
        <v/>
      </c>
      <c r="I3" s="230" t="str">
        <f t="shared" ref="I3:I35" ca="1" si="7">IF(INDIRECT("EML_Tool_WP!AX"&amp;A3)&lt;&gt;"",INDIRECT("EML_Tool_WP!AX"&amp;A3),"")</f>
        <v/>
      </c>
      <c r="J3" s="230" t="str">
        <f t="shared" ref="J3:J35" ca="1" si="8">IF(INDIRECT("EML_Tool_WP!AV"&amp;A3)&lt;&gt;"",INDIRECT("EML_Tool_WP!AV"&amp;A3),"")</f>
        <v>running</v>
      </c>
    </row>
    <row r="4" spans="1:10" x14ac:dyDescent="0.3">
      <c r="A4" s="230">
        <v>14</v>
      </c>
      <c r="B4" s="230" t="str">
        <f t="shared" ca="1" si="0"/>
        <v>WP1.1.3</v>
      </c>
      <c r="C4" s="230" t="str">
        <f t="shared" ca="1" si="1"/>
        <v>Estimatormethode ANETTE für Latenz (Intel, ARM, Xilinx)</v>
      </c>
      <c r="D4" s="231" t="str">
        <f t="shared" ca="1" si="2"/>
        <v/>
      </c>
      <c r="E4" s="231" t="str">
        <f t="shared" ca="1" si="3"/>
        <v/>
      </c>
      <c r="F4" s="230" t="str">
        <f t="shared" ca="1" si="4"/>
        <v/>
      </c>
      <c r="G4" s="230" t="str">
        <f t="shared" ca="1" si="5"/>
        <v>MW</v>
      </c>
      <c r="H4" s="230" t="str">
        <f t="shared" ca="1" si="6"/>
        <v/>
      </c>
      <c r="I4" s="230" t="str">
        <f t="shared" ca="1" si="7"/>
        <v/>
      </c>
      <c r="J4" s="230" t="str">
        <f t="shared" ca="1" si="8"/>
        <v>running</v>
      </c>
    </row>
    <row r="5" spans="1:10" x14ac:dyDescent="0.3">
      <c r="A5" s="230">
        <v>21</v>
      </c>
      <c r="B5" s="230" t="str">
        <f t="shared" ca="1" si="0"/>
        <v>WP1.1.4</v>
      </c>
      <c r="C5" s="230" t="str">
        <f t="shared" ca="1" si="1"/>
        <v>Estimation von Power durch Whitboxmodell</v>
      </c>
      <c r="D5" s="231" t="str">
        <f t="shared" ca="1" si="2"/>
        <v/>
      </c>
      <c r="E5" s="231" t="str">
        <f t="shared" ca="1" si="3"/>
        <v/>
      </c>
      <c r="F5" s="230" t="str">
        <f t="shared" ca="1" si="4"/>
        <v/>
      </c>
      <c r="G5" s="230" t="str">
        <f t="shared" ca="1" si="5"/>
        <v>CK</v>
      </c>
      <c r="H5" s="230" t="str">
        <f t="shared" ca="1" si="6"/>
        <v/>
      </c>
      <c r="I5" s="230" t="str">
        <f t="shared" ca="1" si="7"/>
        <v/>
      </c>
      <c r="J5" s="230" t="str">
        <f t="shared" ca="1" si="8"/>
        <v>cancelled</v>
      </c>
    </row>
    <row r="6" spans="1:10" x14ac:dyDescent="0.3">
      <c r="A6" s="230">
        <v>24</v>
      </c>
      <c r="B6" s="230" t="str">
        <f t="shared" ca="1" si="0"/>
        <v>WP1.1.5</v>
      </c>
      <c r="C6" s="230" t="str">
        <f t="shared" ca="1" si="1"/>
        <v>Estimation von Power durch ANETTE</v>
      </c>
      <c r="D6" s="231" t="str">
        <f t="shared" ca="1" si="2"/>
        <v/>
      </c>
      <c r="E6" s="231" t="str">
        <f t="shared" ca="1" si="3"/>
        <v/>
      </c>
      <c r="F6" s="230" t="str">
        <f t="shared" ca="1" si="4"/>
        <v/>
      </c>
      <c r="G6" s="230" t="str">
        <f t="shared" ca="1" si="5"/>
        <v>MW</v>
      </c>
      <c r="H6" s="230" t="str">
        <f t="shared" ca="1" si="6"/>
        <v/>
      </c>
      <c r="I6" s="230" t="str">
        <f t="shared" ca="1" si="7"/>
        <v/>
      </c>
      <c r="J6" s="230" t="str">
        <f t="shared" ca="1" si="8"/>
        <v>running</v>
      </c>
    </row>
    <row r="7" spans="1:10" x14ac:dyDescent="0.3">
      <c r="A7" s="230">
        <v>29</v>
      </c>
      <c r="B7" s="230" t="str">
        <f t="shared" ca="1" si="0"/>
        <v>WP1.1.6</v>
      </c>
      <c r="C7" s="230" t="str">
        <f t="shared" ca="1" si="1"/>
        <v>Estimation Resources</v>
      </c>
      <c r="D7" s="231" t="str">
        <f t="shared" ca="1" si="2"/>
        <v/>
      </c>
      <c r="E7" s="231" t="str">
        <f t="shared" ca="1" si="3"/>
        <v/>
      </c>
      <c r="F7" s="230" t="str">
        <f t="shared" ca="1" si="4"/>
        <v/>
      </c>
      <c r="G7" s="230" t="str">
        <f t="shared" ca="1" si="5"/>
        <v>ML</v>
      </c>
      <c r="H7" s="230" t="str">
        <f t="shared" ca="1" si="6"/>
        <v/>
      </c>
      <c r="I7" s="230" t="str">
        <f t="shared" ca="1" si="7"/>
        <v/>
      </c>
      <c r="J7" s="230" t="str">
        <f t="shared" ca="1" si="8"/>
        <v>not started</v>
      </c>
    </row>
    <row r="8" spans="1:10" x14ac:dyDescent="0.3">
      <c r="A8" s="230">
        <v>34</v>
      </c>
      <c r="B8" s="230" t="str">
        <f t="shared" ca="1" si="0"/>
        <v>WP1.2.1</v>
      </c>
      <c r="C8" s="230" t="str">
        <f t="shared" ca="1" si="1"/>
        <v>NVIDIA Profiling</v>
      </c>
      <c r="D8" s="231">
        <f t="shared" ca="1" si="2"/>
        <v>43891</v>
      </c>
      <c r="E8" s="231" t="str">
        <f t="shared" ca="1" si="3"/>
        <v/>
      </c>
      <c r="F8" s="230" t="str">
        <f t="shared" ca="1" si="4"/>
        <v>HW settings profiling of NVIDIA Xavier, Jetson Nano (Bachelor thesis) and TX2</v>
      </c>
      <c r="G8" s="230" t="str">
        <f t="shared" ca="1" si="5"/>
        <v>AW</v>
      </c>
      <c r="H8" s="230" t="str">
        <f t="shared" ca="1" si="6"/>
        <v>SH</v>
      </c>
      <c r="I8" s="230" t="str">
        <f t="shared" ca="1" si="7"/>
        <v/>
      </c>
      <c r="J8" s="230" t="str">
        <f t="shared" ca="1" si="8"/>
        <v>running</v>
      </c>
    </row>
    <row r="9" spans="1:10" x14ac:dyDescent="0.3">
      <c r="A9" s="230">
        <v>40</v>
      </c>
      <c r="B9" s="230" t="str">
        <f t="shared" ca="1" si="0"/>
        <v>WP1.2.2</v>
      </c>
      <c r="C9" s="230" t="str">
        <f t="shared" ca="1" si="1"/>
        <v>ARM Profiling</v>
      </c>
      <c r="D9" s="231">
        <f t="shared" ca="1" si="2"/>
        <v>44136</v>
      </c>
      <c r="E9" s="231" t="str">
        <f t="shared" ca="1" si="3"/>
        <v/>
      </c>
      <c r="F9" s="230" t="str">
        <f t="shared" ca="1" si="4"/>
        <v/>
      </c>
      <c r="G9" s="230" t="str">
        <f t="shared" ca="1" si="5"/>
        <v>MI</v>
      </c>
      <c r="H9" s="230" t="str">
        <f t="shared" ca="1" si="6"/>
        <v/>
      </c>
      <c r="I9" s="230" t="str">
        <f t="shared" ca="1" si="7"/>
        <v/>
      </c>
      <c r="J9" s="230" t="str">
        <f t="shared" ca="1" si="8"/>
        <v>running</v>
      </c>
    </row>
    <row r="10" spans="1:10" x14ac:dyDescent="0.3">
      <c r="A10" s="230">
        <v>43</v>
      </c>
      <c r="B10" s="230" t="str">
        <f t="shared" ca="1" si="0"/>
        <v>WP1.2.3</v>
      </c>
      <c r="C10" s="230" t="str">
        <f t="shared" ca="1" si="1"/>
        <v>Xilinx Profiling</v>
      </c>
      <c r="D10" s="231" t="str">
        <f t="shared" ca="1" si="2"/>
        <v/>
      </c>
      <c r="E10" s="231" t="str">
        <f t="shared" ca="1" si="3"/>
        <v/>
      </c>
      <c r="F10" s="230" t="str">
        <f t="shared" ca="1" si="4"/>
        <v/>
      </c>
      <c r="G10" s="230" t="str">
        <f t="shared" ca="1" si="5"/>
        <v>Marco</v>
      </c>
      <c r="H10" s="230" t="str">
        <f t="shared" ca="1" si="6"/>
        <v/>
      </c>
      <c r="I10" s="230" t="str">
        <f t="shared" ca="1" si="7"/>
        <v/>
      </c>
      <c r="J10" s="230" t="str">
        <f t="shared" ca="1" si="8"/>
        <v>running</v>
      </c>
    </row>
    <row r="11" spans="1:10" x14ac:dyDescent="0.3">
      <c r="A11" s="230">
        <v>46</v>
      </c>
      <c r="B11" s="230" t="str">
        <f t="shared" ca="1" si="0"/>
        <v>WP1.2.4</v>
      </c>
      <c r="C11" s="230" t="str">
        <f t="shared" ca="1" si="1"/>
        <v>Intel Profiling</v>
      </c>
      <c r="D11" s="231" t="str">
        <f t="shared" ca="1" si="2"/>
        <v/>
      </c>
      <c r="E11" s="231" t="str">
        <f t="shared" ca="1" si="3"/>
        <v/>
      </c>
      <c r="F11" s="230" t="str">
        <f t="shared" ca="1" si="4"/>
        <v/>
      </c>
      <c r="G11" s="230" t="str">
        <f t="shared" ca="1" si="5"/>
        <v>MI</v>
      </c>
      <c r="H11" s="230" t="str">
        <f t="shared" ca="1" si="6"/>
        <v/>
      </c>
      <c r="I11" s="230" t="str">
        <f t="shared" ca="1" si="7"/>
        <v/>
      </c>
      <c r="J11" s="230" t="str">
        <f t="shared" ca="1" si="8"/>
        <v>running</v>
      </c>
    </row>
    <row r="12" spans="1:10" x14ac:dyDescent="0.3">
      <c r="A12" s="230">
        <v>53</v>
      </c>
      <c r="B12" s="230" t="str">
        <f t="shared" ca="1" si="0"/>
        <v>WP1.3.1</v>
      </c>
      <c r="C12" s="230" t="str">
        <f t="shared" ca="1" si="1"/>
        <v>Gemeinsame Infrastruktur Hardwareschnittstelle</v>
      </c>
      <c r="D12" s="231" t="str">
        <f t="shared" ca="1" si="2"/>
        <v/>
      </c>
      <c r="E12" s="231" t="str">
        <f t="shared" ca="1" si="3"/>
        <v/>
      </c>
      <c r="F12" s="230" t="str">
        <f t="shared" ca="1" si="4"/>
        <v/>
      </c>
      <c r="G12" s="230" t="str">
        <f t="shared" ca="1" si="5"/>
        <v>Marco</v>
      </c>
      <c r="H12" s="230" t="str">
        <f t="shared" ca="1" si="6"/>
        <v/>
      </c>
      <c r="I12" s="230" t="str">
        <f t="shared" ca="1" si="7"/>
        <v/>
      </c>
      <c r="J12" s="230" t="str">
        <f t="shared" ca="1" si="8"/>
        <v>not started</v>
      </c>
    </row>
    <row r="13" spans="1:10" x14ac:dyDescent="0.3">
      <c r="A13" s="230">
        <v>57</v>
      </c>
      <c r="B13" s="230" t="str">
        <f t="shared" ca="1" si="0"/>
        <v>WP1.3.2</v>
      </c>
      <c r="C13" s="230" t="str">
        <f t="shared" ca="1" si="1"/>
        <v>Inferenz an NVIDIA Hardware ermöglichen</v>
      </c>
      <c r="D13" s="231" t="str">
        <f t="shared" ca="1" si="2"/>
        <v/>
      </c>
      <c r="E13" s="231" t="str">
        <f t="shared" ca="1" si="3"/>
        <v/>
      </c>
      <c r="F13" s="230" t="str">
        <f t="shared" ca="1" si="4"/>
        <v/>
      </c>
      <c r="G13" s="230" t="str">
        <f t="shared" ca="1" si="5"/>
        <v>AM</v>
      </c>
      <c r="H13" s="230" t="str">
        <f t="shared" ca="1" si="6"/>
        <v/>
      </c>
      <c r="I13" s="230" t="str">
        <f t="shared" ca="1" si="7"/>
        <v/>
      </c>
      <c r="J13" s="230" t="str">
        <f t="shared" ca="1" si="8"/>
        <v>running</v>
      </c>
    </row>
    <row r="14" spans="1:10" x14ac:dyDescent="0.3">
      <c r="A14" s="230">
        <v>64</v>
      </c>
      <c r="B14" s="230" t="str">
        <f t="shared" ca="1" si="0"/>
        <v>WP1.3.3</v>
      </c>
      <c r="C14" s="230" t="str">
        <f t="shared" ca="1" si="1"/>
        <v>Inferenz an Intelgeräte ermöglichen</v>
      </c>
      <c r="D14" s="231" t="str">
        <f t="shared" ca="1" si="2"/>
        <v/>
      </c>
      <c r="E14" s="231" t="str">
        <f t="shared" ca="1" si="3"/>
        <v/>
      </c>
      <c r="F14" s="230" t="str">
        <f t="shared" ca="1" si="4"/>
        <v/>
      </c>
      <c r="G14" s="230" t="str">
        <f t="shared" ca="1" si="5"/>
        <v>MI</v>
      </c>
      <c r="H14" s="230" t="str">
        <f t="shared" ca="1" si="6"/>
        <v/>
      </c>
      <c r="I14" s="230" t="str">
        <f t="shared" ca="1" si="7"/>
        <v/>
      </c>
      <c r="J14" s="230" t="str">
        <f t="shared" ca="1" si="8"/>
        <v>running</v>
      </c>
    </row>
    <row r="15" spans="1:10" x14ac:dyDescent="0.3">
      <c r="A15" s="230">
        <v>68</v>
      </c>
      <c r="B15" s="230" t="str">
        <f t="shared" ca="1" si="0"/>
        <v>WP1.3.4</v>
      </c>
      <c r="C15" s="230" t="str">
        <f t="shared" ca="1" si="1"/>
        <v>Inferenz an ARM ermöglichen</v>
      </c>
      <c r="D15" s="231" t="str">
        <f t="shared" ca="1" si="2"/>
        <v/>
      </c>
      <c r="E15" s="231" t="str">
        <f t="shared" ca="1" si="3"/>
        <v/>
      </c>
      <c r="F15" s="230" t="str">
        <f t="shared" ca="1" si="4"/>
        <v/>
      </c>
      <c r="G15" s="230" t="str">
        <f t="shared" ca="1" si="5"/>
        <v>MI</v>
      </c>
      <c r="H15" s="230" t="str">
        <f t="shared" ca="1" si="6"/>
        <v/>
      </c>
      <c r="I15" s="230" t="str">
        <f t="shared" ca="1" si="7"/>
        <v/>
      </c>
      <c r="J15" s="230" t="str">
        <f t="shared" ca="1" si="8"/>
        <v>running</v>
      </c>
    </row>
    <row r="16" spans="1:10" x14ac:dyDescent="0.3">
      <c r="A16" s="230">
        <v>72</v>
      </c>
      <c r="B16" s="230" t="str">
        <f t="shared" ca="1" si="0"/>
        <v>WP1.3.4</v>
      </c>
      <c r="C16" s="230" t="str">
        <f t="shared" ca="1" si="1"/>
        <v>Inferenz an Xilinx ermöglichen</v>
      </c>
      <c r="D16" s="231" t="str">
        <f t="shared" ca="1" si="2"/>
        <v/>
      </c>
      <c r="E16" s="231" t="str">
        <f t="shared" ca="1" si="3"/>
        <v/>
      </c>
      <c r="F16" s="230" t="str">
        <f t="shared" ca="1" si="4"/>
        <v/>
      </c>
      <c r="G16" s="230" t="str">
        <f t="shared" ca="1" si="5"/>
        <v>MI</v>
      </c>
      <c r="H16" s="230" t="str">
        <f t="shared" ca="1" si="6"/>
        <v/>
      </c>
      <c r="I16" s="230" t="str">
        <f t="shared" ca="1" si="7"/>
        <v/>
      </c>
      <c r="J16" s="230" t="str">
        <f t="shared" ca="1" si="8"/>
        <v>running</v>
      </c>
    </row>
    <row r="17" spans="1:10" x14ac:dyDescent="0.3">
      <c r="A17" s="230">
        <v>77</v>
      </c>
      <c r="B17" s="230" t="str">
        <f t="shared" ca="1" si="0"/>
        <v>WP1.3.5</v>
      </c>
      <c r="C17" s="230" t="str">
        <f t="shared" ca="1" si="1"/>
        <v>Powermessungen für NCS2 und NVIDIA ermöglichen</v>
      </c>
      <c r="D17" s="231" t="str">
        <f t="shared" ca="1" si="2"/>
        <v/>
      </c>
      <c r="E17" s="231" t="str">
        <f t="shared" ca="1" si="3"/>
        <v/>
      </c>
      <c r="F17" s="230" t="str">
        <f t="shared" ca="1" si="4"/>
        <v/>
      </c>
      <c r="G17" s="230" t="str">
        <f t="shared" ca="1" si="5"/>
        <v>MI</v>
      </c>
      <c r="H17" s="230" t="str">
        <f t="shared" ca="1" si="6"/>
        <v/>
      </c>
      <c r="I17" s="230" t="str">
        <f t="shared" ca="1" si="7"/>
        <v/>
      </c>
      <c r="J17" s="230" t="str">
        <f t="shared" ca="1" si="8"/>
        <v>running</v>
      </c>
    </row>
    <row r="18" spans="1:10" x14ac:dyDescent="0.3">
      <c r="A18" s="230">
        <v>87</v>
      </c>
      <c r="B18" s="230" t="str">
        <f t="shared" ca="1" si="0"/>
        <v>WP1.3.6</v>
      </c>
      <c r="C18" s="230" t="str">
        <f t="shared" ca="1" si="1"/>
        <v>Systemintegration</v>
      </c>
      <c r="D18" s="231" t="str">
        <f t="shared" ca="1" si="2"/>
        <v/>
      </c>
      <c r="E18" s="231" t="str">
        <f t="shared" ca="1" si="3"/>
        <v/>
      </c>
      <c r="F18" s="230" t="str">
        <f t="shared" ca="1" si="4"/>
        <v/>
      </c>
      <c r="G18" s="230" t="str">
        <f t="shared" ca="1" si="5"/>
        <v>AW</v>
      </c>
      <c r="H18" s="230" t="str">
        <f t="shared" ca="1" si="6"/>
        <v/>
      </c>
      <c r="I18" s="230" t="str">
        <f t="shared" ca="1" si="7"/>
        <v/>
      </c>
      <c r="J18" s="230" t="str">
        <f t="shared" ca="1" si="8"/>
        <v>not started</v>
      </c>
    </row>
    <row r="19" spans="1:10" x14ac:dyDescent="0.3">
      <c r="A19" s="230">
        <v>93</v>
      </c>
      <c r="B19" s="230" t="str">
        <f t="shared" ca="1" si="0"/>
        <v>WP2.1.1</v>
      </c>
      <c r="C19" s="230" t="str">
        <f t="shared" ca="1" si="1"/>
        <v>HW unabhängige Quantization</v>
      </c>
      <c r="D19" s="231" t="str">
        <f t="shared" ca="1" si="2"/>
        <v/>
      </c>
      <c r="E19" s="231" t="str">
        <f t="shared" ca="1" si="3"/>
        <v/>
      </c>
      <c r="F19" s="230" t="str">
        <f t="shared" ca="1" si="4"/>
        <v/>
      </c>
      <c r="G19" s="230" t="str">
        <f t="shared" ca="1" si="5"/>
        <v>MW</v>
      </c>
      <c r="H19" s="230" t="str">
        <f t="shared" ca="1" si="6"/>
        <v/>
      </c>
      <c r="I19" s="230" t="str">
        <f t="shared" ca="1" si="7"/>
        <v/>
      </c>
      <c r="J19" s="230" t="str">
        <f t="shared" ca="1" si="8"/>
        <v/>
      </c>
    </row>
    <row r="20" spans="1:10" x14ac:dyDescent="0.3">
      <c r="A20" s="230">
        <v>96</v>
      </c>
      <c r="B20" s="230" t="str">
        <f t="shared" ca="1" si="0"/>
        <v>WP2.1.2</v>
      </c>
      <c r="C20" s="230" t="str">
        <f t="shared" ca="1" si="1"/>
        <v>NVIDIA Native Quantization</v>
      </c>
      <c r="D20" s="231" t="str">
        <f t="shared" ca="1" si="2"/>
        <v/>
      </c>
      <c r="E20" s="231" t="str">
        <f t="shared" ca="1" si="3"/>
        <v/>
      </c>
      <c r="F20" s="230" t="str">
        <f t="shared" ca="1" si="4"/>
        <v/>
      </c>
      <c r="G20" s="230" t="str">
        <f t="shared" ca="1" si="5"/>
        <v>AW</v>
      </c>
      <c r="H20" s="230" t="str">
        <f t="shared" ca="1" si="6"/>
        <v/>
      </c>
      <c r="I20" s="230" t="str">
        <f t="shared" ca="1" si="7"/>
        <v/>
      </c>
      <c r="J20" s="230" t="str">
        <f t="shared" ca="1" si="8"/>
        <v/>
      </c>
    </row>
    <row r="21" spans="1:10" x14ac:dyDescent="0.3">
      <c r="A21" s="230">
        <v>98</v>
      </c>
      <c r="B21" s="230" t="str">
        <f t="shared" ca="1" si="0"/>
        <v>WP2.1.3</v>
      </c>
      <c r="C21" s="230" t="str">
        <f t="shared" ca="1" si="1"/>
        <v>Intel Native Quantization</v>
      </c>
      <c r="D21" s="231" t="str">
        <f t="shared" ca="1" si="2"/>
        <v/>
      </c>
      <c r="E21" s="231" t="str">
        <f t="shared" ca="1" si="3"/>
        <v/>
      </c>
      <c r="F21" s="230" t="str">
        <f t="shared" ca="1" si="4"/>
        <v/>
      </c>
      <c r="G21" s="230" t="str">
        <f t="shared" ca="1" si="5"/>
        <v>AW</v>
      </c>
      <c r="H21" s="230" t="str">
        <f t="shared" ca="1" si="6"/>
        <v/>
      </c>
      <c r="I21" s="230" t="str">
        <f t="shared" ca="1" si="7"/>
        <v/>
      </c>
      <c r="J21" s="230" t="str">
        <f t="shared" ca="1" si="8"/>
        <v/>
      </c>
    </row>
    <row r="22" spans="1:10" x14ac:dyDescent="0.3">
      <c r="A22" s="230">
        <v>100</v>
      </c>
      <c r="B22" s="230" t="str">
        <f t="shared" ca="1" si="0"/>
        <v>WP2.1.4</v>
      </c>
      <c r="C22" s="230" t="str">
        <f t="shared" ca="1" si="1"/>
        <v>Xilinx Quantization Aware Training</v>
      </c>
      <c r="D22" s="231" t="str">
        <f t="shared" ca="1" si="2"/>
        <v/>
      </c>
      <c r="E22" s="231" t="str">
        <f t="shared" ca="1" si="3"/>
        <v/>
      </c>
      <c r="F22" s="230" t="str">
        <f t="shared" ca="1" si="4"/>
        <v/>
      </c>
      <c r="G22" s="230" t="str">
        <f t="shared" ca="1" si="5"/>
        <v>MW</v>
      </c>
      <c r="H22" s="230" t="str">
        <f t="shared" ca="1" si="6"/>
        <v/>
      </c>
      <c r="I22" s="230" t="str">
        <f t="shared" ca="1" si="7"/>
        <v/>
      </c>
      <c r="J22" s="230" t="str">
        <f t="shared" ca="1" si="8"/>
        <v/>
      </c>
    </row>
    <row r="23" spans="1:10" x14ac:dyDescent="0.3">
      <c r="A23" s="230">
        <v>107</v>
      </c>
      <c r="B23" s="230" t="str">
        <f t="shared" ca="1" si="0"/>
        <v>WP2.2.1</v>
      </c>
      <c r="C23" s="230" t="str">
        <f t="shared" ca="1" si="1"/>
        <v>Distiller HW unabhängiges Pruning</v>
      </c>
      <c r="D23" s="231" t="str">
        <f t="shared" ca="1" si="2"/>
        <v/>
      </c>
      <c r="E23" s="231" t="str">
        <f t="shared" ca="1" si="3"/>
        <v/>
      </c>
      <c r="F23" s="230" t="str">
        <f t="shared" ca="1" si="4"/>
        <v/>
      </c>
      <c r="G23" s="230" t="str">
        <f t="shared" ca="1" si="5"/>
        <v>MI</v>
      </c>
      <c r="H23" s="230" t="str">
        <f t="shared" ca="1" si="6"/>
        <v/>
      </c>
      <c r="I23" s="230" t="str">
        <f t="shared" ca="1" si="7"/>
        <v/>
      </c>
      <c r="J23" s="230" t="str">
        <f t="shared" ca="1" si="8"/>
        <v/>
      </c>
    </row>
    <row r="24" spans="1:10" x14ac:dyDescent="0.3">
      <c r="A24" s="230">
        <v>110</v>
      </c>
      <c r="B24" s="230" t="str">
        <f t="shared" ca="1" si="0"/>
        <v>WP2.2.2</v>
      </c>
      <c r="C24" s="230" t="str">
        <f t="shared" ca="1" si="1"/>
        <v>Netzoptimierung durch slimmable Networks</v>
      </c>
      <c r="D24" s="231" t="str">
        <f t="shared" ca="1" si="2"/>
        <v/>
      </c>
      <c r="E24" s="231" t="str">
        <f t="shared" ca="1" si="3"/>
        <v/>
      </c>
      <c r="F24" s="230" t="str">
        <f t="shared" ca="1" si="4"/>
        <v/>
      </c>
      <c r="G24" s="230" t="str">
        <f t="shared" ca="1" si="5"/>
        <v>AW</v>
      </c>
      <c r="H24" s="230" t="str">
        <f t="shared" ca="1" si="6"/>
        <v/>
      </c>
      <c r="I24" s="230" t="str">
        <f t="shared" ca="1" si="7"/>
        <v/>
      </c>
      <c r="J24" s="230" t="str">
        <f t="shared" ca="1" si="8"/>
        <v/>
      </c>
    </row>
    <row r="25" spans="1:10" x14ac:dyDescent="0.3">
      <c r="A25" s="230">
        <v>127</v>
      </c>
      <c r="B25" s="230" t="str">
        <f t="shared" ca="1" si="0"/>
        <v>WP2.4.1</v>
      </c>
      <c r="C25" s="230" t="str">
        <f t="shared" ca="1" si="1"/>
        <v>Shuntconnections für MobileNet</v>
      </c>
      <c r="D25" s="231" t="str">
        <f t="shared" ca="1" si="2"/>
        <v/>
      </c>
      <c r="E25" s="231" t="str">
        <f t="shared" ca="1" si="3"/>
        <v/>
      </c>
      <c r="F25" s="230" t="str">
        <f t="shared" ca="1" si="4"/>
        <v/>
      </c>
      <c r="G25" s="230" t="str">
        <f t="shared" ca="1" si="5"/>
        <v>BH</v>
      </c>
      <c r="H25" s="230" t="str">
        <f t="shared" ca="1" si="6"/>
        <v/>
      </c>
      <c r="I25" s="230" t="str">
        <f t="shared" ca="1" si="7"/>
        <v/>
      </c>
      <c r="J25" s="230" t="str">
        <f t="shared" ca="1" si="8"/>
        <v/>
      </c>
    </row>
    <row r="26" spans="1:10" x14ac:dyDescent="0.3">
      <c r="A26" s="230">
        <v>130</v>
      </c>
      <c r="B26" s="230" t="str">
        <f t="shared" ca="1" si="0"/>
        <v>WP2.4.2</v>
      </c>
      <c r="C26" s="230" t="str">
        <f t="shared" ca="1" si="1"/>
        <v>SqueezeNas Modelle trainieren</v>
      </c>
      <c r="D26" s="231" t="str">
        <f t="shared" ca="1" si="2"/>
        <v/>
      </c>
      <c r="E26" s="231" t="str">
        <f t="shared" ca="1" si="3"/>
        <v/>
      </c>
      <c r="F26" s="230" t="str">
        <f t="shared" ca="1" si="4"/>
        <v/>
      </c>
      <c r="G26" s="230" t="str">
        <f t="shared" ca="1" si="5"/>
        <v>AM</v>
      </c>
      <c r="H26" s="230" t="str">
        <f t="shared" ca="1" si="6"/>
        <v/>
      </c>
      <c r="I26" s="230" t="str">
        <f t="shared" ca="1" si="7"/>
        <v/>
      </c>
      <c r="J26" s="230" t="str">
        <f t="shared" ca="1" si="8"/>
        <v/>
      </c>
    </row>
    <row r="27" spans="1:10" x14ac:dyDescent="0.3">
      <c r="A27" s="230">
        <v>134</v>
      </c>
      <c r="B27" s="230" t="str">
        <f t="shared" ca="1" si="0"/>
        <v>WP2.4.3</v>
      </c>
      <c r="C27" s="230" t="str">
        <f t="shared" ca="1" si="1"/>
        <v>Gemeinsamer Backbone für semantic und instance Segmentation</v>
      </c>
      <c r="D27" s="231" t="str">
        <f t="shared" ca="1" si="2"/>
        <v/>
      </c>
      <c r="E27" s="231" t="str">
        <f t="shared" ca="1" si="3"/>
        <v/>
      </c>
      <c r="F27" s="230" t="str">
        <f t="shared" ca="1" si="4"/>
        <v/>
      </c>
      <c r="G27" s="230" t="str">
        <f t="shared" ca="1" si="5"/>
        <v>HB</v>
      </c>
      <c r="H27" s="230" t="str">
        <f t="shared" ca="1" si="6"/>
        <v/>
      </c>
      <c r="I27" s="230" t="str">
        <f t="shared" ca="1" si="7"/>
        <v/>
      </c>
      <c r="J27" s="230" t="str">
        <f t="shared" ca="1" si="8"/>
        <v/>
      </c>
    </row>
    <row r="28" spans="1:10" x14ac:dyDescent="0.3">
      <c r="A28" s="230">
        <v>143</v>
      </c>
      <c r="B28" s="230" t="str">
        <f t="shared" ca="1" si="0"/>
        <v>WP2.5.1</v>
      </c>
      <c r="C28" s="230" t="str">
        <f t="shared" ca="1" si="1"/>
        <v>Trainingsserver EDA01 einrichten</v>
      </c>
      <c r="D28" s="231" t="str">
        <f t="shared" ca="1" si="2"/>
        <v/>
      </c>
      <c r="E28" s="231" t="str">
        <f t="shared" ca="1" si="3"/>
        <v/>
      </c>
      <c r="F28" s="230" t="str">
        <f t="shared" ca="1" si="4"/>
        <v/>
      </c>
      <c r="G28" s="230" t="str">
        <f t="shared" ca="1" si="5"/>
        <v>AM</v>
      </c>
      <c r="H28" s="230" t="str">
        <f t="shared" ca="1" si="6"/>
        <v/>
      </c>
      <c r="I28" s="230" t="str">
        <f t="shared" ca="1" si="7"/>
        <v/>
      </c>
      <c r="J28" s="230" t="str">
        <f t="shared" ca="1" si="8"/>
        <v/>
      </c>
    </row>
    <row r="29" spans="1:10" x14ac:dyDescent="0.3">
      <c r="A29" s="230">
        <v>148</v>
      </c>
      <c r="B29" s="230" t="str">
        <f t="shared" ca="1" si="0"/>
        <v>WP2.5.2</v>
      </c>
      <c r="C29" s="230" t="str">
        <f t="shared" ca="1" si="1"/>
        <v>Externes Training einrichten</v>
      </c>
      <c r="D29" s="231" t="str">
        <f t="shared" ca="1" si="2"/>
        <v/>
      </c>
      <c r="E29" s="231" t="str">
        <f t="shared" ca="1" si="3"/>
        <v/>
      </c>
      <c r="F29" s="230" t="str">
        <f t="shared" ca="1" si="4"/>
        <v/>
      </c>
      <c r="G29" s="230" t="str">
        <f t="shared" ca="1" si="5"/>
        <v>MW</v>
      </c>
      <c r="H29" s="230" t="str">
        <f t="shared" ca="1" si="6"/>
        <v/>
      </c>
      <c r="I29" s="230" t="str">
        <f t="shared" ca="1" si="7"/>
        <v/>
      </c>
      <c r="J29" s="230" t="str">
        <f t="shared" ca="1" si="8"/>
        <v/>
      </c>
    </row>
    <row r="30" spans="1:10" x14ac:dyDescent="0.3">
      <c r="A30" s="230">
        <v>151</v>
      </c>
      <c r="B30" s="230" t="str">
        <f t="shared" ca="1" si="0"/>
        <v>WP2.5.3</v>
      </c>
      <c r="C30" s="230" t="str">
        <f t="shared" ca="1" si="1"/>
        <v>Messdatenbank für Messungen im Labor einrichten</v>
      </c>
      <c r="D30" s="231" t="str">
        <f t="shared" ca="1" si="2"/>
        <v/>
      </c>
      <c r="E30" s="231" t="str">
        <f t="shared" ca="1" si="3"/>
        <v/>
      </c>
      <c r="F30" s="230" t="str">
        <f t="shared" ca="1" si="4"/>
        <v/>
      </c>
      <c r="G30" s="230" t="str">
        <f t="shared" ca="1" si="5"/>
        <v>AW</v>
      </c>
      <c r="H30" s="230" t="str">
        <f t="shared" ca="1" si="6"/>
        <v/>
      </c>
      <c r="I30" s="230" t="str">
        <f t="shared" ca="1" si="7"/>
        <v/>
      </c>
      <c r="J30" s="230" t="str">
        <f t="shared" ca="1" si="8"/>
        <v/>
      </c>
    </row>
    <row r="31" spans="1:10" x14ac:dyDescent="0.3">
      <c r="A31" s="230">
        <v>156</v>
      </c>
      <c r="B31" s="230" t="str">
        <f t="shared" ca="1" si="0"/>
        <v>WP2.5.4</v>
      </c>
      <c r="C31" s="230" t="str">
        <f t="shared" ca="1" si="1"/>
        <v>EML-Prozess automatisieren und vereinfachen</v>
      </c>
      <c r="D31" s="231" t="str">
        <f t="shared" ca="1" si="2"/>
        <v/>
      </c>
      <c r="E31" s="231" t="str">
        <f t="shared" ca="1" si="3"/>
        <v/>
      </c>
      <c r="F31" s="230" t="str">
        <f t="shared" ca="1" si="4"/>
        <v/>
      </c>
      <c r="G31" s="230" t="str">
        <f t="shared" ca="1" si="5"/>
        <v>AW</v>
      </c>
      <c r="H31" s="230" t="str">
        <f t="shared" ca="1" si="6"/>
        <v/>
      </c>
      <c r="I31" s="230" t="str">
        <f t="shared" ca="1" si="7"/>
        <v/>
      </c>
      <c r="J31" s="230" t="str">
        <f t="shared" ca="1" si="8"/>
        <v/>
      </c>
    </row>
    <row r="32" spans="1:10" x14ac:dyDescent="0.3">
      <c r="A32" s="230">
        <v>161</v>
      </c>
      <c r="B32" s="230" t="str">
        <f t="shared" ca="1" si="0"/>
        <v>WP2.5.5</v>
      </c>
      <c r="C32" s="230" t="str">
        <f t="shared" ca="1" si="1"/>
        <v>Applikation: Traffic Light System</v>
      </c>
      <c r="D32" s="231" t="str">
        <f t="shared" ca="1" si="2"/>
        <v/>
      </c>
      <c r="E32" s="231" t="str">
        <f t="shared" ca="1" si="3"/>
        <v/>
      </c>
      <c r="F32" s="230" t="str">
        <f t="shared" ca="1" si="4"/>
        <v/>
      </c>
      <c r="G32" s="230" t="str">
        <f t="shared" ca="1" si="5"/>
        <v>AW</v>
      </c>
      <c r="H32" s="230" t="str">
        <f t="shared" ca="1" si="6"/>
        <v/>
      </c>
      <c r="I32" s="230" t="str">
        <f t="shared" ca="1" si="7"/>
        <v/>
      </c>
      <c r="J32" s="230" t="str">
        <f t="shared" ca="1" si="8"/>
        <v/>
      </c>
    </row>
    <row r="33" spans="1:10" x14ac:dyDescent="0.3">
      <c r="A33" s="230">
        <v>166</v>
      </c>
      <c r="B33" s="230" t="str">
        <f t="shared" ca="1" si="0"/>
        <v>WP2.5.6</v>
      </c>
      <c r="C33" s="230" t="str">
        <f t="shared" ca="1" si="1"/>
        <v>Applikation: Ragweederkennung über eine Drohne</v>
      </c>
      <c r="D33" s="231" t="str">
        <f t="shared" ca="1" si="2"/>
        <v/>
      </c>
      <c r="E33" s="231" t="str">
        <f t="shared" ca="1" si="3"/>
        <v/>
      </c>
      <c r="F33" s="230" t="str">
        <f t="shared" ca="1" si="4"/>
        <v/>
      </c>
      <c r="G33" s="230" t="str">
        <f t="shared" ca="1" si="5"/>
        <v>LS</v>
      </c>
      <c r="H33" s="230" t="str">
        <f t="shared" ca="1" si="6"/>
        <v/>
      </c>
      <c r="I33" s="230" t="str">
        <f t="shared" ca="1" si="7"/>
        <v/>
      </c>
      <c r="J33" s="230" t="str">
        <f t="shared" ca="1" si="8"/>
        <v/>
      </c>
    </row>
    <row r="34" spans="1:10" x14ac:dyDescent="0.3">
      <c r="A34" s="230">
        <v>174</v>
      </c>
      <c r="B34" s="230" t="str">
        <f t="shared" ca="1" si="0"/>
        <v>WP2.5.7</v>
      </c>
      <c r="C34" s="230" t="str">
        <f t="shared" ca="1" si="1"/>
        <v>Applikation: Minicar Demonstrator</v>
      </c>
      <c r="D34" s="231" t="str">
        <f t="shared" ca="1" si="2"/>
        <v/>
      </c>
      <c r="E34" s="231" t="str">
        <f t="shared" ca="1" si="3"/>
        <v/>
      </c>
      <c r="F34" s="230" t="str">
        <f t="shared" ca="1" si="4"/>
        <v/>
      </c>
      <c r="G34" s="230" t="str">
        <f t="shared" ca="1" si="5"/>
        <v>MI</v>
      </c>
      <c r="H34" s="230" t="str">
        <f t="shared" ca="1" si="6"/>
        <v/>
      </c>
      <c r="I34" s="230" t="str">
        <f t="shared" ca="1" si="7"/>
        <v/>
      </c>
      <c r="J34" s="230" t="str">
        <f t="shared" ca="1" si="8"/>
        <v/>
      </c>
    </row>
    <row r="35" spans="1:10" x14ac:dyDescent="0.3">
      <c r="A35" s="230">
        <v>179</v>
      </c>
      <c r="B35" s="230" t="str">
        <f t="shared" ca="1" si="0"/>
        <v>WP2.5.8</v>
      </c>
      <c r="C35" s="230" t="str">
        <f t="shared" ca="1" si="1"/>
        <v>Applikation: TFLite Netz auf einem Handy</v>
      </c>
      <c r="D35" s="231" t="str">
        <f t="shared" ca="1" si="2"/>
        <v/>
      </c>
      <c r="E35" s="231" t="str">
        <f t="shared" ca="1" si="3"/>
        <v/>
      </c>
      <c r="F35" s="230" t="str">
        <f t="shared" ca="1" si="4"/>
        <v/>
      </c>
      <c r="G35" s="230" t="str">
        <f t="shared" ca="1" si="5"/>
        <v>TK</v>
      </c>
      <c r="H35" s="230" t="str">
        <f t="shared" ca="1" si="6"/>
        <v/>
      </c>
      <c r="I35" s="230" t="str">
        <f t="shared" ca="1" si="7"/>
        <v/>
      </c>
      <c r="J35" s="230" t="str">
        <f t="shared" ca="1" si="8"/>
        <v/>
      </c>
    </row>
  </sheetData>
  <pageMargins left="0.7" right="0.7" top="0.78740157499999996" bottom="0.78740157499999996"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21"/>
  <sheetViews>
    <sheetView workbookViewId="0">
      <selection activeCell="D3" sqref="D3"/>
    </sheetView>
  </sheetViews>
  <sheetFormatPr baseColWidth="10" defaultColWidth="11.44140625" defaultRowHeight="14.4" x14ac:dyDescent="0.3"/>
  <cols>
    <col min="1" max="2" width="11.33203125" style="243" customWidth="1"/>
    <col min="3" max="3" width="9.6640625" customWidth="1"/>
    <col min="4" max="4" width="62.6640625" bestFit="1" customWidth="1"/>
    <col min="5" max="6" width="14.6640625" customWidth="1"/>
    <col min="7" max="7" width="40" customWidth="1"/>
    <col min="8" max="8" width="13.5546875" customWidth="1"/>
    <col min="9" max="9" width="19" customWidth="1"/>
  </cols>
  <sheetData>
    <row r="1" spans="1:9" x14ac:dyDescent="0.3">
      <c r="A1" s="241" t="s">
        <v>414</v>
      </c>
      <c r="B1" s="241" t="s">
        <v>415</v>
      </c>
      <c r="C1" s="242" t="s">
        <v>416</v>
      </c>
      <c r="D1" s="242" t="s">
        <v>417</v>
      </c>
      <c r="E1" s="242" t="s">
        <v>418</v>
      </c>
      <c r="F1" s="242" t="s">
        <v>419</v>
      </c>
      <c r="G1" s="242" t="s">
        <v>11</v>
      </c>
      <c r="H1" s="242" t="s">
        <v>420</v>
      </c>
      <c r="I1" s="242" t="s">
        <v>11</v>
      </c>
    </row>
    <row r="2" spans="1:9" x14ac:dyDescent="0.3">
      <c r="A2" s="243">
        <v>43889</v>
      </c>
      <c r="C2" t="s">
        <v>421</v>
      </c>
      <c r="D2" t="s">
        <v>422</v>
      </c>
      <c r="E2" t="s">
        <v>423</v>
      </c>
      <c r="F2" t="s">
        <v>66</v>
      </c>
      <c r="G2" t="s">
        <v>424</v>
      </c>
      <c r="I2" t="s">
        <v>425</v>
      </c>
    </row>
    <row r="3" spans="1:9" x14ac:dyDescent="0.3">
      <c r="A3" s="243">
        <v>43920</v>
      </c>
      <c r="C3" t="s">
        <v>328</v>
      </c>
      <c r="D3" t="s">
        <v>426</v>
      </c>
      <c r="E3" t="s">
        <v>427</v>
      </c>
      <c r="F3" t="s">
        <v>66</v>
      </c>
      <c r="G3" t="s">
        <v>428</v>
      </c>
      <c r="I3" t="s">
        <v>425</v>
      </c>
    </row>
    <row r="4" spans="1:9" x14ac:dyDescent="0.3">
      <c r="A4" s="243">
        <v>43976</v>
      </c>
      <c r="C4" t="s">
        <v>429</v>
      </c>
      <c r="D4" t="s">
        <v>430</v>
      </c>
      <c r="E4" t="s">
        <v>431</v>
      </c>
      <c r="F4" t="s">
        <v>66</v>
      </c>
      <c r="G4" t="s">
        <v>428</v>
      </c>
      <c r="I4" t="s">
        <v>425</v>
      </c>
    </row>
    <row r="5" spans="1:9" x14ac:dyDescent="0.3">
      <c r="A5" s="243">
        <v>43976</v>
      </c>
      <c r="C5" t="s">
        <v>429</v>
      </c>
      <c r="D5" t="s">
        <v>432</v>
      </c>
      <c r="E5" t="s">
        <v>433</v>
      </c>
      <c r="F5" t="s">
        <v>66</v>
      </c>
      <c r="G5" t="s">
        <v>434</v>
      </c>
      <c r="I5" t="s">
        <v>425</v>
      </c>
    </row>
    <row r="6" spans="1:9" x14ac:dyDescent="0.3">
      <c r="A6" s="243">
        <v>44018</v>
      </c>
      <c r="C6" t="s">
        <v>421</v>
      </c>
      <c r="D6" t="s">
        <v>435</v>
      </c>
      <c r="E6" t="s">
        <v>436</v>
      </c>
      <c r="F6" t="s">
        <v>66</v>
      </c>
      <c r="G6" t="s">
        <v>437</v>
      </c>
      <c r="I6" t="s">
        <v>425</v>
      </c>
    </row>
    <row r="7" spans="1:9" x14ac:dyDescent="0.3">
      <c r="A7" s="243">
        <v>44025</v>
      </c>
      <c r="C7" t="s">
        <v>429</v>
      </c>
      <c r="D7" t="s">
        <v>438</v>
      </c>
      <c r="E7" t="s">
        <v>439</v>
      </c>
      <c r="F7" t="s">
        <v>66</v>
      </c>
      <c r="G7" t="s">
        <v>440</v>
      </c>
      <c r="I7" t="s">
        <v>425</v>
      </c>
    </row>
    <row r="8" spans="1:9" x14ac:dyDescent="0.3">
      <c r="A8" s="243">
        <v>44109</v>
      </c>
      <c r="C8" t="s">
        <v>421</v>
      </c>
      <c r="D8" t="s">
        <v>441</v>
      </c>
      <c r="E8" t="s">
        <v>442</v>
      </c>
      <c r="F8" t="s">
        <v>443</v>
      </c>
      <c r="G8" t="s">
        <v>444</v>
      </c>
      <c r="I8" t="s">
        <v>425</v>
      </c>
    </row>
    <row r="9" spans="1:9" x14ac:dyDescent="0.3">
      <c r="A9" s="243">
        <v>44123</v>
      </c>
      <c r="C9" t="s">
        <v>421</v>
      </c>
      <c r="D9" t="s">
        <v>445</v>
      </c>
      <c r="E9" t="s">
        <v>446</v>
      </c>
      <c r="F9" t="s">
        <v>66</v>
      </c>
      <c r="G9" s="244" t="s">
        <v>447</v>
      </c>
      <c r="I9" t="s">
        <v>425</v>
      </c>
    </row>
    <row r="10" spans="1:9" x14ac:dyDescent="0.3">
      <c r="A10" s="243">
        <v>44138</v>
      </c>
      <c r="C10" t="s">
        <v>421</v>
      </c>
      <c r="D10" t="s">
        <v>448</v>
      </c>
      <c r="E10" t="s">
        <v>449</v>
      </c>
      <c r="F10" t="s">
        <v>66</v>
      </c>
      <c r="G10" t="s">
        <v>450</v>
      </c>
      <c r="I10" t="s">
        <v>425</v>
      </c>
    </row>
    <row r="11" spans="1:9" x14ac:dyDescent="0.3">
      <c r="A11" s="243" t="s">
        <v>451</v>
      </c>
      <c r="C11" t="s">
        <v>421</v>
      </c>
      <c r="D11" t="s">
        <v>452</v>
      </c>
      <c r="E11" t="s">
        <v>453</v>
      </c>
      <c r="F11" t="s">
        <v>47</v>
      </c>
      <c r="G11" t="s">
        <v>454</v>
      </c>
      <c r="I11" t="s">
        <v>425</v>
      </c>
    </row>
    <row r="12" spans="1:9" x14ac:dyDescent="0.3">
      <c r="A12" s="243" t="s">
        <v>451</v>
      </c>
      <c r="C12" t="s">
        <v>429</v>
      </c>
      <c r="D12" t="s">
        <v>82</v>
      </c>
      <c r="E12" t="s">
        <v>455</v>
      </c>
      <c r="F12" t="s">
        <v>48</v>
      </c>
      <c r="G12" t="s">
        <v>454</v>
      </c>
      <c r="I12" t="s">
        <v>425</v>
      </c>
    </row>
    <row r="13" spans="1:9" x14ac:dyDescent="0.3">
      <c r="A13" s="243" t="s">
        <v>456</v>
      </c>
      <c r="C13" t="s">
        <v>421</v>
      </c>
      <c r="D13" s="245" t="s">
        <v>457</v>
      </c>
      <c r="E13" t="s">
        <v>458</v>
      </c>
      <c r="F13" s="245" t="s">
        <v>324</v>
      </c>
      <c r="G13" s="245" t="s">
        <v>459</v>
      </c>
      <c r="I13" t="s">
        <v>460</v>
      </c>
    </row>
    <row r="14" spans="1:9" x14ac:dyDescent="0.3">
      <c r="A14" s="243">
        <v>44138</v>
      </c>
      <c r="C14" t="s">
        <v>328</v>
      </c>
      <c r="D14" t="s">
        <v>461</v>
      </c>
      <c r="E14" t="s">
        <v>462</v>
      </c>
      <c r="F14" t="s">
        <v>47</v>
      </c>
      <c r="G14" t="s">
        <v>463</v>
      </c>
      <c r="I14" t="s">
        <v>460</v>
      </c>
    </row>
    <row r="15" spans="1:9" x14ac:dyDescent="0.3">
      <c r="A15" s="243">
        <v>44138</v>
      </c>
      <c r="C15" t="s">
        <v>464</v>
      </c>
      <c r="D15" t="s">
        <v>465</v>
      </c>
      <c r="E15" t="s">
        <v>466</v>
      </c>
      <c r="F15" t="s">
        <v>66</v>
      </c>
      <c r="G15" t="s">
        <v>467</v>
      </c>
      <c r="I15" t="s">
        <v>460</v>
      </c>
    </row>
    <row r="16" spans="1:9" x14ac:dyDescent="0.3">
      <c r="A16" s="243" t="s">
        <v>468</v>
      </c>
      <c r="D16" s="245" t="s">
        <v>227</v>
      </c>
      <c r="F16" s="245" t="s">
        <v>324</v>
      </c>
      <c r="G16" t="s">
        <v>469</v>
      </c>
      <c r="I16" t="s">
        <v>470</v>
      </c>
    </row>
    <row r="17" spans="1:9" x14ac:dyDescent="0.3">
      <c r="A17" s="243" t="s">
        <v>468</v>
      </c>
      <c r="D17" s="245" t="s">
        <v>471</v>
      </c>
      <c r="F17" s="245" t="s">
        <v>48</v>
      </c>
      <c r="G17" t="s">
        <v>469</v>
      </c>
      <c r="I17" t="s">
        <v>470</v>
      </c>
    </row>
    <row r="18" spans="1:9" x14ac:dyDescent="0.3">
      <c r="A18" s="243">
        <v>44138</v>
      </c>
      <c r="C18" t="s">
        <v>328</v>
      </c>
      <c r="D18" s="244" t="s">
        <v>472</v>
      </c>
      <c r="E18" t="s">
        <v>51</v>
      </c>
      <c r="F18" s="244" t="s">
        <v>47</v>
      </c>
      <c r="I18" t="s">
        <v>425</v>
      </c>
    </row>
    <row r="19" spans="1:9" x14ac:dyDescent="0.3">
      <c r="A19" s="243">
        <v>44153</v>
      </c>
      <c r="C19" t="s">
        <v>429</v>
      </c>
      <c r="D19" s="244" t="s">
        <v>473</v>
      </c>
      <c r="F19" s="244" t="s">
        <v>66</v>
      </c>
      <c r="G19" s="244" t="s">
        <v>474</v>
      </c>
      <c r="I19" t="s">
        <v>470</v>
      </c>
    </row>
    <row r="20" spans="1:9" x14ac:dyDescent="0.3">
      <c r="A20" s="243">
        <v>44153</v>
      </c>
      <c r="C20" t="s">
        <v>421</v>
      </c>
      <c r="D20" s="244" t="s">
        <v>475</v>
      </c>
      <c r="F20" s="244" t="s">
        <v>66</v>
      </c>
      <c r="G20" s="244" t="s">
        <v>476</v>
      </c>
    </row>
    <row r="21" spans="1:9" x14ac:dyDescent="0.3">
      <c r="A21" s="243">
        <v>44153</v>
      </c>
      <c r="C21" t="s">
        <v>429</v>
      </c>
      <c r="D21" t="s">
        <v>477</v>
      </c>
      <c r="E21" t="s">
        <v>478</v>
      </c>
      <c r="F21" t="s">
        <v>47</v>
      </c>
      <c r="G21" t="s">
        <v>479</v>
      </c>
      <c r="I21" t="s">
        <v>425</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A6"/>
  <sheetViews>
    <sheetView workbookViewId="0">
      <selection activeCell="A2" sqref="A2"/>
    </sheetView>
  </sheetViews>
  <sheetFormatPr baseColWidth="10" defaultRowHeight="14.4" x14ac:dyDescent="0.3"/>
  <sheetData>
    <row r="1" spans="1:1" x14ac:dyDescent="0.3">
      <c r="A1" s="242" t="s">
        <v>382</v>
      </c>
    </row>
    <row r="2" spans="1:1" x14ac:dyDescent="0.3">
      <c r="A2" t="s">
        <v>484</v>
      </c>
    </row>
    <row r="3" spans="1:1" x14ac:dyDescent="0.3">
      <c r="A3" t="s">
        <v>483</v>
      </c>
    </row>
    <row r="4" spans="1:1" x14ac:dyDescent="0.3">
      <c r="A4" t="s">
        <v>480</v>
      </c>
    </row>
    <row r="5" spans="1:1" x14ac:dyDescent="0.3">
      <c r="A5" t="s">
        <v>481</v>
      </c>
    </row>
    <row r="6" spans="1:1" x14ac:dyDescent="0.3">
      <c r="A6" t="s">
        <v>482</v>
      </c>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EML_Tool_WP</vt:lpstr>
      <vt:lpstr>Deliverables</vt:lpstr>
      <vt:lpstr>Work_Progress</vt:lpstr>
      <vt:lpstr>Student_Thesis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2020-11-30T21:36:43Z</dcterms:modified>
</cp:coreProperties>
</file>