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EML_Tool_WP" sheetId="1" state="visible" r:id="rId2"/>
    <sheet name="Deliverables" sheetId="2" state="visible" r:id="rId3"/>
    <sheet name="Work_Progress" sheetId="3" state="visible" r:id="rId4"/>
    <sheet name="Student_Thesis" sheetId="4" state="visible" r:id="rId5"/>
    <sheet name="Settings" sheetId="5" state="visible" r:id="rId6"/>
  </sheets>
  <definedNames>
    <definedName function="false" hidden="false" localSheetId="0" name="_xlnm.Print_Area" vbProcedure="false">EML_Tool_WP!$A$1:$Q$193</definedName>
    <definedName function="false" hidden="true" localSheetId="0" name="_xlnm._FilterDatabase" vbProcedure="false">EML_Tool_WP!$A$1:$AY$225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<sst xmlns="http://schemas.openxmlformats.org/spreadsheetml/2006/main" count="1110" uniqueCount="550">
  <si>
    <t xml:space="preserve">Compliance zu WPs CDLEML</t>
  </si>
  <si>
    <t xml:space="preserve">Start Date</t>
  </si>
  <si>
    <t xml:space="preserve">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</si>
  <si>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</si>
  <si>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</si>
  <si>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</si>
  <si>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</si>
  <si>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</si>
  <si>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</si>
  <si>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</si>
  <si>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</si>
  <si>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Deliverables</t>
  </si>
  <si>
    <t xml:space="preserve">Links</t>
  </si>
  <si>
    <t xml:space="preserve">Priority</t>
  </si>
  <si>
    <t xml:space="preserve">%</t>
  </si>
  <si>
    <t xml:space="preserve">Milestones</t>
  </si>
  <si>
    <t xml:space="preserve">M1.1</t>
  </si>
  <si>
    <t xml:space="preserve">M2.1</t>
  </si>
  <si>
    <t xml:space="preserve">M1.2</t>
  </si>
  <si>
    <t xml:space="preserve">M2.2</t>
  </si>
  <si>
    <t xml:space="preserve">M1.3M2.3</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</si>
  <si>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</si>
  <si>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</si>
  <si>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</si>
  <si>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</si>
  <si>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</si>
  <si>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</si>
  <si>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</si>
  <si>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</si>
  <si>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</si>
  <si>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</si>
  <si>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Marco</t>
  </si>
  <si>
    <t xml:space="preserve">closed</t>
  </si>
  <si>
    <t xml:space="preserve">None</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</si>
  <si>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</si>
  <si>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</si>
  <si>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</si>
  <si>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</si>
  <si>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</si>
  <si>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</si>
  <si>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Estimator Blackthorn for Latency (NVIDIA)</t>
  </si>
  <si>
    <t xml:space="preserve">Model based latency estimator method</t>
  </si>
  <si>
    <t xml:space="preserve">Wie weit seid ihr? Wollen wir alle diese Plattformen machen?</t>
  </si>
  <si>
    <t xml:space="preserve">ML</t>
  </si>
  <si>
    <t xml:space="preserve">running</t>
  </si>
  <si>
    <t xml:space="preserve">Martins latency estimator mit Modell von Xavier erstellen</t>
  </si>
  <si>
    <t xml:space="preserve">*Modellstruktur fertig. Übertragung auf Xavier, Messungen</t>
  </si>
  <si>
    <t xml:space="preserve">[] Messen
[] Modell erstellen
[] Modell übertragen</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</si>
  <si>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</si>
  <si>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</si>
  <si>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</si>
  <si>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
[] In Repository stellen</t>
  </si>
  <si>
    <t xml:space="preserve">Martins latency estimator mit Modell von TX2 erstellen</t>
  </si>
  <si>
    <t xml:space="preserve">[] 3 Layertypen neu hinzufügen
[] Code aufräumen</t>
  </si>
  <si>
    <t xml:space="preserve">WP1.1.3</t>
  </si>
  <si>
    <t xml:space="preserve">Estimator method ANETTE for Latency (Intel, ARM, Xilinx)</t>
  </si>
  <si>
    <t xml:space="preserve">Statistic and model based latency estimator method  </t>
  </si>
  <si>
    <t xml:space="preserve">Wie weit bis du da?</t>
  </si>
  <si>
    <t xml:space="preserve">MW</t>
  </si>
  <si>
    <t xml:space="preserve">Latency Intel: ANETTE aufsetzen mit Modell von NUC erstellen</t>
  </si>
  <si>
    <t xml:space="preserve">Latency Xilinx: ANETTE aufsetzen mit Modell von Xilinx ZCU102 + spezielle IP erstellen</t>
  </si>
  <si>
    <t xml:space="preserve">Modell fertig, Schnittstelle nach außen offen</t>
  </si>
  <si>
    <t xml:space="preserve">[]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</si>
  <si>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</si>
  <si>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</si>
  <si>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</si>
  <si>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</si>
  <si>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</si>
  <si>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Latency ARM: ANETTE auf Raspberry PI aufsetzen</t>
  </si>
  <si>
    <t xml:space="preserve">WP1.1.4</t>
  </si>
  <si>
    <t xml:space="preserve">Estimation of Power through a White box model</t>
  </si>
  <si>
    <t xml:space="preserve">Power estimation through circuit simulator</t>
  </si>
  <si>
    <t xml:space="preserve">Cancelled</t>
  </si>
  <si>
    <t xml:space="preserve">CK</t>
  </si>
  <si>
    <t xml:space="preserve">cancelled</t>
  </si>
  <si>
    <t xml:space="preserve">Power Xilinx: Generelle Powerabschätzungsmodell durch Synthetisierung erstellen</t>
  </si>
  <si>
    <t xml:space="preserve">Mit Powerschätzungen erweitern. Systematisch Xilinx und Sticks durchmessen. CK: FPGA feingranulare Abschätzung der Energie. Xilinx Power Estimator, geplant technologieunabhängig, auf alle FPGAs. Technologielibrary. Kommersielle Lösungen gibt es schon</t>
  </si>
  <si>
    <t xml:space="preserve">- Testbeispiel gefunden und implementieren
- Testsetup machen, wie misst man</t>
  </si>
  <si>
    <t xml:space="preserve">[] Besprechung mit Herbert @MW
[] HW bestellen
[] Studentenarbeit ausschreiben
[] Mit Multimeter oder DAQ Messung</t>
  </si>
  <si>
    <t xml:space="preserve">WP1.1.5</t>
  </si>
  <si>
    <t xml:space="preserve">Estimation of Power through ANETTE</t>
  </si>
  <si>
    <t xml:space="preserve">Power estimation through the estimator ANNETTE</t>
  </si>
  <si>
    <t xml:space="preserve">not started</t>
  </si>
  <si>
    <t xml:space="preserve">Power Xilinx: Powerschätzung von ANETTE auf Xilinx erweitern?</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</si>
  <si>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</si>
  <si>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</si>
  <si>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</si>
  <si>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</si>
  <si>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</si>
  <si>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</si>
  <si>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</si>
  <si>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</si>
  <si>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</si>
  <si>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</si>
  <si>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</si>
  <si>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</si>
  <si>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</si>
  <si>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</si>
  <si>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Profiling</t>
  </si>
  <si>
    <t xml:space="preserve">HW settings profiling of NVIDIA Xavier, Jetson Nano (Bachelor thesis) and TX2</t>
  </si>
  <si>
    <t xml:space="preserve">AW</t>
  </si>
  <si>
    <t xml:space="preserve">SH</t>
  </si>
  <si>
    <t xml:space="preserve">D1.2.1: Publication, HW settings scripts, Thesis, additional documentation</t>
  </si>
  <si>
    <t xml:space="preserve">NVIDIA Jetson Nano Hardware Profiling durchführen</t>
  </si>
  <si>
    <t xml:space="preserve">Im synchronen Modus nur. Im async geht das nicht. 
Zusatzmessungen Jetson Nano
- Batchsize 1-4, weil sie mit einem Netz mehrere Sensorinputs gleichzeitig anschauen, Synchronbilder
- Powerminimierung bzw. Powerkontrolle, weil es bei Nano öfters passiert ist, dass der 100W Netzteil überlastet wird und das Gerät thermisch eingeht. Stresstests wären hier interessant für die Geräte bzw. wie man so einen Zustand vermeiden kann.</t>
  </si>
  <si>
    <t xml:space="preserve">*Bakarbeit fast fertig. 
* Zusatzmessungen von ME offen</t>
  </si>
  <si>
    <t xml:space="preserve">[] Bericht mit notwendigen Messungen drinnen (Bakarbeit + Zusatzmessungen)</t>
  </si>
  <si>
    <t xml:space="preserve">NVIDIA Jetson Nano Hardware Optimierung Implementierung auf Nano</t>
  </si>
  <si>
    <t xml:space="preserve">Scripts implementieren, wo man Einstellungen für min Latency, min Power oder min Energy einstellen kann</t>
  </si>
  <si>
    <t xml:space="preserve">NVIDIA TX2 Hardware Profiling durchführen</t>
  </si>
  <si>
    <t xml:space="preserve">Dieselbe Messungen wir bei Nano</t>
  </si>
  <si>
    <t xml:space="preserve">NVIDIA Xavier Hardware Profiling durchführen</t>
  </si>
  <si>
    <t xml:space="preserve">WP1.2.2</t>
  </si>
  <si>
    <t xml:space="preserve">ARM Profiling</t>
  </si>
  <si>
    <t xml:space="preserve">HW settings profiling of Raspberry Pi</t>
  </si>
  <si>
    <t xml:space="preserve">MI</t>
  </si>
  <si>
    <t xml:space="preserve">D1.2.2</t>
  </si>
  <si>
    <t xml:space="preserve">ARM (Raspberry) HW Optimierungen untersuchen</t>
  </si>
  <si>
    <t xml:space="preserve">Settings für CPU -&gt; Latenz, Power und Energy</t>
  </si>
  <si>
    <t xml:space="preserve">ARM HW Optimierungen als Script implementieren</t>
  </si>
  <si>
    <t xml:space="preserve">WP1.2.3</t>
  </si>
  <si>
    <t xml:space="preserve">Xilinx Profiling</t>
  </si>
  <si>
    <t xml:space="preserve">HW settings profiling of Xilinx ZCU102</t>
  </si>
  <si>
    <t xml:space="preserve">Xilinx HW Optimerungensoptionen untersuchen</t>
  </si>
  <si>
    <t xml:space="preserve">Größe systosischen Array, Puffer, DSP untersuchen</t>
  </si>
  <si>
    <t xml:space="preserve">Im Zuge der Arbeit von Matthias. </t>
  </si>
  <si>
    <t xml:space="preserve">[] Studentenarbeit ausschreiben?</t>
  </si>
  <si>
    <t xml:space="preserve">Xilinx HW Optimierungen als Script implementieren</t>
  </si>
  <si>
    <t xml:space="preserve">WP1.2.4</t>
  </si>
  <si>
    <t xml:space="preserve">Intel Profiling</t>
  </si>
  <si>
    <t xml:space="preserve">HW settings profiling of Intel NCS2 and CPU through OpenVino</t>
  </si>
  <si>
    <t xml:space="preserve">OpenVino CPU Hardwareoptimierung untersuchen</t>
  </si>
  <si>
    <t xml:space="preserve">Unterschied GPU/CPU am NUC Performace, Auslastung der Cores</t>
  </si>
  <si>
    <t xml:space="preserve">Bachelorarbeit ausschreiben für Latenz und Power und Energiemessungen?</t>
  </si>
  <si>
    <t xml:space="preserve">OpenVino Hardwareoptimierung Implementierung von Scripts auf NUC and NCS2</t>
  </si>
  <si>
    <t xml:space="preserve">NCS2 Hardwareoptimierungsoptionen untersuchen</t>
  </si>
  <si>
    <t xml:space="preserve">Settings für min Latenz, Power und Energy</t>
  </si>
  <si>
    <t xml:space="preserve">WP1.3</t>
  </si>
  <si>
    <t xml:space="preserve">Map Models of hardware</t>
  </si>
  <si>
    <t xml:space="preserve">Anforderung: Optimierungsstruktur für 4 Plattformen</t>
  </si>
  <si>
    <t xml:space="preserve">WP1.3.1</t>
  </si>
  <si>
    <t xml:space="preserve">Gemeinsame Infrastruktur Hardwareschnittstelle</t>
  </si>
  <si>
    <t xml:space="preserve">Common software interfaces for devices</t>
  </si>
  <si>
    <r>
      <rPr>
        <b val="true"/>
        <sz val="11"/>
        <color rgb="FF1F497D"/>
        <rFont val="Calibri"/>
        <family val="2"/>
        <charset val="1"/>
      </rPr>
      <t xml:space="preserve">EML-Process:</t>
    </r>
    <r>
      <rPr>
        <sz val="11"/>
        <color rgb="FF1F497D"/>
        <rFont val="Calibri"/>
        <family val="2"/>
        <charset val="1"/>
      </rPr>
      <t xml:space="preserve"> Gemeinsame Estimatorschnittstelle aus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</si>
  <si>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</si>
  <si>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</si>
  <si>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 Klären wie wir jobs nicht parallel ausführen (eventuell ohne Taskspooler) </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</si>
  <si>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</si>
  <si>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</si>
  <si>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 Infos und Scripts von Matthias und Matvey bekomme
[] Matvey NUC Openvino installieren</t>
  </si>
  <si>
    <t xml:space="preserve">WP1.3.2</t>
  </si>
  <si>
    <t xml:space="preserve">Inferenz an NVIDIA Hardware ermöglichen</t>
  </si>
  <si>
    <t xml:space="preserve">Inference on Nano, TX2 and Xavier</t>
  </si>
  <si>
    <t xml:space="preserve">AM</t>
  </si>
  <si>
    <t xml:space="preserve">D1.3.1: Inferenzbericht</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</si>
  <si>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</si>
  <si>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</si>
  <si>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</si>
  <si>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</si>
  <si>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</si>
  <si>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</si>
  <si>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</si>
  <si>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</si>
  <si>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</si>
  <si>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</si>
  <si>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</si>
  <si>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</si>
  <si>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</si>
  <si>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Inferenz an Intelgeräte ermöglichen</t>
  </si>
  <si>
    <t xml:space="preserve">Inference on NUC and NCS2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</si>
  <si>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</si>
  <si>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</si>
  <si>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</si>
  <si>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</si>
  <si>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</si>
  <si>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Inferenz an ARM ermöglichen</t>
  </si>
  <si>
    <t xml:space="preserve">Inference on Raspberry Pi</t>
  </si>
  <si>
    <t xml:space="preserve">Welche Hardware noch wollen wir für Inferenz?</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</si>
  <si>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</si>
  <si>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</si>
  <si>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</si>
  <si>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</si>
  <si>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</si>
  <si>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Inferenz an Xilinx ermöglichen</t>
  </si>
  <si>
    <t xml:space="preserve">Inference on Xilinx ZCU102</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</si>
  <si>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</si>
  <si>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</si>
  <si>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 Vitis installieren</t>
  </si>
  <si>
    <t xml:space="preserve">Inferenz Xilinx durch NVIDIA NVDLA Inferenz ermögichen auf einer Xilinx-Plattform</t>
  </si>
  <si>
    <t xml:space="preserve">WP1.3.5</t>
  </si>
  <si>
    <t xml:space="preserve">Powermessungen für NCS2 und NVIDIA ermöglichen</t>
  </si>
  <si>
    <t xml:space="preserve">Allow power measurements for common HW</t>
  </si>
  <si>
    <t xml:space="preserve">Powermessungen von NCS2 möglich</t>
  </si>
  <si>
    <t xml:space="preserve">Setup für Hardwaremessungen am NCS2 vorhanden</t>
  </si>
  <si>
    <t xml:space="preserve">Checken welche DAC-Karte wir brauchen</t>
  </si>
  <si>
    <t xml:space="preserve">[] MI DAC Karte aussuchen
[] Rechner mit DAC-Karte aufsetzen (PCI)</t>
  </si>
  <si>
    <t xml:space="preserve">Softwareinterface für Powermessungen fertig</t>
  </si>
  <si>
    <t xml:space="preserve">Softwaresteuerung für die Messung</t>
  </si>
  <si>
    <t xml:space="preserve">Powermessungen von Jetson Nano möglich</t>
  </si>
  <si>
    <t xml:space="preserve">Stephan Hollys Messmethode</t>
  </si>
  <si>
    <t xml:space="preserve">[] Messmethode</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</si>
  <si>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</si>
  <si>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</si>
  <si>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</si>
  <si>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</si>
  <si>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Softwareinterface für Powermessungen am Xilinx erstellen</t>
  </si>
  <si>
    <t xml:space="preserve">WP1.3.6</t>
  </si>
  <si>
    <t xml:space="preserve">Systemintegration</t>
  </si>
  <si>
    <t xml:space="preserve">Demonstration and documentation</t>
  </si>
  <si>
    <t xml:space="preserve">Demonstration Inferenz eines SSDMobileNetV3 auf Xavier, NCS2 und ANETTE und Neural Power</t>
  </si>
  <si>
    <t xml:space="preserve">Ergebnis 6 Latenzen + Layerzeiten geschätzt und wirklich, 2 wirkuche, 4 geschätzte</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</si>
  <si>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</si>
  <si>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</si>
  <si>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</si>
  <si>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</si>
  <si>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</si>
  <si>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</si>
  <si>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unabhängige Quantization</t>
  </si>
  <si>
    <t xml:space="preserve">HW independent quantization on Xilinx</t>
  </si>
  <si>
    <t xml:space="preserve">DD</t>
  </si>
  <si>
    <t xml:space="preserve">Algorithmus von Dominik (Quantization) fertigstellen</t>
  </si>
  <si>
    <t xml:space="preserve">Was wird quantisiert? Weight oder alles? Mixed Quantization machen?
- VITIS lässt sich nicht installieren</t>
  </si>
  <si>
    <t xml:space="preserve">[] Vergleich mit anderen Tools machen eigenen mit anderen Quantization Tools: VITIS
[] Arbeit schreiben</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</si>
  <si>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</si>
  <si>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</si>
  <si>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WP2.1.2</t>
  </si>
  <si>
    <t xml:space="preserve">NVIDIA Native Quantization</t>
  </si>
  <si>
    <t xml:space="preserve">Test Tensor-RT native quantization</t>
  </si>
  <si>
    <t xml:space="preserve">KK</t>
  </si>
  <si>
    <t xml:space="preserve">NVIDIA Tensor-RT Quantizationmethoden untersuchen</t>
  </si>
  <si>
    <t xml:space="preserve">WP2.1.3</t>
  </si>
  <si>
    <t xml:space="preserve">Intel Native Quantization</t>
  </si>
  <si>
    <t xml:space="preserve">Test OpenVino native quantization</t>
  </si>
  <si>
    <t xml:space="preserve">JW</t>
  </si>
  <si>
    <t xml:space="preserve">OpenVino Quantizationmethoden untersuchen</t>
  </si>
  <si>
    <t xml:space="preserve">WP2.1.4</t>
  </si>
  <si>
    <t xml:space="preserve">Xilinx Quantization Aware Training</t>
  </si>
  <si>
    <t xml:space="preserve">Tradeoff between slimmable networks and quantization regarding performance loss and latency gain</t>
  </si>
  <si>
    <t xml:space="preserve">BS</t>
  </si>
  <si>
    <t xml:space="preserve">Arbeit Slimmable Networks Adabits zusammenfügen</t>
  </si>
  <si>
    <t xml:space="preserve">Optimum zwischen Pruning und Quantization. Ziel: Quantization drinnen ist und Batchnormalization integriert im Netzwerk</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</si>
  <si>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</si>
  <si>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</si>
  <si>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</si>
  <si>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</si>
  <si>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</si>
  <si>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</si>
  <si>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</si>
  <si>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Distiller HW unabhängiges Pruning</t>
  </si>
  <si>
    <t xml:space="preserve">HW independent pruning through distiller</t>
  </si>
  <si>
    <t xml:space="preserve">AG</t>
  </si>
  <si>
    <t xml:space="preserve">Algorithmus von Andreas (Pruning) fertigstellen und einschließen</t>
  </si>
  <si>
    <t xml:space="preserve">Andreas Pruningalgorithmus als Softwarepaket erstellen</t>
  </si>
  <si>
    <t xml:space="preserve">WP2.2.2</t>
  </si>
  <si>
    <t xml:space="preserve">Netzoptimierung durch slimmable Networks</t>
  </si>
  <si>
    <t xml:space="preserve">Application of slimmable networks on NVIDIA</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</si>
  <si>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</si>
  <si>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</si>
  <si>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</si>
  <si>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</si>
  <si>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</si>
  <si>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</si>
  <si>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</si>
  <si>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</si>
  <si>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</si>
  <si>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</si>
  <si>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</si>
  <si>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</si>
  <si>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</si>
  <si>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</si>
  <si>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</si>
  <si>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</si>
  <si>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</si>
  <si>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</si>
  <si>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</si>
  <si>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Shuntconnections für MobileNet</t>
  </si>
  <si>
    <t xml:space="preserve">Replace blocks of MobileNet with shunt connections to reduce FLOPS</t>
  </si>
  <si>
    <t xml:space="preserve">BH</t>
  </si>
  <si>
    <t xml:space="preserve">D2.4.1.1, D2.4.1.2</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</si>
  <si>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</si>
  <si>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</si>
  <si>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 Übertragen auf Deeplab
[] Inference on NVIDIA HW
[] Inference on Intel-HW
[] Inference on Raspberry PI (Only CPU)
[] Thesis written</t>
  </si>
  <si>
    <t xml:space="preserve">D2.4.1.1</t>
  </si>
  <si>
    <t xml:space="preserve">Bernhards Algorithmus als Softwarepaket erstellen</t>
  </si>
  <si>
    <t xml:space="preserve">D2.4.1.2</t>
  </si>
  <si>
    <t xml:space="preserve">WP2.4.2</t>
  </si>
  <si>
    <t xml:space="preserve">SqueezeNas Modelle trainieren</t>
  </si>
  <si>
    <t xml:space="preserve">Reimplement SqueezeNAS for semantic segmentation. Compare to Deeplab</t>
  </si>
  <si>
    <t xml:space="preserve">Raildatenset für Training am Server aufbereiten</t>
  </si>
  <si>
    <t xml:space="preserve">Metriken und Scripts für IoU-Messungen beim Inferenz erstellen</t>
  </si>
  <si>
    <t xml:space="preserve">IoU berechnen. Visualisierung davon</t>
  </si>
  <si>
    <t xml:space="preserve">[]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</si>
  <si>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</si>
  <si>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</si>
  <si>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wird getestet, laufend als Vergleich
*</t>
  </si>
  <si>
    <t xml:space="preserve">[] Trainieren auf dem Server
[] MobileNet + DeepLab als Referenz trainieren
[] Herausfinden warum IoU schlecht ist</t>
  </si>
  <si>
    <t xml:space="preserve">WP2.4.3</t>
  </si>
  <si>
    <t xml:space="preserve">Gemeinsamer Backbone für semantic und instance Segmentation</t>
  </si>
  <si>
    <t xml:space="preserve">Use common MobileNet Backbone for both detection and segmentation</t>
  </si>
  <si>
    <t xml:space="preserve">Welche Aufgaben stehen bevor?</t>
  </si>
  <si>
    <t xml:space="preserve">HB</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</si>
  <si>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</si>
  <si>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</si>
  <si>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</si>
  <si>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</si>
  <si>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Establishing of Baseline </t>
  </si>
  <si>
    <t xml:space="preserve">two networks for both object detection (with bounding boxes) and semantic segmentation will be built and trained separately.</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</si>
  <si>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</si>
  <si>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</si>
  <si>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</si>
  <si>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</si>
  <si>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</si>
  <si>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</si>
  <si>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</si>
  <si>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</si>
  <si>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</si>
  <si>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</si>
  <si>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WP2.5</t>
  </si>
  <si>
    <t xml:space="preserve">Optimization Strategy</t>
  </si>
  <si>
    <t xml:space="preserve">Target Plattform wäre Xilinx. Das haben wir noch nicht. Was machen wir?</t>
  </si>
  <si>
    <t xml:space="preserve">WP2.5.1</t>
  </si>
  <si>
    <t xml:space="preserve">Trainingsserver EDA01 einrichten</t>
  </si>
  <si>
    <t xml:space="preserve">Get the training server ready for Pytorch and TF2</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</si>
  <si>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</si>
  <si>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</si>
  <si>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</si>
  <si>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</si>
  <si>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</si>
  <si>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</si>
  <si>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</si>
  <si>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</si>
  <si>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</si>
  <si>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</si>
  <si>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</si>
  <si>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</si>
  <si>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</si>
  <si>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Externes Training einrichten</t>
  </si>
  <si>
    <t xml:space="preserve">Access to Amazon AWS and Vienna Scientific Cluster for training</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</si>
  <si>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</si>
  <si>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</si>
  <si>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</si>
  <si>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</si>
  <si>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 Bachelorpräsentation</t>
  </si>
  <si>
    <t xml:space="preserve">Amazon AWS für Training einrichten</t>
  </si>
  <si>
    <t xml:space="preserve">Umgebung oder Container einrichten, um auf Amazon auch trainieren zu können. Ergebnis: Script, womit man wie beim EDA trainieren kann</t>
  </si>
  <si>
    <t xml:space="preserve">Nicht angefangen, optional</t>
  </si>
  <si>
    <t xml:space="preserve">Vienna Scientific Cluster für Training einrichten</t>
  </si>
  <si>
    <t xml:space="preserve">Zugriff auf dem Scientific Cluster. Aufgabe fertig, wenn Bernhard darauf erfolgreich trainiert hat</t>
  </si>
  <si>
    <t xml:space="preserve">Trainign läuft</t>
  </si>
  <si>
    <t xml:space="preserve">[x] AW richtet Konto ein
[] Demo durch Bernhard</t>
  </si>
  <si>
    <t xml:space="preserve">WP2.5.3</t>
  </si>
  <si>
    <t xml:space="preserve">Messdatenbank für Messungen im Labor einrichten</t>
  </si>
  <si>
    <t xml:space="preserve">Collect all measurements from devices</t>
  </si>
  <si>
    <t xml:space="preserve">TU Server für Datenbank aufsetzen</t>
  </si>
  <si>
    <t xml:space="preserve">Server von Daniel bekommen mit geeigneter Software</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</si>
  <si>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</si>
  <si>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</si>
  <si>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</si>
  <si>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</si>
  <si>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</si>
  <si>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</si>
  <si>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</si>
  <si>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EML-Prozess automatisieren und vereinfachen</t>
  </si>
  <si>
    <t xml:space="preserve">Automate manual inference steps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</si>
  <si>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</si>
  <si>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</si>
  <si>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</si>
  <si>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</si>
  <si>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WP2.5.5</t>
  </si>
  <si>
    <t xml:space="preserve">Applikation: Traffic Light System</t>
  </si>
  <si>
    <t xml:space="preserve">Find best combination of HW device and network MobileNet, EfficientDet and Yolo for a pedestrian detection application</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</si>
  <si>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</si>
  <si>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</si>
  <si>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</si>
  <si>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</si>
  <si>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Tests durchführen</t>
  </si>
  <si>
    <t xml:space="preserve">Alle Netze, Plattformen und Algorithmen durchführen</t>
  </si>
  <si>
    <t xml:space="preserve">Ergebnisse interpretieren</t>
  </si>
  <si>
    <t xml:space="preserve">Visualisierung, beste Kombination ermitteln</t>
  </si>
  <si>
    <t xml:space="preserve">WP2.5.6</t>
  </si>
  <si>
    <t xml:space="preserve">Applikation: Ragweederkennung über eine Drohne</t>
  </si>
  <si>
    <t xml:space="preserve">Recognize Ragweed from a drone. Optimize Network on NVIDIA devices</t>
  </si>
  <si>
    <t xml:space="preserve">LS</t>
  </si>
  <si>
    <t xml:space="preserve">Datensammlung</t>
  </si>
  <si>
    <t xml:space="preserve">Daten labeln</t>
  </si>
  <si>
    <t xml:space="preserve">videos dabei overlapping croppen.</t>
  </si>
  <si>
    <t xml:space="preserve">Alle Daten nicht gelabelt, aber es ist genug da. Jedes Format kann exportieren</t>
  </si>
  <si>
    <t xml:space="preserve">Objektdetector-Modelle trainieren</t>
  </si>
  <si>
    <t xml:space="preserve">[] Ground Truth in Tensorboard darstellen</t>
  </si>
  <si>
    <t xml:space="preserve">[] Das beste Baselinemodell finden und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</si>
  <si>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</si>
  <si>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</si>
  <si>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</si>
  <si>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WP2.5.7</t>
  </si>
  <si>
    <t xml:space="preserve">Applikation: Minicar Demonstrator</t>
  </si>
  <si>
    <t xml:space="preserve">Minicar demonstrator for execution of detection networks on Raspberry Pi</t>
  </si>
  <si>
    <t xml:space="preserve">D2.5.7</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</si>
  <si>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</si>
  <si>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</si>
  <si>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</si>
  <si>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</si>
  <si>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</si>
  <si>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</si>
  <si>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</si>
  <si>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</si>
  <si>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</si>
  <si>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Applikation: TFLite Netz auf einem Handy</t>
  </si>
  <si>
    <t xml:space="preserve">Mobile phone demonstrator for detection</t>
  </si>
  <si>
    <t xml:space="preserve">TK</t>
  </si>
  <si>
    <t xml:space="preserve">Netz zu TFLite umwandeln</t>
  </si>
  <si>
    <t xml:space="preserve">- SSD-MobileNetV2 auf Coco trainiert wird</t>
  </si>
  <si>
    <t xml:space="preserve">Androidapp entwickeln</t>
  </si>
  <si>
    <t xml:space="preserve">Bericht erstellen  - Ausführungszeiten</t>
  </si>
  <si>
    <t xml:space="preserve">Demonstrieren wie man ein vortrainiertes Netz auf das Telefon bringen kann</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</si>
  <si>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</si>
  <si>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</si>
  <si>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</si>
  <si>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</si>
  <si>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</si>
  <si>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</si>
  <si>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</si>
  <si>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</si>
  <si>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</si>
  <si>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</si>
  <si>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</si>
  <si>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</si>
  <si>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</si>
  <si>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</si>
  <si>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</si>
  <si>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</si>
  <si>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</si>
  <si>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ID</t>
  </si>
  <si>
    <t xml:space="preserve">WP</t>
  </si>
  <si>
    <t xml:space="preserve">Title</t>
  </si>
  <si>
    <t xml:space="preserve">Type</t>
  </si>
  <si>
    <t xml:space="preserve">Completion Date</t>
  </si>
  <si>
    <t xml:space="preserve">Goal</t>
  </si>
  <si>
    <t xml:space="preserve">Content</t>
  </si>
  <si>
    <t xml:space="preserve">Usage</t>
  </si>
  <si>
    <t xml:space="preserve">D1.3.1</t>
  </si>
  <si>
    <t xml:space="preserve">WP1.3.2, WP1.3.3,
WP1.3.4</t>
  </si>
  <si>
    <t xml:space="preserve">Inference report of available machine learning frameworks on the CDLEML hardware</t>
  </si>
  <si>
    <t xml:space="preserve">[] Document
[] validation networks</t>
  </si>
  <si>
    <t xml:space="preserve">Inference of common neural networks available on all hardware</t>
  </si>
  <si>
    <t xml:space="preserve">- Overview matrics of the possibility to do inference with a certain framework on a certain hardware in the laboratory
- Guides how to setup the environments
- Guides how to do inference with a pretrained model
- Validation networks for each framework</t>
  </si>
  <si>
    <t xml:space="preserve">Test common networks on all our hardware to compare performance of a certain network on a certain hardware. Fast extension of new networks</t>
  </si>
  <si>
    <t xml:space="preserve">Hardware Profiling/Optimization of ARM</t>
  </si>
  <si>
    <t xml:space="preserve">[] Repository
[] Document</t>
  </si>
  <si>
    <t xml:space="preserve">Evaluation of an ARM CPU</t>
  </si>
  <si>
    <t xml:space="preserve">- Guide how to setup ArmNN and TFLite for 32 and 64 bit of a 
Raspberry Pi 4 (32/64 Bit)
- Software projectwith benchmarks, test, conversion, inferenz-Scripts for ArmNN
- Table with latency comparison of ArmNN and TFLite 32/64 Bit with inference with an ordinary accelerator</t>
  </si>
  <si>
    <t xml:space="preserve">Evaluation of ARM based CPU for comparison to other accelerators</t>
  </si>
  <si>
    <t xml:space="preserve">EML Mincar Demonstrator</t>
  </si>
  <si>
    <t xml:space="preserve">[] Repository
[] Modified model car (HW)
[] Master thesis</t>
  </si>
  <si>
    <t xml:space="preserve">Running demonstrator for neural networks</t>
  </si>
  <si>
    <t xml:space="preserve">- Modified model car, which can be controlled by WiFI, video feed with camera image, bounding boxes with classes painted into the image by an object detection network
- Software project with scripts necessary to run the demonstrator 
- Written thesis about the demonstrator
- Video with visible comparsion of networks and modi
</t>
  </si>
  <si>
    <t xml:space="preserve">Demonstration and PR at events of the EML tools in the laboratory</t>
  </si>
  <si>
    <t xml:space="preserve">Compressing ResNets using shunt connections Documentation</t>
  </si>
  <si>
    <t xml:space="preserve">Bernhard Haas</t>
  </si>
  <si>
    <t xml:space="preserve">[] Publication,
[] Master Thesis</t>
  </si>
  <si>
    <t xml:space="preserve">Proof of concept of Knowledge distillation and shunt connections for segmentation networks</t>
  </si>
  <si>
    <t xml:space="preserve">- Results for training shunt connections using knowledge distillation both for classification and segmentation networks
- Inference results on NVIDIA, Xilinx and Raspberry Pi platforms
</t>
  </si>
  <si>
    <t xml:space="preserve">Optimize existing CNN solutions for image classification, detection and segmentation tasks</t>
  </si>
  <si>
    <t xml:space="preserve">Compressing ResNets using shunt connections Software</t>
  </si>
  <si>
    <t xml:space="preserve">[] Python repository</t>
  </si>
  <si>
    <t xml:space="preserve"> Provide an easy-to-use open-source software tool for inserting shunt connections into existing Keras networks</t>
  </si>
  <si>
    <t xml:space="preserve">- Keras based Python3 package for shunt connections
- Some common network architectures available through the software (MobileNetV2/3, DeeplabV3)
- Limited custom network support
- Open-source solution provided through GitHub</t>
  </si>
  <si>
    <t xml:space="preserve">D1.2.1</t>
  </si>
  <si>
    <t xml:space="preserve">NVIDIA Hardware configuration profiling</t>
  </si>
  <si>
    <t xml:space="preserve">Stephan Holly</t>
  </si>
  <si>
    <t xml:space="preserve">[] Bachelor thesis
[] Publication
[] Documentation</t>
  </si>
  <si>
    <t xml:space="preserve">Latency, power and energy profiling of HW options of NVIDIA Jetson Nano, Xavier, TX2</t>
  </si>
  <si>
    <t xml:space="preserve">- Power measurements
- Batchsizes 1-4
- Vary possible HW options e.g. GPU frequency
- Analysis of power peaks and settings definition to prevent overheating</t>
  </si>
  <si>
    <t xml:space="preserve">Possibility to optimize HW for energy, power or latency</t>
  </si>
  <si>
    <t xml:space="preserve">D2.4.2</t>
  </si>
  <si>
    <t xml:space="preserve">Amid Mozelli</t>
  </si>
  <si>
    <t xml:space="preserve">[] Document
[] Repository</t>
  </si>
  <si>
    <t xml:space="preserve">Row</t>
  </si>
  <si>
    <t xml:space="preserve">WP ID</t>
  </si>
  <si>
    <t xml:space="preserve">Prio</t>
  </si>
  <si>
    <t xml:space="preserve">Startdatum</t>
  </si>
  <si>
    <t xml:space="preserve">Enddatum</t>
  </si>
  <si>
    <t xml:space="preserve">Arbeitstyp</t>
  </si>
  <si>
    <t xml:space="preserve">Thema</t>
  </si>
  <si>
    <t xml:space="preserve">Betreuer</t>
  </si>
  <si>
    <t xml:space="preserve">Link</t>
  </si>
  <si>
    <t xml:space="preserve">BA</t>
  </si>
  <si>
    <t xml:space="preserve">Leistungsmessung einer GPU Plattform für Machine Learning Anwendungen</t>
  </si>
  <si>
    <t xml:space="preserve">S. Holly</t>
  </si>
  <si>
    <t xml:space="preserve">NVIDIA Powerprofiling</t>
  </si>
  <si>
    <t xml:space="preserve">Started</t>
  </si>
  <si>
    <t xml:space="preserve">N/A</t>
  </si>
  <si>
    <t xml:space="preserve">SqueezeNAS</t>
  </si>
  <si>
    <t xml:space="preserve">A. Mozelli</t>
  </si>
  <si>
    <t xml:space="preserve">Netzwerkdesign</t>
  </si>
  <si>
    <t xml:space="preserve">MA</t>
  </si>
  <si>
    <t xml:space="preserve">Compressing MobileNet With Shunt Connections for NVIDIA Hardware</t>
  </si>
  <si>
    <t xml:space="preserve">B. Haas</t>
  </si>
  <si>
    <t xml:space="preserve">	Optimizing DNNs for efficient dronebased ragweed detection</t>
  </si>
  <si>
    <t xml:space="preserve">L. Steindl</t>
  </si>
  <si>
    <t xml:space="preserve">Ragweederkennung, Applikation</t>
  </si>
  <si>
    <t xml:space="preserve">Cloudservices in der Lehre</t>
  </si>
  <si>
    <t xml:space="preserve">J. Roth</t>
  </si>
  <si>
    <t xml:space="preserve">Amazon, Azure und Google testen</t>
  </si>
  <si>
    <t xml:space="preserve">	Simultanous Detection and Segmentation of Different Objects</t>
  </si>
  <si>
    <t xml:space="preserve">H. Breitenfellner</t>
  </si>
  <si>
    <t xml:space="preserve">Panoptic segmentation</t>
  </si>
  <si>
    <t xml:space="preserve">YoloV3 vs. YoloV4 auf Xilinx</t>
  </si>
  <si>
    <t xml:space="preserve">F. Scherer</t>
  </si>
  <si>
    <t xml:space="preserve">AW/ML</t>
  </si>
  <si>
    <t xml:space="preserve">Arbeit in Kaiserslautern be Grimm. Netzwerkdesign</t>
  </si>
  <si>
    <t xml:space="preserve">Hardware Aware Pruning auf OpenVino</t>
  </si>
  <si>
    <t xml:space="preserve">J. Westra</t>
  </si>
  <si>
    <t xml:space="preserve">MobileNet OpenVino</t>
  </si>
  <si>
    <t xml:space="preserve">Hardware Aware Slimmable Networks</t>
  </si>
  <si>
    <t xml:space="preserve">K. Knoth</t>
  </si>
  <si>
    <t xml:space="preserve">Slimmable Networks</t>
  </si>
  <si>
    <t xml:space="preserve">2020-02-xx</t>
  </si>
  <si>
    <t xml:space="preserve">Post-Training Quantization</t>
  </si>
  <si>
    <t xml:space="preserve">D. Dallinger</t>
  </si>
  <si>
    <t xml:space="preserve">Fast fertig</t>
  </si>
  <si>
    <t xml:space="preserve">A. Glinserer</t>
  </si>
  <si>
    <t xml:space="preserve">2020-11-xx</t>
  </si>
  <si>
    <t xml:space="preserve">Ursprüngliches Thema: Knowledge Distillation</t>
  </si>
  <si>
    <t xml:space="preserve">N. Alge</t>
  </si>
  <si>
    <t xml:space="preserve">Neues Thema notwendig</t>
  </si>
  <si>
    <t xml:space="preserve">Not started</t>
  </si>
  <si>
    <t xml:space="preserve">Power and Latency Optimization of the Xilinx ZCU102 Platform for a Pedestrian Intention Recognition Use Case</t>
  </si>
  <si>
    <t xml:space="preserve">M. Wuschnig</t>
  </si>
  <si>
    <t xml:space="preserve">Aufgabe nach dem Reportprotokoll</t>
  </si>
  <si>
    <t xml:space="preserve">Sem</t>
  </si>
  <si>
    <t xml:space="preserve">Tensorflow an Handy</t>
  </si>
  <si>
    <t xml:space="preserve">T. Kotrba</t>
  </si>
  <si>
    <t xml:space="preserve">Tensorflow Lite an einem Android bringen und Netze trainieren</t>
  </si>
  <si>
    <t xml:space="preserve">NA</t>
  </si>
  <si>
    <t xml:space="preserve">Thema definieren</t>
  </si>
  <si>
    <t xml:space="preserve">Not defined</t>
  </si>
  <si>
    <t xml:space="preserve">Resourcenestimierung NVIDIA Möglichkeiten sondieren, Framework, nSight?</t>
  </si>
  <si>
    <t xml:space="preserve">Anpassung eines Latenz- und Leistungsschätzungsmodell für ARM Prozessoren</t>
  </si>
  <si>
    <t xml:space="preserve">3D Convolutions an NVIDIA Hardware auswerten</t>
  </si>
  <si>
    <t xml:space="preserve">Thema genau mit Graz definieren</t>
  </si>
  <si>
    <t xml:space="preserve">Edge TPU für Ampelprojekt</t>
  </si>
  <si>
    <t xml:space="preserve">Ausgeschrieben</t>
  </si>
  <si>
    <t xml:space="preserve">One-shot Quantizeable Slimmable Adaptive Networks</t>
  </si>
  <si>
    <t xml:space="preserve">B. Schreiber</t>
  </si>
  <si>
    <t xml:space="preserve">Exposé</t>
  </si>
  <si>
    <t xml:space="preserve">paused</t>
  </si>
  <si>
    <t xml:space="preserve">Names</t>
  </si>
  <si>
    <t xml:space="preserve">Alexander Wendt</t>
  </si>
  <si>
    <t xml:space="preserve">Matthias Wess</t>
  </si>
  <si>
    <t xml:space="preserve">Martin Lechner</t>
  </si>
</sst>
</file>

<file path=xl/styles.xml><?xml version="1.0" encoding="utf-8"?>
<styleSheet xmlns="http://schemas.openxmlformats.org/spreadsheetml/2006/main">
  <numFmts count="7">
    <numFmt numFmtId="164" formatCode="General"/>
    <numFmt numFmtId="165" formatCode="0%"/>
    <numFmt numFmtId="166" formatCode="M/D/YYYY"/>
    <numFmt numFmtId="167" formatCode="0.0"/>
    <numFmt numFmtId="168" formatCode="0"/>
    <numFmt numFmtId="169" formatCode="D\-MMM"/>
    <numFmt numFmtId="170" formatCode="0.0000"/>
  </numFmts>
  <fonts count="35">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b val="true"/>
      <sz val="11"/>
      <color rgb="FFA6A6A6"/>
      <name val="Calibri"/>
      <family val="2"/>
      <charset val="1"/>
    </font>
  </fonts>
  <fills count="12">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C6EFCE"/>
      </patternFill>
    </fill>
    <fill>
      <patternFill patternType="solid">
        <fgColor rgb="FFF2F2F2"/>
        <bgColor rgb="FFEBF1DE"/>
      </patternFill>
    </fill>
    <fill>
      <patternFill patternType="solid">
        <fgColor rgb="FFCCC1DA"/>
        <bgColor rgb="FFBFBFBF"/>
      </patternFill>
    </fill>
    <fill>
      <patternFill patternType="solid">
        <fgColor rgb="FFFFFF00"/>
        <bgColor rgb="FFFFFF00"/>
      </patternFill>
    </fill>
  </fills>
  <borders count="65">
    <border diagonalUp="false" diagonalDown="false">
      <left/>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25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5" fillId="2" borderId="1" xfId="0" applyFont="true" applyBorder="true" applyAlignment="true" applyProtection="false">
      <alignment horizontal="center" vertical="top" textRotation="0" wrapText="false" indent="0" shrinkToFit="false"/>
      <protection locked="true" hidden="false"/>
    </xf>
    <xf numFmtId="164" fontId="0" fillId="3" borderId="2" xfId="0" applyFont="false" applyBorder="true" applyAlignment="true" applyProtection="false">
      <alignment horizontal="center" vertical="top" textRotation="0" wrapText="tru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6" fontId="6" fillId="4" borderId="5" xfId="19" applyFont="true" applyBorder="true" applyAlignment="true" applyProtection="true">
      <alignment horizontal="center" vertical="top" textRotation="0" wrapText="true" indent="0" shrinkToFit="false"/>
      <protection locked="true" hidden="false"/>
    </xf>
    <xf numFmtId="165" fontId="6" fillId="5" borderId="5" xfId="19" applyFont="true" applyBorder="true" applyAlignment="true" applyProtection="true">
      <alignment horizontal="center" vertical="top" textRotation="0" wrapText="true" indent="0" shrinkToFit="false"/>
      <protection locked="true" hidden="false"/>
    </xf>
    <xf numFmtId="165" fontId="6" fillId="6" borderId="6" xfId="19" applyFont="true" applyBorder="true" applyAlignment="true" applyProtection="true">
      <alignment horizontal="center" vertical="top" textRotation="0" wrapText="true" indent="0" shrinkToFit="false"/>
      <protection locked="true" hidden="false"/>
    </xf>
    <xf numFmtId="164" fontId="6" fillId="0" borderId="5"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0" fillId="3" borderId="7" xfId="0" applyFont="false" applyBorder="true" applyAlignment="true" applyProtection="false">
      <alignment horizontal="center" vertical="top" textRotation="0" wrapText="false" indent="0" shrinkToFit="false"/>
      <protection locked="true" hidden="false"/>
    </xf>
    <xf numFmtId="166" fontId="0" fillId="4" borderId="8" xfId="19" applyFont="true" applyBorder="true" applyAlignment="true" applyProtection="true">
      <alignment horizontal="center" vertical="top" textRotation="0" wrapText="false" indent="0" shrinkToFit="false"/>
      <protection locked="true" hidden="false"/>
    </xf>
    <xf numFmtId="165" fontId="0" fillId="5" borderId="8" xfId="19" applyFont="true" applyBorder="true" applyAlignment="true" applyProtection="true">
      <alignment horizontal="center" vertical="top" textRotation="0" wrapText="false" indent="0" shrinkToFit="false"/>
      <protection locked="true" hidden="false"/>
    </xf>
    <xf numFmtId="165" fontId="0" fillId="6" borderId="9" xfId="19" applyFont="true" applyBorder="true" applyAlignment="true" applyProtection="true">
      <alignment horizontal="center" vertical="top" textRotation="0" wrapText="false" indent="0" shrinkToFit="false"/>
      <protection locked="true" hidden="false"/>
    </xf>
    <xf numFmtId="164" fontId="0" fillId="0" borderId="8" xfId="0" applyFont="false" applyBorder="true" applyAlignment="true" applyProtection="false">
      <alignment horizontal="general" vertical="top" textRotation="0" wrapText="true" indent="0" shrinkToFit="false"/>
      <protection locked="true" hidden="false"/>
    </xf>
    <xf numFmtId="164" fontId="0" fillId="0" borderId="9" xfId="0" applyFont="true" applyBorder="true" applyAlignment="true" applyProtection="false">
      <alignment horizontal="right" vertical="top" textRotation="0" wrapText="true" indent="0" shrinkToFit="false"/>
      <protection locked="true" hidden="false"/>
    </xf>
    <xf numFmtId="164" fontId="0" fillId="0" borderId="9" xfId="0" applyFont="false" applyBorder="true" applyAlignment="true" applyProtection="false">
      <alignment horizontal="general" vertical="top" textRotation="0" wrapText="true" indent="0" shrinkToFit="false"/>
      <protection locked="true" hidden="false"/>
    </xf>
    <xf numFmtId="164" fontId="0" fillId="0" borderId="9" xfId="0" applyFont="false" applyBorder="true" applyAlignment="true" applyProtection="false">
      <alignment horizontal="general" vertical="top" textRotation="0" wrapText="false" indent="0" shrinkToFit="false"/>
      <protection locked="true" hidden="false"/>
    </xf>
    <xf numFmtId="164" fontId="7" fillId="0" borderId="10" xfId="0" applyFont="true" applyBorder="true" applyAlignment="true" applyProtection="false">
      <alignment horizontal="center" vertical="top" textRotation="0" wrapText="false" indent="0" shrinkToFit="false"/>
      <protection locked="true" hidden="false"/>
    </xf>
    <xf numFmtId="164" fontId="0" fillId="7" borderId="11" xfId="0" applyFont="false" applyBorder="true" applyAlignment="true" applyProtection="false">
      <alignment horizontal="center" vertical="top" textRotation="0" wrapText="false" indent="0" shrinkToFit="false"/>
      <protection locked="true" hidden="false"/>
    </xf>
    <xf numFmtId="164" fontId="0" fillId="7" borderId="7" xfId="0" applyFont="false" applyBorder="true" applyAlignment="true" applyProtection="false">
      <alignment horizontal="center" vertical="top" textRotation="0" wrapText="false" indent="0" shrinkToFit="false"/>
      <protection locked="true" hidden="false"/>
    </xf>
    <xf numFmtId="166" fontId="0" fillId="4" borderId="12" xfId="19" applyFont="true" applyBorder="true" applyAlignment="true" applyProtection="true">
      <alignment horizontal="center" vertical="top" textRotation="0" wrapText="false" indent="0" shrinkToFit="false"/>
      <protection locked="true" hidden="false"/>
    </xf>
    <xf numFmtId="165" fontId="0" fillId="5" borderId="12" xfId="19" applyFont="true" applyBorder="true" applyAlignment="true" applyProtection="true">
      <alignment horizontal="center" vertical="top" textRotation="0" wrapText="false" indent="0" shrinkToFit="false"/>
      <protection locked="true" hidden="false"/>
    </xf>
    <xf numFmtId="165" fontId="0" fillId="8" borderId="9" xfId="19" applyFont="true" applyBorder="true" applyAlignment="true" applyProtection="true">
      <alignment horizontal="center" vertical="top" textRotation="0" wrapText="false" indent="0" shrinkToFit="false"/>
      <protection locked="true" hidden="false"/>
    </xf>
    <xf numFmtId="164" fontId="0" fillId="0" borderId="12" xfId="0" applyFont="false" applyBorder="true" applyAlignment="true" applyProtection="false">
      <alignment horizontal="general" vertical="top" textRotation="0" wrapText="false" indent="0" shrinkToFit="false"/>
      <protection locked="true" hidden="false"/>
    </xf>
    <xf numFmtId="164" fontId="0" fillId="0" borderId="13" xfId="0" applyFont="true" applyBorder="true" applyAlignment="true" applyProtection="false">
      <alignment horizontal="right" vertical="top" textRotation="0" wrapText="true" indent="0" shrinkToFit="false"/>
      <protection locked="true" hidden="false"/>
    </xf>
    <xf numFmtId="164" fontId="0" fillId="0" borderId="13" xfId="0" applyFont="false" applyBorder="true" applyAlignment="true" applyProtection="false">
      <alignment horizontal="general" vertical="top" textRotation="0" wrapText="true" indent="0" shrinkToFit="false"/>
      <protection locked="true" hidden="false"/>
    </xf>
    <xf numFmtId="164" fontId="0" fillId="0" borderId="13" xfId="0" applyFont="false" applyBorder="true" applyAlignment="true" applyProtection="false">
      <alignment horizontal="general" vertical="top" textRotation="0" wrapText="true" indent="0" shrinkToFit="false"/>
      <protection locked="true" hidden="false"/>
    </xf>
    <xf numFmtId="164" fontId="0" fillId="0" borderId="13" xfId="0" applyFont="false" applyBorder="tru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center" vertical="top" textRotation="0" wrapText="false" indent="0" shrinkToFit="false"/>
      <protection locked="true" hidden="false"/>
    </xf>
    <xf numFmtId="164" fontId="8" fillId="0" borderId="1" xfId="0" applyFont="true" applyBorder="true" applyAlignment="true" applyProtection="false">
      <alignment horizontal="right" vertical="top" textRotation="0" wrapText="false" indent="0" shrinkToFit="false"/>
      <protection locked="true" hidden="false"/>
    </xf>
    <xf numFmtId="164" fontId="0" fillId="7" borderId="14" xfId="0" applyFont="false" applyBorder="true" applyAlignment="true" applyProtection="false">
      <alignment horizontal="center" vertical="top" textRotation="0" wrapText="false" indent="0" shrinkToFit="false"/>
      <protection locked="true" hidden="false"/>
    </xf>
    <xf numFmtId="164" fontId="0" fillId="7" borderId="15" xfId="0" applyFont="false" applyBorder="true" applyAlignment="true" applyProtection="false">
      <alignment horizontal="center" vertical="top" textRotation="0" wrapText="false" indent="0" shrinkToFit="false"/>
      <protection locked="true" hidden="false"/>
    </xf>
    <xf numFmtId="164" fontId="9" fillId="7" borderId="16" xfId="0" applyFont="true" applyBorder="true" applyAlignment="true" applyProtection="false">
      <alignment horizontal="center" vertical="top" textRotation="0" wrapText="false" indent="0" shrinkToFit="false"/>
      <protection locked="true" hidden="false"/>
    </xf>
    <xf numFmtId="164" fontId="9" fillId="7" borderId="17" xfId="0" applyFont="true" applyBorder="true" applyAlignment="true" applyProtection="false">
      <alignment horizontal="center" vertical="top" textRotation="0" wrapText="false" indent="0" shrinkToFit="false"/>
      <protection locked="true" hidden="false"/>
    </xf>
    <xf numFmtId="164" fontId="9" fillId="7" borderId="14" xfId="0" applyFont="true" applyBorder="true" applyAlignment="true" applyProtection="false">
      <alignment horizontal="center" vertical="top" textRotation="0" wrapText="false" indent="0" shrinkToFit="false"/>
      <protection locked="true" hidden="false"/>
    </xf>
    <xf numFmtId="164" fontId="9" fillId="7" borderId="15" xfId="0" applyFont="true" applyBorder="true" applyAlignment="true" applyProtection="false">
      <alignment horizontal="center" vertical="top" textRotation="0" wrapText="false" indent="0" shrinkToFit="false"/>
      <protection locked="true" hidden="false"/>
    </xf>
    <xf numFmtId="164" fontId="9" fillId="7" borderId="16" xfId="0" applyFont="true" applyBorder="true" applyAlignment="true" applyProtection="false">
      <alignment horizontal="center" vertical="top" textRotation="0" wrapText="true" indent="0" shrinkToFit="false"/>
      <protection locked="true" hidden="false"/>
    </xf>
    <xf numFmtId="165" fontId="0" fillId="8" borderId="6" xfId="19" applyFont="true" applyBorder="true" applyAlignment="true" applyProtection="true">
      <alignment horizontal="center" vertical="top" textRotation="0" wrapText="false" indent="0" shrinkToFit="false"/>
      <protection locked="true" hidden="false"/>
    </xf>
    <xf numFmtId="164" fontId="0" fillId="0" borderId="6" xfId="0" applyFont="true" applyBorder="true" applyAlignment="true" applyProtection="false">
      <alignment horizontal="right" vertical="top" textRotation="0" wrapText="true" indent="0" shrinkToFit="false"/>
      <protection locked="true" hidden="false"/>
    </xf>
    <xf numFmtId="166" fontId="0" fillId="4" borderId="5" xfId="19" applyFont="true" applyBorder="true" applyAlignment="true" applyProtection="true">
      <alignment horizontal="center" vertical="top" textRotation="0" wrapText="false" indent="0" shrinkToFit="false"/>
      <protection locked="true" hidden="false"/>
    </xf>
    <xf numFmtId="165" fontId="0" fillId="5" borderId="5" xfId="19" applyFont="true" applyBorder="true" applyAlignment="true" applyProtection="true">
      <alignment horizontal="center" vertical="top" textRotation="0" wrapText="false" indent="0" shrinkToFit="false"/>
      <protection locked="true" hidden="false"/>
    </xf>
    <xf numFmtId="164" fontId="0" fillId="0" borderId="8" xfId="0" applyFont="false" applyBorder="true" applyAlignment="true" applyProtection="false">
      <alignment horizontal="general" vertical="top" textRotation="0" wrapText="false" indent="0" shrinkToFit="false"/>
      <protection locked="true" hidden="false"/>
    </xf>
    <xf numFmtId="164" fontId="0" fillId="0" borderId="9" xfId="0" applyFont="false" applyBorder="true" applyAlignment="true" applyProtection="false">
      <alignment horizontal="general" vertical="top" textRotation="0" wrapText="true" indent="0" shrinkToFit="false"/>
      <protection locked="true" hidden="false"/>
    </xf>
    <xf numFmtId="164" fontId="6" fillId="9" borderId="6" xfId="0" applyFont="true" applyBorder="true" applyAlignment="true" applyProtection="false">
      <alignment horizontal="general" vertical="top" textRotation="0" wrapText="fals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7" fontId="8" fillId="0" borderId="14" xfId="0" applyFont="true" applyBorder="true" applyAlignment="true" applyProtection="false">
      <alignment horizontal="center" vertical="top" textRotation="0" wrapText="false" indent="0" shrinkToFit="false"/>
      <protection locked="true" hidden="false"/>
    </xf>
    <xf numFmtId="167" fontId="8" fillId="0" borderId="15" xfId="0" applyFont="true" applyBorder="true" applyAlignment="true" applyProtection="false">
      <alignment horizontal="center" vertical="top" textRotation="0" wrapText="false" indent="0" shrinkToFit="false"/>
      <protection locked="true" hidden="false"/>
    </xf>
    <xf numFmtId="167" fontId="8" fillId="0" borderId="16" xfId="0" applyFont="true" applyBorder="true" applyAlignment="true" applyProtection="false">
      <alignment horizontal="center" vertical="top" textRotation="0" wrapText="false" indent="0" shrinkToFit="false"/>
      <protection locked="true" hidden="false"/>
    </xf>
    <xf numFmtId="167" fontId="8" fillId="0" borderId="17" xfId="0" applyFont="true" applyBorder="true" applyAlignment="true" applyProtection="false">
      <alignment horizontal="center" vertical="top" textRotation="0" wrapText="false" indent="0" shrinkToFit="false"/>
      <protection locked="true" hidden="false"/>
    </xf>
    <xf numFmtId="166" fontId="10" fillId="0" borderId="5" xfId="19" applyFont="true" applyBorder="true" applyAlignment="true" applyProtection="true">
      <alignment horizontal="center" vertical="top" textRotation="0" wrapText="false" indent="0" shrinkToFit="false"/>
      <protection locked="true" hidden="false"/>
    </xf>
    <xf numFmtId="168" fontId="10" fillId="0" borderId="5" xfId="19" applyFont="true" applyBorder="true" applyAlignment="true" applyProtection="true">
      <alignment horizontal="center" vertical="top" textRotation="0" wrapText="false" indent="0" shrinkToFit="false"/>
      <protection locked="true" hidden="false"/>
    </xf>
    <xf numFmtId="165" fontId="10" fillId="0" borderId="18" xfId="19" applyFont="true" applyBorder="true" applyAlignment="true" applyProtection="true">
      <alignment horizontal="center" vertical="top" textRotation="0" wrapText="false" indent="0" shrinkToFit="false"/>
      <protection locked="true" hidden="false"/>
    </xf>
    <xf numFmtId="164" fontId="0" fillId="0" borderId="17" xfId="0" applyFont="true" applyBorder="true" applyAlignment="true" applyProtection="false">
      <alignment horizontal="general" vertical="top" textRotation="0" wrapText="tru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6" fillId="0" borderId="13" xfId="0" applyFont="true" applyBorder="true" applyAlignment="true" applyProtection="false">
      <alignment horizontal="general" vertical="top" textRotation="0" wrapText="true" indent="0" shrinkToFit="false"/>
      <protection locked="true" hidden="false"/>
    </xf>
    <xf numFmtId="164" fontId="0" fillId="9" borderId="13" xfId="0" applyFont="true" applyBorder="true" applyAlignment="true" applyProtection="false">
      <alignment horizontal="general" vertical="top" textRotation="0" wrapText="false" indent="0" shrinkToFit="false"/>
      <protection locked="true" hidden="false"/>
    </xf>
    <xf numFmtId="164" fontId="11" fillId="10" borderId="13" xfId="0" applyFont="true" applyBorder="true" applyAlignment="true" applyProtection="false">
      <alignment horizontal="general" vertical="top" textRotation="0" wrapText="true" indent="0" shrinkToFit="false"/>
      <protection locked="true" hidden="false"/>
    </xf>
    <xf numFmtId="167" fontId="8" fillId="10" borderId="19" xfId="0" applyFont="true" applyBorder="true" applyAlignment="true" applyProtection="false">
      <alignment horizontal="center" vertical="top" textRotation="0" wrapText="false" indent="0" shrinkToFit="false"/>
      <protection locked="true" hidden="false"/>
    </xf>
    <xf numFmtId="167" fontId="8" fillId="10" borderId="20" xfId="0" applyFont="true" applyBorder="true" applyAlignment="true" applyProtection="false">
      <alignment horizontal="center" vertical="top" textRotation="0" wrapText="false" indent="0" shrinkToFit="false"/>
      <protection locked="true" hidden="false"/>
    </xf>
    <xf numFmtId="167" fontId="8" fillId="10" borderId="21" xfId="0" applyFont="true" applyBorder="true" applyAlignment="true" applyProtection="false">
      <alignment horizontal="center" vertical="top" textRotation="0" wrapText="false" indent="0" shrinkToFit="false"/>
      <protection locked="true" hidden="false"/>
    </xf>
    <xf numFmtId="167" fontId="8" fillId="10" borderId="0" xfId="0" applyFont="true" applyBorder="true" applyAlignment="true" applyProtection="false">
      <alignment horizontal="center" vertical="top" textRotation="0" wrapText="false" indent="0" shrinkToFit="false"/>
      <protection locked="true" hidden="false"/>
    </xf>
    <xf numFmtId="166" fontId="12" fillId="10" borderId="12" xfId="19" applyFont="true" applyBorder="true" applyAlignment="true" applyProtection="true">
      <alignment horizontal="center" vertical="top" textRotation="0" wrapText="false" indent="0" shrinkToFit="false"/>
      <protection locked="true" hidden="false"/>
    </xf>
    <xf numFmtId="168" fontId="12" fillId="10" borderId="12" xfId="19" applyFont="true" applyBorder="true" applyAlignment="true" applyProtection="true">
      <alignment horizontal="center" vertical="top" textRotation="0" wrapText="false" indent="0" shrinkToFit="false"/>
      <protection locked="true" hidden="false"/>
    </xf>
    <xf numFmtId="165" fontId="12" fillId="10" borderId="13" xfId="19" applyFont="true" applyBorder="true" applyAlignment="true" applyProtection="true">
      <alignment horizontal="center" vertical="top" textRotation="0" wrapText="false" indent="0" shrinkToFit="false"/>
      <protection locked="true" hidden="false"/>
    </xf>
    <xf numFmtId="164" fontId="0" fillId="10" borderId="12" xfId="0" applyFont="true" applyBorder="true" applyAlignment="true" applyProtection="false">
      <alignment horizontal="general" vertical="top" textRotation="0" wrapText="true" indent="0" shrinkToFit="false"/>
      <protection locked="true" hidden="false"/>
    </xf>
    <xf numFmtId="164" fontId="0" fillId="10" borderId="13" xfId="0" applyFont="true" applyBorder="true" applyAlignment="true" applyProtection="false">
      <alignment horizontal="general" vertical="top" textRotation="0" wrapText="true" indent="0" shrinkToFit="false"/>
      <protection locked="true" hidden="false"/>
    </xf>
    <xf numFmtId="164" fontId="6" fillId="10" borderId="13" xfId="0" applyFont="true" applyBorder="true" applyAlignment="true" applyProtection="false">
      <alignment horizontal="general" vertical="top" textRotation="0" wrapText="true" indent="0" shrinkToFit="false"/>
      <protection locked="true" hidden="false"/>
    </xf>
    <xf numFmtId="164" fontId="0" fillId="10" borderId="13" xfId="0" applyFont="false" applyBorder="true" applyAlignment="true" applyProtection="false">
      <alignment horizontal="general" vertical="top" textRotation="0" wrapText="true" indent="0" shrinkToFit="false"/>
      <protection locked="true" hidden="false"/>
    </xf>
    <xf numFmtId="164" fontId="0" fillId="10" borderId="13" xfId="0" applyFont="false" applyBorder="true" applyAlignment="true" applyProtection="false">
      <alignment horizontal="general" vertical="top" textRotation="0" wrapText="false" indent="0" shrinkToFit="false"/>
      <protection locked="true" hidden="false"/>
    </xf>
    <xf numFmtId="164" fontId="13" fillId="2" borderId="13" xfId="0" applyFont="true" applyBorder="true" applyAlignment="true" applyProtection="false">
      <alignment horizontal="left" vertical="top" textRotation="0" wrapText="true" indent="0" shrinkToFit="false"/>
      <protection locked="true" hidden="false"/>
    </xf>
    <xf numFmtId="167" fontId="8" fillId="0" borderId="22" xfId="0" applyFont="true" applyBorder="true" applyAlignment="true" applyProtection="false">
      <alignment horizontal="center" vertical="top" textRotation="0" wrapText="false" indent="0" shrinkToFit="false"/>
      <protection locked="true" hidden="false"/>
    </xf>
    <xf numFmtId="167" fontId="8" fillId="0" borderId="23" xfId="0" applyFont="true" applyBorder="true" applyAlignment="true" applyProtection="false">
      <alignment horizontal="center" vertical="top" textRotation="0" wrapText="false" indent="0" shrinkToFit="false"/>
      <protection locked="true" hidden="false"/>
    </xf>
    <xf numFmtId="167" fontId="8" fillId="0" borderId="24" xfId="0" applyFont="true" applyBorder="true" applyAlignment="true" applyProtection="false">
      <alignment horizontal="center" vertical="top" textRotation="0" wrapText="false" indent="0" shrinkToFit="false"/>
      <protection locked="true" hidden="false"/>
    </xf>
    <xf numFmtId="167" fontId="8" fillId="0" borderId="0" xfId="0" applyFont="true" applyBorder="true" applyAlignment="true" applyProtection="false">
      <alignment horizontal="center" vertical="top" textRotation="0" wrapText="false" indent="0" shrinkToFit="false"/>
      <protection locked="true" hidden="false"/>
    </xf>
    <xf numFmtId="167" fontId="8" fillId="0" borderId="25" xfId="0" applyFont="true" applyBorder="true" applyAlignment="true" applyProtection="false">
      <alignment horizontal="center" vertical="top" textRotation="0" wrapText="false" indent="0" shrinkToFit="false"/>
      <protection locked="true" hidden="false"/>
    </xf>
    <xf numFmtId="166" fontId="8" fillId="0" borderId="12" xfId="19" applyFont="true" applyBorder="true" applyAlignment="true" applyProtection="true">
      <alignment horizontal="center" vertical="top" textRotation="0" wrapText="false" indent="0" shrinkToFit="false"/>
      <protection locked="true" hidden="false"/>
    </xf>
    <xf numFmtId="168" fontId="8" fillId="0" borderId="12" xfId="19" applyFont="true" applyBorder="true" applyAlignment="true" applyProtection="true">
      <alignment horizontal="center" vertical="top" textRotation="0" wrapText="false" indent="0" shrinkToFit="false"/>
      <protection locked="true" hidden="false"/>
    </xf>
    <xf numFmtId="165" fontId="8" fillId="0" borderId="13"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0" fillId="0" borderId="13" xfId="0" applyFont="true" applyBorder="true" applyAlignment="true" applyProtection="false">
      <alignment horizontal="general" vertical="top" textRotation="0" wrapText="true" indent="0" shrinkToFit="false"/>
      <protection locked="true" hidden="false"/>
    </xf>
    <xf numFmtId="164" fontId="0" fillId="2" borderId="13" xfId="0" applyFont="false" applyBorder="true" applyAlignment="true" applyProtection="false">
      <alignment horizontal="left" vertical="top" textRotation="0" wrapText="true" indent="0" shrinkToFit="false"/>
      <protection locked="true" hidden="false"/>
    </xf>
    <xf numFmtId="167" fontId="8" fillId="0" borderId="19" xfId="0" applyFont="true" applyBorder="true" applyAlignment="true" applyProtection="false">
      <alignment horizontal="center" vertical="top" textRotation="0" wrapText="false" indent="0" shrinkToFit="false"/>
      <protection locked="true" hidden="false"/>
    </xf>
    <xf numFmtId="167" fontId="8" fillId="0" borderId="20" xfId="0" applyFont="true" applyBorder="true" applyAlignment="true" applyProtection="false">
      <alignment horizontal="center" vertical="top" textRotation="0" wrapText="false" indent="0" shrinkToFit="false"/>
      <protection locked="true" hidden="false"/>
    </xf>
    <xf numFmtId="167" fontId="8" fillId="0" borderId="21" xfId="0" applyFont="true" applyBorder="true" applyAlignment="true" applyProtection="false">
      <alignment horizontal="center" vertical="top" textRotation="0" wrapText="false" indent="0" shrinkToFit="false"/>
      <protection locked="true" hidden="false"/>
    </xf>
    <xf numFmtId="164" fontId="14" fillId="2" borderId="13" xfId="0" applyFont="true" applyBorder="true" applyAlignment="true" applyProtection="false">
      <alignment horizontal="left" vertical="top" textRotation="0" wrapText="true" indent="0" shrinkToFit="false"/>
      <protection locked="true" hidden="false"/>
    </xf>
    <xf numFmtId="167" fontId="8" fillId="0" borderId="26" xfId="0" applyFont="true" applyBorder="true" applyAlignment="true" applyProtection="false">
      <alignment horizontal="center" vertical="top" textRotation="0" wrapText="false" indent="0" shrinkToFit="false"/>
      <protection locked="true" hidden="false"/>
    </xf>
    <xf numFmtId="167" fontId="8" fillId="0" borderId="27" xfId="0" applyFont="true" applyBorder="true" applyAlignment="true" applyProtection="false">
      <alignment horizontal="center" vertical="top" textRotation="0" wrapText="false" indent="0" shrinkToFit="false"/>
      <protection locked="true" hidden="false"/>
    </xf>
    <xf numFmtId="167" fontId="8" fillId="0" borderId="28" xfId="0" applyFont="true" applyBorder="true" applyAlignment="true" applyProtection="false">
      <alignment horizontal="center" vertical="top" textRotation="0" wrapText="false" indent="0" shrinkToFit="false"/>
      <protection locked="true" hidden="false"/>
    </xf>
    <xf numFmtId="167" fontId="8" fillId="0" borderId="29" xfId="0" applyFont="true" applyBorder="true" applyAlignment="true" applyProtection="false">
      <alignment horizontal="center" vertical="top" textRotation="0" wrapText="false" indent="0" shrinkToFit="false"/>
      <protection locked="true" hidden="false"/>
    </xf>
    <xf numFmtId="164" fontId="15" fillId="2" borderId="13" xfId="0" applyFont="true" applyBorder="true" applyAlignment="true" applyProtection="false">
      <alignment horizontal="left" vertical="top" textRotation="0" wrapText="true" indent="0" shrinkToFit="false"/>
      <protection locked="true" hidden="false"/>
    </xf>
    <xf numFmtId="164" fontId="16" fillId="9" borderId="13" xfId="0" applyFont="true" applyBorder="true" applyAlignment="true" applyProtection="false">
      <alignment horizontal="general" vertical="top" textRotation="0" wrapText="false" indent="0" shrinkToFit="false"/>
      <protection locked="true" hidden="false"/>
    </xf>
    <xf numFmtId="164" fontId="16" fillId="2" borderId="13" xfId="0" applyFont="true" applyBorder="true" applyAlignment="true" applyProtection="false">
      <alignment horizontal="left" vertical="top" textRotation="0" wrapText="true" indent="0" shrinkToFit="false"/>
      <protection locked="true" hidden="false"/>
    </xf>
    <xf numFmtId="167" fontId="17" fillId="0" borderId="26" xfId="0" applyFont="true" applyBorder="true" applyAlignment="true" applyProtection="false">
      <alignment horizontal="center" vertical="top" textRotation="0" wrapText="false" indent="0" shrinkToFit="false"/>
      <protection locked="true" hidden="false"/>
    </xf>
    <xf numFmtId="167" fontId="17" fillId="0" borderId="27" xfId="0" applyFont="true" applyBorder="true" applyAlignment="true" applyProtection="false">
      <alignment horizontal="center" vertical="top" textRotation="0" wrapText="false" indent="0" shrinkToFit="false"/>
      <protection locked="true" hidden="false"/>
    </xf>
    <xf numFmtId="167" fontId="17" fillId="0" borderId="28" xfId="0" applyFont="true" applyBorder="true" applyAlignment="true" applyProtection="false">
      <alignment horizontal="center" vertical="top" textRotation="0" wrapText="fals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7" fontId="17" fillId="0" borderId="29" xfId="0" applyFont="true" applyBorder="true" applyAlignment="true" applyProtection="false">
      <alignment horizontal="center" vertical="top" textRotation="0" wrapText="false" indent="0" shrinkToFit="false"/>
      <protection locked="true" hidden="false"/>
    </xf>
    <xf numFmtId="166" fontId="17" fillId="0" borderId="12" xfId="19" applyFont="true" applyBorder="true" applyAlignment="true" applyProtection="true">
      <alignment horizontal="center" vertical="top" textRotation="0" wrapText="false" indent="0" shrinkToFit="false"/>
      <protection locked="true" hidden="false"/>
    </xf>
    <xf numFmtId="168" fontId="17" fillId="0" borderId="12" xfId="19" applyFont="true" applyBorder="true" applyAlignment="true" applyProtection="true">
      <alignment horizontal="center" vertical="top" textRotation="0" wrapText="false" indent="0" shrinkToFit="false"/>
      <protection locked="true" hidden="false"/>
    </xf>
    <xf numFmtId="165" fontId="17" fillId="0" borderId="13" xfId="19" applyFont="true" applyBorder="true" applyAlignment="true" applyProtection="true">
      <alignment horizontal="center" vertical="top" textRotation="0" wrapText="false" indent="0" shrinkToFit="false"/>
      <protection locked="true" hidden="false"/>
    </xf>
    <xf numFmtId="164" fontId="16" fillId="0" borderId="12" xfId="0" applyFont="true" applyBorder="true" applyAlignment="true" applyProtection="false">
      <alignment horizontal="general" vertical="top" textRotation="0" wrapText="true" indent="0" shrinkToFit="false"/>
      <protection locked="true" hidden="false"/>
    </xf>
    <xf numFmtId="164" fontId="16" fillId="0" borderId="13" xfId="0" applyFont="true" applyBorder="true" applyAlignment="true" applyProtection="false">
      <alignment horizontal="general" vertical="top" textRotation="0" wrapText="true" indent="0" shrinkToFit="false"/>
      <protection locked="true" hidden="false"/>
    </xf>
    <xf numFmtId="164" fontId="16" fillId="0" borderId="13" xfId="0" applyFont="true" applyBorder="true" applyAlignment="true" applyProtection="false">
      <alignment horizontal="general" vertical="top" textRotation="0" wrapText="fals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7" fontId="8" fillId="0" borderId="30" xfId="0" applyFont="true" applyBorder="true" applyAlignment="true" applyProtection="false">
      <alignment horizontal="center" vertical="top" textRotation="0" wrapText="false" indent="0" shrinkToFit="false"/>
      <protection locked="true" hidden="false"/>
    </xf>
    <xf numFmtId="167" fontId="8" fillId="0" borderId="31" xfId="0" applyFont="true" applyBorder="true" applyAlignment="true" applyProtection="false">
      <alignment horizontal="center" vertical="top" textRotation="0" wrapText="false" indent="0" shrinkToFit="false"/>
      <protection locked="true" hidden="false"/>
    </xf>
    <xf numFmtId="167" fontId="8" fillId="0" borderId="32" xfId="0" applyFont="true" applyBorder="true" applyAlignment="true" applyProtection="false">
      <alignment horizontal="center" vertical="top" textRotation="0" wrapText="false" indent="0" shrinkToFit="false"/>
      <protection locked="true" hidden="false"/>
    </xf>
    <xf numFmtId="167" fontId="8" fillId="0" borderId="33" xfId="0" applyFont="true" applyBorder="true" applyAlignment="true" applyProtection="false">
      <alignment horizontal="center" vertical="top" textRotation="0" wrapText="false" indent="0" shrinkToFit="false"/>
      <protection locked="true" hidden="false"/>
    </xf>
    <xf numFmtId="164" fontId="0" fillId="9" borderId="13" xfId="0" applyFont="false" applyBorder="true" applyAlignment="true" applyProtection="false">
      <alignment horizontal="general" vertical="top" textRotation="0" wrapText="false" indent="0" shrinkToFit="false"/>
      <protection locked="true" hidden="false"/>
    </xf>
    <xf numFmtId="167" fontId="18" fillId="0" borderId="33" xfId="0" applyFont="true" applyBorder="true" applyAlignment="true" applyProtection="false">
      <alignment horizontal="center" vertical="top" textRotation="0" wrapText="false" indent="0" shrinkToFit="false"/>
      <protection locked="true" hidden="false"/>
    </xf>
    <xf numFmtId="164" fontId="0" fillId="0" borderId="12" xfId="0" applyFont="false" applyBorder="true" applyAlignment="true" applyProtection="false">
      <alignment horizontal="general" vertical="top" textRotation="0" wrapText="true" indent="0" shrinkToFit="false"/>
      <protection locked="true" hidden="false"/>
    </xf>
    <xf numFmtId="164" fontId="0" fillId="0" borderId="13" xfId="0" applyFont="true" applyBorder="true" applyAlignment="true" applyProtection="false">
      <alignment horizontal="general" vertical="top" textRotation="0" wrapText="true" indent="0" shrinkToFit="false"/>
      <protection locked="true" hidden="false"/>
    </xf>
    <xf numFmtId="167" fontId="8" fillId="0" borderId="34" xfId="0" applyFont="true" applyBorder="true" applyAlignment="true" applyProtection="false">
      <alignment horizontal="center" vertical="top" textRotation="0" wrapText="false" indent="0" shrinkToFit="false"/>
      <protection locked="true" hidden="false"/>
    </xf>
    <xf numFmtId="167" fontId="8" fillId="0" borderId="35" xfId="0" applyFont="true" applyBorder="true" applyAlignment="true" applyProtection="false">
      <alignment horizontal="center" vertical="top" textRotation="0" wrapText="false" indent="0" shrinkToFit="false"/>
      <protection locked="true" hidden="false"/>
    </xf>
    <xf numFmtId="167" fontId="8" fillId="0" borderId="36" xfId="0" applyFont="true" applyBorder="true" applyAlignment="true" applyProtection="false">
      <alignment horizontal="center" vertical="top" textRotation="0" wrapText="false" indent="0" shrinkToFit="false"/>
      <protection locked="true" hidden="false"/>
    </xf>
    <xf numFmtId="167" fontId="8" fillId="0" borderId="37" xfId="0" applyFont="true" applyBorder="true" applyAlignment="true" applyProtection="false">
      <alignment horizontal="center" vertical="top" textRotation="0" wrapText="false" indent="0" shrinkToFit="false"/>
      <protection locked="true" hidden="false"/>
    </xf>
    <xf numFmtId="165" fontId="10" fillId="0" borderId="38" xfId="19" applyFont="true" applyBorder="true" applyAlignment="true" applyProtection="true">
      <alignment horizontal="center" vertical="top" textRotation="0" wrapText="false" indent="0" shrinkToFit="false"/>
      <protection locked="true" hidden="false"/>
    </xf>
    <xf numFmtId="164" fontId="0" fillId="0" borderId="6" xfId="0" applyFont="false" applyBorder="true" applyAlignment="true" applyProtection="false">
      <alignment horizontal="general" vertical="top" textRotation="0" wrapText="true" indent="0" shrinkToFit="false"/>
      <protection locked="true" hidden="false"/>
    </xf>
    <xf numFmtId="164" fontId="0" fillId="0" borderId="6" xfId="0" applyFont="false" applyBorder="true" applyAlignment="true" applyProtection="false">
      <alignment horizontal="general" vertical="top" textRotation="0" wrapText="true" indent="0" shrinkToFit="false"/>
      <protection locked="true" hidden="false"/>
    </xf>
    <xf numFmtId="164" fontId="0" fillId="0" borderId="6" xfId="0" applyFont="false" applyBorder="true" applyAlignment="true" applyProtection="false">
      <alignment horizontal="general" vertical="top" textRotation="0" wrapText="false" indent="0" shrinkToFit="false"/>
      <protection locked="true" hidden="false"/>
    </xf>
    <xf numFmtId="166" fontId="8" fillId="0" borderId="13" xfId="19" applyFont="true" applyBorder="true" applyAlignment="true" applyProtection="true">
      <alignment horizontal="center" vertical="top" textRotation="0" wrapText="false" indent="0" shrinkToFit="false"/>
      <protection locked="true" hidden="false"/>
    </xf>
    <xf numFmtId="168" fontId="8" fillId="0" borderId="13"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6" fillId="9" borderId="13" xfId="0" applyFont="true" applyBorder="true" applyAlignment="true" applyProtection="false">
      <alignment horizontal="general" vertical="top" textRotation="0" wrapText="false" indent="0" shrinkToFit="false"/>
      <protection locked="true" hidden="false"/>
    </xf>
    <xf numFmtId="164" fontId="0" fillId="9" borderId="3" xfId="0" applyFont="false" applyBorder="true" applyAlignment="true" applyProtection="false">
      <alignment horizontal="general" vertical="top" textRotation="0" wrapText="false" indent="0" shrinkToFit="false"/>
      <protection locked="true" hidden="false"/>
    </xf>
    <xf numFmtId="164" fontId="0" fillId="2" borderId="3" xfId="0" applyFont="false" applyBorder="true" applyAlignment="true" applyProtection="false">
      <alignment horizontal="left" vertical="top" textRotation="0" wrapText="true" indent="0" shrinkToFit="false"/>
      <protection locked="true" hidden="false"/>
    </xf>
    <xf numFmtId="167" fontId="8" fillId="0" borderId="39" xfId="0" applyFont="true" applyBorder="true" applyAlignment="true" applyProtection="false">
      <alignment horizontal="center" vertical="top" textRotation="0" wrapText="false" indent="0" shrinkToFit="false"/>
      <protection locked="true" hidden="false"/>
    </xf>
    <xf numFmtId="167" fontId="8" fillId="0" borderId="40" xfId="0" applyFont="true" applyBorder="true" applyAlignment="true" applyProtection="false">
      <alignment horizontal="center" vertical="top" textRotation="0" wrapText="false" indent="0" shrinkToFit="false"/>
      <protection locked="true" hidden="false"/>
    </xf>
    <xf numFmtId="167" fontId="8" fillId="0" borderId="41" xfId="0" applyFont="true" applyBorder="true" applyAlignment="true" applyProtection="false">
      <alignment horizontal="center" vertical="top" textRotation="0" wrapText="false" indent="0" shrinkToFit="false"/>
      <protection locked="true" hidden="false"/>
    </xf>
    <xf numFmtId="167" fontId="18" fillId="0" borderId="42" xfId="0" applyFont="true" applyBorder="true" applyAlignment="true" applyProtection="false">
      <alignment horizontal="center" vertical="top" textRotation="0" wrapText="false" indent="0" shrinkToFit="false"/>
      <protection locked="true" hidden="false"/>
    </xf>
    <xf numFmtId="167" fontId="8" fillId="0" borderId="42" xfId="0" applyFont="true" applyBorder="true" applyAlignment="true" applyProtection="false">
      <alignment horizontal="center" vertical="top" textRotation="0" wrapText="false" indent="0" shrinkToFit="false"/>
      <protection locked="true" hidden="false"/>
    </xf>
    <xf numFmtId="166" fontId="8" fillId="0" borderId="4" xfId="19" applyFont="true" applyBorder="true" applyAlignment="true" applyProtection="true">
      <alignment horizontal="center" vertical="top" textRotation="0" wrapText="false" indent="0" shrinkToFit="false"/>
      <protection locked="true" hidden="false"/>
    </xf>
    <xf numFmtId="168" fontId="8" fillId="0" borderId="4" xfId="19" applyFont="true" applyBorder="true" applyAlignment="true" applyProtection="true">
      <alignment horizontal="center" vertical="top" textRotation="0" wrapText="false" indent="0" shrinkToFit="false"/>
      <protection locked="true" hidden="false"/>
    </xf>
    <xf numFmtId="165" fontId="8" fillId="0" borderId="42" xfId="19" applyFont="true" applyBorder="true" applyAlignment="true" applyProtection="true">
      <alignment horizontal="center" vertical="top" textRotation="0" wrapText="false" indent="0" shrinkToFit="false"/>
      <protection locked="true" hidden="false"/>
    </xf>
    <xf numFmtId="164" fontId="0" fillId="0" borderId="42" xfId="0" applyFont="false" applyBorder="true" applyAlignment="true" applyProtection="false">
      <alignment horizontal="general" vertical="top" textRotation="0" wrapText="tru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6" fillId="0" borderId="13" xfId="0" applyFont="true" applyBorder="true" applyAlignment="true" applyProtection="false">
      <alignment horizontal="general" vertical="top" textRotation="0" wrapText="true" indent="0" shrinkToFit="false"/>
      <protection locked="true" hidden="false"/>
    </xf>
    <xf numFmtId="166" fontId="10" fillId="0" borderId="12" xfId="19" applyFont="true" applyBorder="true" applyAlignment="true" applyProtection="true">
      <alignment horizontal="center" vertical="top" textRotation="0" wrapText="false" indent="0" shrinkToFit="false"/>
      <protection locked="true" hidden="false"/>
    </xf>
    <xf numFmtId="168" fontId="10" fillId="0" borderId="12" xfId="19" applyFont="true" applyBorder="true" applyAlignment="true" applyProtection="true">
      <alignment horizontal="center" vertical="top" textRotation="0" wrapText="false" indent="0" shrinkToFit="false"/>
      <protection locked="true" hidden="false"/>
    </xf>
    <xf numFmtId="165" fontId="10" fillId="0" borderId="43"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19" fillId="2" borderId="13" xfId="0" applyFont="true" applyBorder="true" applyAlignment="true" applyProtection="false">
      <alignment horizontal="left" vertical="top" textRotation="0" wrapText="true" indent="0" shrinkToFit="false"/>
      <protection locked="true" hidden="false"/>
    </xf>
    <xf numFmtId="167" fontId="18" fillId="0" borderId="0" xfId="0" applyFont="true" applyBorder="true" applyAlignment="true" applyProtection="false">
      <alignment horizontal="center" vertical="top" textRotation="0" wrapText="false" indent="0" shrinkToFit="false"/>
      <protection locked="true" hidden="false"/>
    </xf>
    <xf numFmtId="164" fontId="21" fillId="2" borderId="13" xfId="0" applyFont="true" applyBorder="true" applyAlignment="true" applyProtection="false">
      <alignment horizontal="left" vertical="top" textRotation="0" wrapText="true" indent="0" shrinkToFit="false"/>
      <protection locked="true" hidden="false"/>
    </xf>
    <xf numFmtId="164" fontId="22" fillId="0" borderId="13" xfId="0" applyFont="true" applyBorder="true" applyAlignment="true" applyProtection="false">
      <alignment horizontal="general" vertical="top" textRotation="0" wrapText="true" indent="0" shrinkToFit="false"/>
      <protection locked="true" hidden="false"/>
    </xf>
    <xf numFmtId="164" fontId="23" fillId="0" borderId="13" xfId="0" applyFont="true" applyBorder="true" applyAlignment="true" applyProtection="false">
      <alignment horizontal="general" vertical="top" textRotation="0" wrapText="true" indent="0" shrinkToFit="false"/>
      <protection locked="true" hidden="false"/>
    </xf>
    <xf numFmtId="164" fontId="24" fillId="2" borderId="13" xfId="0" applyFont="true" applyBorder="true" applyAlignment="true" applyProtection="false">
      <alignment horizontal="left" vertical="top" textRotation="0" wrapText="true" indent="0" shrinkToFit="false"/>
      <protection locked="true" hidden="false"/>
    </xf>
    <xf numFmtId="164" fontId="25" fillId="2" borderId="13" xfId="0" applyFont="true" applyBorder="true" applyAlignment="true" applyProtection="false">
      <alignment horizontal="left" vertical="top" textRotation="0" wrapText="true" indent="0" shrinkToFit="false"/>
      <protection locked="true" hidden="false"/>
    </xf>
    <xf numFmtId="167" fontId="27" fillId="0" borderId="26" xfId="0" applyFont="true" applyBorder="true" applyAlignment="true" applyProtection="false">
      <alignment horizontal="center" vertical="top" textRotation="0" wrapText="false" indent="0" shrinkToFit="false"/>
      <protection locked="true" hidden="false"/>
    </xf>
    <xf numFmtId="167" fontId="27" fillId="0" borderId="27" xfId="0" applyFont="true" applyBorder="true" applyAlignment="true" applyProtection="false">
      <alignment horizontal="center" vertical="top" textRotation="0" wrapText="false" indent="0" shrinkToFit="false"/>
      <protection locked="true" hidden="false"/>
    </xf>
    <xf numFmtId="167" fontId="27" fillId="0" borderId="28" xfId="0" applyFont="true" applyBorder="true" applyAlignment="true" applyProtection="false">
      <alignment horizontal="center" vertical="top" textRotation="0" wrapText="false" indent="0" shrinkToFit="false"/>
      <protection locked="true" hidden="false"/>
    </xf>
    <xf numFmtId="167" fontId="27" fillId="0" borderId="0" xfId="0" applyFont="true" applyBorder="true" applyAlignment="true" applyProtection="false">
      <alignment horizontal="center" vertical="top" textRotation="0" wrapText="false" indent="0" shrinkToFit="false"/>
      <protection locked="true" hidden="false"/>
    </xf>
    <xf numFmtId="167" fontId="27" fillId="0" borderId="29" xfId="0" applyFont="true" applyBorder="true" applyAlignment="true" applyProtection="false">
      <alignment horizontal="center" vertical="top" textRotation="0" wrapText="false" indent="0" shrinkToFit="false"/>
      <protection locked="true" hidden="false"/>
    </xf>
    <xf numFmtId="166" fontId="27" fillId="0" borderId="12" xfId="19" applyFont="true" applyBorder="true" applyAlignment="true" applyProtection="true">
      <alignment horizontal="center" vertical="top" textRotation="0" wrapText="false" indent="0" shrinkToFit="false"/>
      <protection locked="true" hidden="false"/>
    </xf>
    <xf numFmtId="168" fontId="27" fillId="0" borderId="12" xfId="19" applyFont="true" applyBorder="true" applyAlignment="true" applyProtection="true">
      <alignment horizontal="center" vertical="top" textRotation="0" wrapText="false" indent="0" shrinkToFit="false"/>
      <protection locked="true" hidden="false"/>
    </xf>
    <xf numFmtId="165" fontId="27" fillId="0" borderId="13" xfId="19" applyFont="true" applyBorder="true" applyAlignment="true" applyProtection="true">
      <alignment horizontal="center" vertical="top" textRotation="0" wrapText="false" indent="0" shrinkToFit="false"/>
      <protection locked="true" hidden="false"/>
    </xf>
    <xf numFmtId="164" fontId="26" fillId="0" borderId="12" xfId="0" applyFont="true" applyBorder="true" applyAlignment="true" applyProtection="false">
      <alignment horizontal="general" vertical="top" textRotation="0" wrapText="true" indent="0" shrinkToFit="false"/>
      <protection locked="true" hidden="false"/>
    </xf>
    <xf numFmtId="164" fontId="26" fillId="0" borderId="13" xfId="0" applyFont="true" applyBorder="true" applyAlignment="true" applyProtection="false">
      <alignment horizontal="general" vertical="top" textRotation="0" wrapText="true" indent="0" shrinkToFit="false"/>
      <protection locked="true" hidden="false"/>
    </xf>
    <xf numFmtId="164" fontId="28" fillId="2" borderId="13" xfId="0" applyFont="true" applyBorder="true" applyAlignment="true" applyProtection="false">
      <alignment horizontal="left" vertical="top" textRotation="0" wrapText="true" indent="0" shrinkToFit="false"/>
      <protection locked="true" hidden="false"/>
    </xf>
    <xf numFmtId="167" fontId="27" fillId="0" borderId="19" xfId="0" applyFont="true" applyBorder="true" applyAlignment="true" applyProtection="false">
      <alignment horizontal="center" vertical="top" textRotation="0" wrapText="false" indent="0" shrinkToFit="false"/>
      <protection locked="true" hidden="false"/>
    </xf>
    <xf numFmtId="167" fontId="27" fillId="0" borderId="20" xfId="0" applyFont="true" applyBorder="true" applyAlignment="true" applyProtection="false">
      <alignment horizontal="center" vertical="top" textRotation="0" wrapText="false" indent="0" shrinkToFit="false"/>
      <protection locked="true" hidden="false"/>
    </xf>
    <xf numFmtId="167" fontId="27" fillId="0" borderId="21" xfId="0" applyFont="true" applyBorder="true" applyAlignment="true" applyProtection="false">
      <alignment horizontal="center" vertical="top" textRotation="0" wrapText="false" indent="0" shrinkToFit="false"/>
      <protection locked="true" hidden="false"/>
    </xf>
    <xf numFmtId="164" fontId="29" fillId="2" borderId="13" xfId="0" applyFont="true" applyBorder="true" applyAlignment="true" applyProtection="false">
      <alignment horizontal="left" vertical="top" textRotation="0" wrapText="true" indent="0" shrinkToFit="false"/>
      <protection locked="true" hidden="false"/>
    </xf>
    <xf numFmtId="164" fontId="30" fillId="2" borderId="13" xfId="0" applyFont="true" applyBorder="true" applyAlignment="true" applyProtection="false">
      <alignment horizontal="left" vertical="top" textRotation="0" wrapText="true" indent="0" shrinkToFit="false"/>
      <protection locked="true" hidden="false"/>
    </xf>
    <xf numFmtId="166" fontId="10" fillId="0" borderId="13" xfId="19" applyFont="true" applyBorder="true" applyAlignment="true" applyProtection="true">
      <alignment horizontal="center" vertical="top" textRotation="0" wrapText="false" indent="0" shrinkToFit="false"/>
      <protection locked="true" hidden="false"/>
    </xf>
    <xf numFmtId="168" fontId="10" fillId="0" borderId="13" xfId="19" applyFont="true" applyBorder="true" applyAlignment="true" applyProtection="true">
      <alignment horizontal="center" vertical="top" textRotation="0" wrapText="false" indent="0" shrinkToFit="false"/>
      <protection locked="true" hidden="false"/>
    </xf>
    <xf numFmtId="165" fontId="10" fillId="0" borderId="13" xfId="19" applyFont="true" applyBorder="true" applyAlignment="true" applyProtection="true">
      <alignment horizontal="center" vertical="top" textRotation="0" wrapText="false" indent="0" shrinkToFit="false"/>
      <protection locked="true" hidden="false"/>
    </xf>
    <xf numFmtId="167" fontId="8" fillId="0" borderId="44" xfId="0" applyFont="true" applyBorder="true" applyAlignment="true" applyProtection="false">
      <alignment horizontal="center" vertical="top" textRotation="0" wrapText="false" indent="0" shrinkToFit="false"/>
      <protection locked="true" hidden="false"/>
    </xf>
    <xf numFmtId="167" fontId="8" fillId="0" borderId="45" xfId="0" applyFont="true" applyBorder="true" applyAlignment="true" applyProtection="false">
      <alignment horizontal="center" vertical="top" textRotation="0" wrapText="false" indent="0" shrinkToFit="false"/>
      <protection locked="true" hidden="false"/>
    </xf>
    <xf numFmtId="167" fontId="8" fillId="0" borderId="46" xfId="0" applyFont="true" applyBorder="true" applyAlignment="true" applyProtection="false">
      <alignment horizontal="center" vertical="top" textRotation="0" wrapText="false" indent="0" shrinkToFit="false"/>
      <protection locked="true" hidden="false"/>
    </xf>
    <xf numFmtId="167" fontId="18" fillId="0" borderId="47" xfId="0" applyFont="true" applyBorder="true" applyAlignment="true" applyProtection="false">
      <alignment horizontal="center" vertical="top" textRotation="0" wrapText="false" indent="0" shrinkToFit="false"/>
      <protection locked="true" hidden="false"/>
    </xf>
    <xf numFmtId="167" fontId="8" fillId="0" borderId="47" xfId="0" applyFont="true" applyBorder="true" applyAlignment="true" applyProtection="false">
      <alignment horizontal="center" vertical="top" textRotation="0" wrapText="fals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6" fontId="8" fillId="0" borderId="3" xfId="19" applyFont="true" applyBorder="true" applyAlignment="true" applyProtection="true">
      <alignment horizontal="center" vertical="top" textRotation="0" wrapText="false" indent="0" shrinkToFit="false"/>
      <protection locked="true" hidden="false"/>
    </xf>
    <xf numFmtId="168" fontId="8" fillId="0" borderId="3" xfId="19" applyFont="true" applyBorder="true" applyAlignment="true" applyProtection="true">
      <alignment horizontal="center" vertical="top" textRotation="0" wrapText="false" indent="0" shrinkToFit="false"/>
      <protection locked="true" hidden="false"/>
    </xf>
    <xf numFmtId="166" fontId="12" fillId="10" borderId="13" xfId="19" applyFont="true" applyBorder="true" applyAlignment="true" applyProtection="true">
      <alignment horizontal="center" vertical="top" textRotation="0" wrapText="false" indent="0" shrinkToFit="false"/>
      <protection locked="true" hidden="false"/>
    </xf>
    <xf numFmtId="168" fontId="12" fillId="10" borderId="13" xfId="19" applyFont="true" applyBorder="true" applyAlignment="true" applyProtection="true">
      <alignment horizontal="center" vertical="top" textRotation="0" wrapText="false" indent="0" shrinkToFit="false"/>
      <protection locked="true" hidden="false"/>
    </xf>
    <xf numFmtId="164" fontId="31" fillId="10" borderId="13" xfId="0" applyFont="true" applyBorder="true" applyAlignment="true" applyProtection="false">
      <alignment horizontal="general" vertical="top" textRotation="0" wrapText="true" indent="0" shrinkToFit="false"/>
      <protection locked="true" hidden="false"/>
    </xf>
    <xf numFmtId="167" fontId="32" fillId="10" borderId="19" xfId="0" applyFont="true" applyBorder="true" applyAlignment="true" applyProtection="false">
      <alignment horizontal="center" vertical="top" textRotation="0" wrapText="false" indent="0" shrinkToFit="false"/>
      <protection locked="true" hidden="false"/>
    </xf>
    <xf numFmtId="167" fontId="32" fillId="10" borderId="20" xfId="0" applyFont="true" applyBorder="true" applyAlignment="true" applyProtection="false">
      <alignment horizontal="center" vertical="top" textRotation="0" wrapText="false" indent="0" shrinkToFit="false"/>
      <protection locked="true" hidden="false"/>
    </xf>
    <xf numFmtId="167" fontId="32" fillId="10" borderId="21" xfId="0" applyFont="true" applyBorder="true" applyAlignment="true" applyProtection="false">
      <alignment horizontal="center" vertical="top" textRotation="0" wrapText="false" indent="0" shrinkToFit="false"/>
      <protection locked="true" hidden="false"/>
    </xf>
    <xf numFmtId="167" fontId="32" fillId="10" borderId="0" xfId="0" applyFont="true" applyBorder="true" applyAlignment="true" applyProtection="false">
      <alignment horizontal="center" vertical="top" textRotation="0" wrapText="false" indent="0" shrinkToFit="false"/>
      <protection locked="true" hidden="false"/>
    </xf>
    <xf numFmtId="166" fontId="33" fillId="10" borderId="13" xfId="19" applyFont="true" applyBorder="true" applyAlignment="true" applyProtection="true">
      <alignment horizontal="center" vertical="top" textRotation="0" wrapText="false" indent="0" shrinkToFit="false"/>
      <protection locked="true" hidden="false"/>
    </xf>
    <xf numFmtId="168" fontId="33" fillId="10" borderId="13" xfId="19" applyFont="true" applyBorder="true" applyAlignment="true" applyProtection="true">
      <alignment horizontal="center" vertical="top" textRotation="0" wrapText="false" indent="0" shrinkToFit="false"/>
      <protection locked="true" hidden="false"/>
    </xf>
    <xf numFmtId="164" fontId="23" fillId="10" borderId="12" xfId="0" applyFont="true" applyBorder="true" applyAlignment="true" applyProtection="false">
      <alignment horizontal="general" vertical="top" textRotation="0" wrapText="true" indent="0" shrinkToFit="false"/>
      <protection locked="true" hidden="false"/>
    </xf>
    <xf numFmtId="164" fontId="30" fillId="10" borderId="13" xfId="0" applyFont="true" applyBorder="true" applyAlignment="true" applyProtection="false">
      <alignment horizontal="general" vertical="top" textRotation="0" wrapText="true" indent="0" shrinkToFit="false"/>
      <protection locked="true" hidden="false"/>
    </xf>
    <xf numFmtId="165" fontId="8" fillId="0" borderId="3" xfId="19" applyFont="true" applyBorder="true" applyAlignment="true" applyProtection="true">
      <alignment horizontal="center" vertical="top" textRotation="0" wrapText="false" indent="0" shrinkToFit="false"/>
      <protection locked="true" hidden="false"/>
    </xf>
    <xf numFmtId="166" fontId="8" fillId="0" borderId="0" xfId="19" applyFont="true" applyBorder="true" applyAlignment="true" applyProtection="true">
      <alignment horizontal="center" vertical="top" textRotation="0" wrapText="false" indent="0" shrinkToFit="false"/>
      <protection locked="true" hidden="false"/>
    </xf>
    <xf numFmtId="165" fontId="8" fillId="0" borderId="0" xfId="19" applyFont="true" applyBorder="true" applyAlignment="true" applyProtection="true">
      <alignment horizontal="center" vertical="top" textRotation="0" wrapText="false" indent="0" shrinkToFit="false"/>
      <protection locked="true" hidden="false"/>
    </xf>
    <xf numFmtId="164" fontId="6" fillId="0" borderId="48" xfId="0" applyFont="true" applyBorder="true" applyAlignment="true" applyProtection="false">
      <alignment horizontal="general" vertical="top" textRotation="0" wrapText="false" indent="0" shrinkToFit="false"/>
      <protection locked="true" hidden="false"/>
    </xf>
    <xf numFmtId="164" fontId="0" fillId="0" borderId="4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43" xfId="0" applyFont="true" applyBorder="tru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6" fillId="0" borderId="50" xfId="0" applyFont="true" applyBorder="true" applyAlignment="true" applyProtection="false">
      <alignment horizontal="left" vertical="top" textRotation="0" wrapText="true" indent="0" shrinkToFit="false"/>
      <protection locked="true" hidden="false"/>
    </xf>
    <xf numFmtId="164" fontId="6" fillId="0" borderId="51" xfId="0" applyFont="true" applyBorder="true" applyAlignment="true" applyProtection="false">
      <alignment horizontal="left" vertical="top" textRotation="0" wrapText="true" indent="0" shrinkToFit="false"/>
      <protection locked="true" hidden="false"/>
    </xf>
    <xf numFmtId="164" fontId="6" fillId="0" borderId="52" xfId="0" applyFont="true" applyBorder="true" applyAlignment="true" applyProtection="false">
      <alignment horizontal="left" vertical="top" textRotation="0" wrapText="true" indent="0" shrinkToFit="false"/>
      <protection locked="true" hidden="false"/>
    </xf>
    <xf numFmtId="164" fontId="0" fillId="0" borderId="53"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6" fontId="0" fillId="0" borderId="0" xfId="0" applyFont="false" applyBorder="true" applyAlignment="true" applyProtection="false">
      <alignment horizontal="left" vertical="top" textRotation="0" wrapText="true" indent="0" shrinkToFit="false"/>
      <protection locked="true" hidden="false"/>
    </xf>
    <xf numFmtId="164" fontId="0" fillId="0" borderId="54" xfId="0" applyFont="true" applyBorder="true" applyAlignment="true" applyProtection="false">
      <alignment horizontal="left" vertical="top" textRotation="0" wrapText="true" indent="0" shrinkToFit="false"/>
      <protection locked="true" hidden="false"/>
    </xf>
    <xf numFmtId="164" fontId="0" fillId="0" borderId="55" xfId="0" applyFont="false" applyBorder="true" applyAlignment="true" applyProtection="false">
      <alignment horizontal="left" vertical="top" textRotation="0" wrapText="true" indent="0" shrinkToFit="false"/>
      <protection locked="true" hidden="false"/>
    </xf>
    <xf numFmtId="164" fontId="0" fillId="0" borderId="56" xfId="0" applyFont="false" applyBorder="true" applyAlignment="true" applyProtection="false">
      <alignment horizontal="left" vertical="top" textRotation="0" wrapText="true" indent="0" shrinkToFit="false"/>
      <protection locked="true" hidden="false"/>
    </xf>
    <xf numFmtId="164" fontId="0" fillId="0" borderId="57" xfId="0" applyFont="false" applyBorder="true" applyAlignment="true" applyProtection="false">
      <alignment horizontal="left" vertical="top" textRotation="0" wrapText="true" indent="0" shrinkToFit="false"/>
      <protection locked="true" hidden="false"/>
    </xf>
    <xf numFmtId="164" fontId="16" fillId="0" borderId="53" xfId="0" applyFont="true" applyBorder="true" applyAlignment="true" applyProtection="false">
      <alignment horizontal="general" vertical="bottom" textRotation="0" wrapText="true" indent="0" shrinkToFit="false"/>
      <protection locked="true" hidden="false"/>
    </xf>
    <xf numFmtId="164" fontId="0" fillId="0" borderId="53"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54"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34" fillId="0" borderId="50" xfId="0" applyFont="true" applyBorder="true" applyAlignment="true" applyProtection="false">
      <alignment horizontal="general" vertical="bottom" textRotation="0" wrapText="true" indent="0" shrinkToFit="false"/>
      <protection locked="true" hidden="false"/>
    </xf>
    <xf numFmtId="164" fontId="6" fillId="0" borderId="58" xfId="0" applyFont="true" applyBorder="true" applyAlignment="true" applyProtection="false">
      <alignment horizontal="general" vertical="bottom" textRotation="0" wrapText="true" indent="0" shrinkToFit="false"/>
      <protection locked="true" hidden="false"/>
    </xf>
    <xf numFmtId="164" fontId="6" fillId="0" borderId="59" xfId="0" applyFont="true" applyBorder="true" applyAlignment="true" applyProtection="false">
      <alignment horizontal="general" vertical="bottom" textRotation="0" wrapText="true" indent="0" shrinkToFit="false"/>
      <protection locked="true" hidden="false"/>
    </xf>
    <xf numFmtId="164" fontId="6" fillId="0" borderId="6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61" xfId="0" applyFont="false" applyBorder="true" applyAlignment="true" applyProtection="false">
      <alignment horizontal="general" vertical="bottom" textRotation="0" wrapText="true" indent="0" shrinkToFit="false"/>
      <protection locked="true" hidden="false"/>
    </xf>
    <xf numFmtId="164" fontId="0" fillId="0" borderId="3" xfId="0" applyFont="false" applyBorder="true" applyAlignment="true" applyProtection="false">
      <alignment horizontal="general" vertical="bottom" textRotation="0" wrapText="true" indent="0" shrinkToFit="false"/>
      <protection locked="true" hidden="false"/>
    </xf>
    <xf numFmtId="166" fontId="0" fillId="0" borderId="3" xfId="0" applyFont="false" applyBorder="true" applyAlignment="true" applyProtection="false">
      <alignment horizontal="general" vertical="bottom" textRotation="0" wrapText="true" indent="0" shrinkToFit="false"/>
      <protection locked="true" hidden="false"/>
    </xf>
    <xf numFmtId="164" fontId="0" fillId="0" borderId="62" xfId="0" applyFont="false" applyBorder="true" applyAlignment="true" applyProtection="false">
      <alignment horizontal="general" vertical="bottom" textRotation="0" wrapText="true" indent="0" shrinkToFit="false"/>
      <protection locked="true" hidden="false"/>
    </xf>
    <xf numFmtId="164" fontId="0" fillId="0" borderId="63" xfId="0" applyFont="false" applyBorder="tru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bottom" textRotation="0" wrapText="true" indent="0" shrinkToFit="false"/>
      <protection locked="true" hidden="false"/>
    </xf>
    <xf numFmtId="166" fontId="0" fillId="0" borderId="9" xfId="0" applyFont="false" applyBorder="true" applyAlignment="true" applyProtection="false">
      <alignment horizontal="general" vertical="bottom" textRotation="0" wrapText="true" indent="0" shrinkToFit="false"/>
      <protection locked="true" hidden="false"/>
    </xf>
    <xf numFmtId="164" fontId="0" fillId="0" borderId="64" xfId="0" applyFont="false" applyBorder="tru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1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Standard 2" xfId="20" builtinId="53" customBuiltin="true"/>
  </cellStyles>
  <dxfs count="1094">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s>
  <colors>
    <indexedColors>
      <rgbColor rgb="FF000000"/>
      <rgbColor rgb="FFF2F2F2"/>
      <rgbColor rgb="FFFF0000"/>
      <rgbColor rgb="FF00CC00"/>
      <rgbColor rgb="FF0000FF"/>
      <rgbColor rgb="FFFFFF00"/>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FDEADA"/>
      <rgbColor rgb="FFFFC7CE"/>
      <rgbColor rgb="FF3366FF"/>
      <rgbColor rgb="FF33CCCC"/>
      <rgbColor rgb="FFC3D69B"/>
      <rgbColor rgb="FFFFC000"/>
      <rgbColor rgb="FFFF9900"/>
      <rgbColor rgb="FFE46C0A"/>
      <rgbColor rgb="FF4F81BD"/>
      <rgbColor rgb="FFA6A6A6"/>
      <rgbColor rgb="FF003366"/>
      <rgbColor rgb="FF339966"/>
      <rgbColor rgb="FF003300"/>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B2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3" topLeftCell="AS134" activePane="bottomRight" state="frozen"/>
      <selection pane="topLeft" activeCell="A1" activeCellId="0" sqref="A1"/>
      <selection pane="topRight" activeCell="AS1" activeCellId="0" sqref="AS1"/>
      <selection pane="bottomLeft" activeCell="A134" activeCellId="0" sqref="A134"/>
      <selection pane="bottomRight" activeCell="AV157" activeCellId="0" sqref="AV157"/>
    </sheetView>
  </sheetViews>
  <sheetFormatPr defaultRowHeight="14.4" zeroHeight="false" outlineLevelRow="2" outlineLevelCol="1"/>
  <cols>
    <col collapsed="false" customWidth="true" hidden="false" outlineLevel="0" max="1" min="1" style="1" width="8.67"/>
    <col collapsed="false" customWidth="true" hidden="false" outlineLevel="0" max="2" min="2" style="1" width="64.1"/>
    <col collapsed="false" customWidth="true" hidden="true" outlineLevel="1" max="4" min="3" style="1" width="3.33"/>
    <col collapsed="false" customWidth="true" hidden="true" outlineLevel="1" max="6" min="5" style="2" width="3.89"/>
    <col collapsed="false" customWidth="true" hidden="true" outlineLevel="1" max="7" min="7" style="3" width="3.89"/>
    <col collapsed="false" customWidth="true" hidden="true" outlineLevel="1" max="13" min="8" style="2" width="3.89"/>
    <col collapsed="false" customWidth="true" hidden="true" outlineLevel="1" max="14" min="14" style="3" width="3.89"/>
    <col collapsed="false" customWidth="true" hidden="true" outlineLevel="1" max="17" min="15" style="2" width="3.89"/>
    <col collapsed="false" customWidth="true" hidden="true" outlineLevel="1" max="18" min="18" style="3" width="3.89"/>
    <col collapsed="false" customWidth="true" hidden="true" outlineLevel="1" max="19" min="19" style="2" width="3.89"/>
    <col collapsed="false" customWidth="true" hidden="true" outlineLevel="1" max="21" min="20" style="3" width="3.89"/>
    <col collapsed="false" customWidth="true" hidden="true" outlineLevel="1" max="24" min="22" style="2" width="3.89"/>
    <col collapsed="false" customWidth="true" hidden="false" outlineLevel="0" max="25" min="25" style="2" width="3.89"/>
    <col collapsed="false" customWidth="true" hidden="false" outlineLevel="0" max="26" min="26" style="3" width="3.89"/>
    <col collapsed="false" customWidth="true" hidden="false" outlineLevel="0" max="29" min="27" style="2" width="3.89"/>
    <col collapsed="false" customWidth="true" hidden="false" outlineLevel="1" max="38" min="30" style="2" width="3.89"/>
    <col collapsed="false" customWidth="true" hidden="false" outlineLevel="1" max="39" min="39" style="4" width="11.33"/>
    <col collapsed="false" customWidth="true" hidden="false" outlineLevel="1" max="40" min="40" style="4" width="10.66"/>
    <col collapsed="false" customWidth="true" hidden="false" outlineLevel="1" max="41" min="41" style="5" width="7.67"/>
    <col collapsed="false" customWidth="true" hidden="false" outlineLevel="0" max="42" min="42" style="5" width="8.33"/>
    <col collapsed="false" customWidth="true" hidden="false" outlineLevel="0" max="43" min="43" style="6" width="38.66"/>
    <col collapsed="false" customWidth="true" hidden="false" outlineLevel="0" max="44" min="44" style="7" width="37.66"/>
    <col collapsed="false" customWidth="true" hidden="false" outlineLevel="0" max="45" min="45" style="7" width="7.11"/>
    <col collapsed="false" customWidth="true" hidden="false" outlineLevel="0" max="46" min="46" style="7" width="7.78"/>
    <col collapsed="false" customWidth="true" hidden="false" outlineLevel="0" max="47" min="47" style="6" width="35.66"/>
    <col collapsed="false" customWidth="true" hidden="false" outlineLevel="0" max="48" min="48" style="6" width="10.99"/>
    <col collapsed="false" customWidth="true" hidden="false" outlineLevel="0" max="49" min="49" style="6" width="41.56"/>
    <col collapsed="false" customWidth="true" hidden="false" outlineLevel="0" max="50" min="50" style="1" width="19.33"/>
    <col collapsed="false" customWidth="true" hidden="false" outlineLevel="0" max="51" min="51" style="1" width="8.33"/>
    <col collapsed="false" customWidth="false" hidden="false" outlineLevel="0" max="1025" min="52" style="1" width="11.45"/>
  </cols>
  <sheetData>
    <row r="1" s="6" customFormat="true" ht="28.8" hidden="false" customHeight="false" outlineLevel="0" collapsed="false">
      <c r="A1" s="8" t="s">
        <v>0</v>
      </c>
      <c r="B1" s="8"/>
      <c r="C1" s="9" t="n">
        <v>2019</v>
      </c>
      <c r="D1" s="9"/>
      <c r="E1" s="9"/>
      <c r="F1" s="9"/>
      <c r="G1" s="9"/>
      <c r="H1" s="9"/>
      <c r="I1" s="9"/>
      <c r="J1" s="9"/>
      <c r="K1" s="9"/>
      <c r="L1" s="9"/>
      <c r="M1" s="9"/>
      <c r="N1" s="9"/>
      <c r="O1" s="10" t="n">
        <v>2020</v>
      </c>
      <c r="P1" s="10"/>
      <c r="Q1" s="10"/>
      <c r="R1" s="10"/>
      <c r="S1" s="10"/>
      <c r="T1" s="10"/>
      <c r="U1" s="10"/>
      <c r="V1" s="10"/>
      <c r="W1" s="10"/>
      <c r="X1" s="10"/>
      <c r="Y1" s="10"/>
      <c r="Z1" s="10"/>
      <c r="AA1" s="11" t="n">
        <v>2021</v>
      </c>
      <c r="AB1" s="11"/>
      <c r="AC1" s="11"/>
      <c r="AD1" s="11"/>
      <c r="AE1" s="11"/>
      <c r="AF1" s="11"/>
      <c r="AG1" s="11"/>
      <c r="AH1" s="11"/>
      <c r="AI1" s="11"/>
      <c r="AJ1" s="11"/>
      <c r="AK1" s="11"/>
      <c r="AL1" s="11"/>
      <c r="AM1" s="12" t="s">
        <v>1</v>
      </c>
      <c r="AN1" s="12" t="s">
        <v>2</v>
      </c>
      <c r="AO1" s="13" t="s">
        <v>3</v>
      </c>
      <c r="AP1" s="14" t="s">
        <v>4</v>
      </c>
      <c r="AQ1" s="15" t="s">
        <v>5</v>
      </c>
      <c r="AR1" s="16" t="s">
        <v>6</v>
      </c>
      <c r="AS1" s="16" t="s">
        <v>7</v>
      </c>
      <c r="AT1" s="16" t="s">
        <v>8</v>
      </c>
      <c r="AU1" s="17" t="s">
        <v>9</v>
      </c>
      <c r="AV1" s="17" t="s">
        <v>10</v>
      </c>
      <c r="AW1" s="17" t="s">
        <v>11</v>
      </c>
      <c r="AX1" s="17" t="s">
        <v>12</v>
      </c>
      <c r="AY1" s="17" t="s">
        <v>13</v>
      </c>
    </row>
    <row r="2" customFormat="false" ht="14.4" hidden="false" customHeight="false" outlineLevel="0" collapsed="false">
      <c r="A2" s="8"/>
      <c r="B2" s="8"/>
      <c r="C2" s="18" t="n">
        <v>1</v>
      </c>
      <c r="D2" s="18" t="n">
        <v>2</v>
      </c>
      <c r="E2" s="18" t="n">
        <v>3</v>
      </c>
      <c r="F2" s="18" t="n">
        <v>4</v>
      </c>
      <c r="G2" s="18" t="n">
        <v>5</v>
      </c>
      <c r="H2" s="18" t="n">
        <v>6</v>
      </c>
      <c r="I2" s="18" t="n">
        <v>7</v>
      </c>
      <c r="J2" s="18" t="n">
        <v>8</v>
      </c>
      <c r="K2" s="18" t="n">
        <v>9</v>
      </c>
      <c r="L2" s="18" t="n">
        <v>10</v>
      </c>
      <c r="M2" s="18" t="n">
        <v>11</v>
      </c>
      <c r="N2" s="18" t="n">
        <v>12</v>
      </c>
      <c r="O2" s="18" t="n">
        <v>1</v>
      </c>
      <c r="P2" s="18" t="n">
        <v>2</v>
      </c>
      <c r="Q2" s="18" t="n">
        <v>3</v>
      </c>
      <c r="R2" s="18" t="n">
        <v>4</v>
      </c>
      <c r="S2" s="18" t="n">
        <v>5</v>
      </c>
      <c r="T2" s="18" t="n">
        <v>6</v>
      </c>
      <c r="U2" s="18" t="n">
        <v>7</v>
      </c>
      <c r="V2" s="18" t="n">
        <v>8</v>
      </c>
      <c r="W2" s="18" t="n">
        <v>9</v>
      </c>
      <c r="X2" s="18" t="n">
        <v>10</v>
      </c>
      <c r="Y2" s="18" t="n">
        <v>11</v>
      </c>
      <c r="Z2" s="18" t="n">
        <v>12</v>
      </c>
      <c r="AA2" s="18" t="n">
        <v>1</v>
      </c>
      <c r="AB2" s="18" t="n">
        <v>2</v>
      </c>
      <c r="AC2" s="18" t="n">
        <v>3</v>
      </c>
      <c r="AD2" s="18" t="n">
        <v>4</v>
      </c>
      <c r="AE2" s="18" t="n">
        <v>5</v>
      </c>
      <c r="AF2" s="18" t="n">
        <v>6</v>
      </c>
      <c r="AG2" s="18" t="n">
        <v>7</v>
      </c>
      <c r="AH2" s="18" t="n">
        <v>8</v>
      </c>
      <c r="AI2" s="18" t="n">
        <v>9</v>
      </c>
      <c r="AJ2" s="18" t="n">
        <v>10</v>
      </c>
      <c r="AK2" s="18" t="n">
        <v>11</v>
      </c>
      <c r="AL2" s="18" t="n">
        <v>12</v>
      </c>
      <c r="AM2" s="19"/>
      <c r="AN2" s="19"/>
      <c r="AO2" s="20"/>
      <c r="AP2" s="21" t="s">
        <v>14</v>
      </c>
      <c r="AQ2" s="22"/>
      <c r="AR2" s="23"/>
      <c r="AS2" s="23"/>
      <c r="AT2" s="23"/>
      <c r="AU2" s="24"/>
      <c r="AV2" s="24"/>
      <c r="AW2" s="24"/>
      <c r="AX2" s="25"/>
      <c r="AY2" s="25"/>
    </row>
    <row r="3" customFormat="false" ht="15.6" hidden="false" customHeight="false" outlineLevel="1" collapsed="false">
      <c r="A3" s="26"/>
      <c r="B3" s="26"/>
      <c r="C3" s="27"/>
      <c r="D3" s="27"/>
      <c r="E3" s="27"/>
      <c r="F3" s="27"/>
      <c r="G3" s="28"/>
      <c r="H3" s="27"/>
      <c r="I3" s="27"/>
      <c r="J3" s="27"/>
      <c r="K3" s="27"/>
      <c r="L3" s="27" t="n">
        <v>1</v>
      </c>
      <c r="M3" s="27" t="n">
        <v>2</v>
      </c>
      <c r="N3" s="28" t="n">
        <v>3</v>
      </c>
      <c r="O3" s="27" t="n">
        <v>4</v>
      </c>
      <c r="P3" s="28" t="n">
        <v>5</v>
      </c>
      <c r="Q3" s="27" t="n">
        <v>6</v>
      </c>
      <c r="R3" s="28" t="n">
        <v>7</v>
      </c>
      <c r="S3" s="27" t="n">
        <v>8</v>
      </c>
      <c r="T3" s="28" t="n">
        <v>9</v>
      </c>
      <c r="U3" s="27" t="n">
        <v>10</v>
      </c>
      <c r="V3" s="28" t="n">
        <v>11</v>
      </c>
      <c r="W3" s="27" t="n">
        <v>12</v>
      </c>
      <c r="X3" s="28" t="n">
        <v>13</v>
      </c>
      <c r="Y3" s="27" t="n">
        <v>14</v>
      </c>
      <c r="Z3" s="28" t="n">
        <v>15</v>
      </c>
      <c r="AA3" s="27" t="n">
        <v>16</v>
      </c>
      <c r="AB3" s="28" t="n">
        <v>17</v>
      </c>
      <c r="AC3" s="27" t="n">
        <v>18</v>
      </c>
      <c r="AD3" s="28" t="n">
        <v>19</v>
      </c>
      <c r="AE3" s="27" t="n">
        <v>20</v>
      </c>
      <c r="AF3" s="28" t="n">
        <v>21</v>
      </c>
      <c r="AG3" s="27" t="n">
        <v>22</v>
      </c>
      <c r="AH3" s="28" t="n">
        <v>23</v>
      </c>
      <c r="AI3" s="27" t="n">
        <v>24</v>
      </c>
      <c r="AJ3" s="28" t="n">
        <v>25</v>
      </c>
      <c r="AK3" s="27" t="n">
        <v>26</v>
      </c>
      <c r="AL3" s="28" t="n">
        <v>27</v>
      </c>
      <c r="AM3" s="29"/>
      <c r="AN3" s="29"/>
      <c r="AO3" s="30"/>
      <c r="AP3" s="31"/>
      <c r="AQ3" s="32"/>
      <c r="AR3" s="33"/>
      <c r="AS3" s="33"/>
      <c r="AT3" s="33"/>
      <c r="AU3" s="34"/>
      <c r="AV3" s="34"/>
      <c r="AW3" s="35"/>
      <c r="AX3" s="36"/>
      <c r="AY3" s="36"/>
    </row>
    <row r="4" customFormat="false" ht="20.4" hidden="false" customHeight="false" outlineLevel="1" collapsed="false">
      <c r="A4" s="37"/>
      <c r="B4" s="38" t="s">
        <v>15</v>
      </c>
      <c r="C4" s="39"/>
      <c r="D4" s="40"/>
      <c r="E4" s="41"/>
      <c r="F4" s="42"/>
      <c r="G4" s="42"/>
      <c r="H4" s="42"/>
      <c r="I4" s="42"/>
      <c r="J4" s="42"/>
      <c r="K4" s="42"/>
      <c r="L4" s="42"/>
      <c r="M4" s="42"/>
      <c r="N4" s="42"/>
      <c r="O4" s="43"/>
      <c r="P4" s="44"/>
      <c r="Q4" s="41"/>
      <c r="R4" s="43"/>
      <c r="S4" s="41" t="s">
        <v>16</v>
      </c>
      <c r="T4" s="42"/>
      <c r="U4" s="43"/>
      <c r="V4" s="44"/>
      <c r="W4" s="45" t="s">
        <v>17</v>
      </c>
      <c r="X4" s="43"/>
      <c r="Y4" s="41" t="s">
        <v>18</v>
      </c>
      <c r="Z4" s="42"/>
      <c r="AA4" s="43"/>
      <c r="AB4" s="44"/>
      <c r="AC4" s="41" t="s">
        <v>19</v>
      </c>
      <c r="AD4" s="43"/>
      <c r="AE4" s="44"/>
      <c r="AF4" s="41"/>
      <c r="AG4" s="43"/>
      <c r="AH4" s="44"/>
      <c r="AI4" s="45" t="s">
        <v>20</v>
      </c>
      <c r="AJ4" s="43"/>
      <c r="AK4" s="41"/>
      <c r="AL4" s="42"/>
      <c r="AM4" s="29"/>
      <c r="AN4" s="29"/>
      <c r="AO4" s="30"/>
      <c r="AP4" s="46"/>
      <c r="AQ4" s="32"/>
      <c r="AR4" s="47"/>
      <c r="AS4" s="33"/>
      <c r="AT4" s="33"/>
      <c r="AU4" s="34"/>
      <c r="AV4" s="34"/>
      <c r="AW4" s="35"/>
      <c r="AX4" s="36"/>
      <c r="AY4" s="36"/>
    </row>
    <row r="5" customFormat="false" ht="16.2" hidden="false" customHeight="false" outlineLevel="1" collapsed="false">
      <c r="A5" s="37"/>
      <c r="B5" s="38" t="s">
        <v>11</v>
      </c>
      <c r="C5" s="39"/>
      <c r="D5" s="40"/>
      <c r="E5" s="41"/>
      <c r="F5" s="42"/>
      <c r="G5" s="42"/>
      <c r="H5" s="42"/>
      <c r="I5" s="42"/>
      <c r="J5" s="42"/>
      <c r="K5" s="42"/>
      <c r="L5" s="42"/>
      <c r="M5" s="42"/>
      <c r="N5" s="42"/>
      <c r="O5" s="43"/>
      <c r="P5" s="44"/>
      <c r="Q5" s="41"/>
      <c r="R5" s="43"/>
      <c r="S5" s="41"/>
      <c r="T5" s="42"/>
      <c r="U5" s="43"/>
      <c r="V5" s="44"/>
      <c r="W5" s="41"/>
      <c r="X5" s="43"/>
      <c r="Y5" s="41"/>
      <c r="Z5" s="42"/>
      <c r="AA5" s="43"/>
      <c r="AB5" s="44"/>
      <c r="AC5" s="41"/>
      <c r="AD5" s="43"/>
      <c r="AE5" s="44"/>
      <c r="AF5" s="41"/>
      <c r="AG5" s="43"/>
      <c r="AH5" s="44"/>
      <c r="AI5" s="41"/>
      <c r="AJ5" s="43"/>
      <c r="AK5" s="41"/>
      <c r="AL5" s="42"/>
      <c r="AM5" s="48"/>
      <c r="AN5" s="48"/>
      <c r="AO5" s="49"/>
      <c r="AP5" s="46"/>
      <c r="AQ5" s="50"/>
      <c r="AR5" s="23"/>
      <c r="AS5" s="23"/>
      <c r="AT5" s="23"/>
      <c r="AU5" s="51"/>
      <c r="AV5" s="51"/>
      <c r="AW5" s="24"/>
      <c r="AX5" s="25"/>
      <c r="AY5" s="25"/>
    </row>
    <row r="6" customFormat="false" ht="29.4" hidden="false" customHeight="false" outlineLevel="0" collapsed="false">
      <c r="A6" s="52" t="s">
        <v>21</v>
      </c>
      <c r="B6" s="53" t="s">
        <v>22</v>
      </c>
      <c r="C6" s="54"/>
      <c r="D6" s="55"/>
      <c r="E6" s="56"/>
      <c r="F6" s="57"/>
      <c r="G6" s="57"/>
      <c r="H6" s="57"/>
      <c r="I6" s="57"/>
      <c r="J6" s="57"/>
      <c r="K6" s="57"/>
      <c r="L6" s="57" t="s">
        <v>23</v>
      </c>
      <c r="M6" s="57" t="s">
        <v>23</v>
      </c>
      <c r="N6" s="57" t="s">
        <v>23</v>
      </c>
      <c r="O6" s="57" t="s">
        <v>23</v>
      </c>
      <c r="P6" s="55" t="s">
        <v>23</v>
      </c>
      <c r="Q6" s="57" t="s">
        <v>23</v>
      </c>
      <c r="R6" s="57" t="s">
        <v>23</v>
      </c>
      <c r="S6" s="57" t="s">
        <v>23</v>
      </c>
      <c r="T6" s="57" t="s">
        <v>23</v>
      </c>
      <c r="U6" s="55" t="s">
        <v>23</v>
      </c>
      <c r="V6" s="57" t="s">
        <v>23</v>
      </c>
      <c r="W6" s="57" t="s">
        <v>23</v>
      </c>
      <c r="X6" s="57" t="s">
        <v>23</v>
      </c>
      <c r="Y6" s="57" t="s">
        <v>23</v>
      </c>
      <c r="Z6" s="54" t="s">
        <v>23</v>
      </c>
      <c r="AA6" s="57" t="s">
        <v>24</v>
      </c>
      <c r="AB6" s="57" t="s">
        <v>24</v>
      </c>
      <c r="AC6" s="57" t="s">
        <v>24</v>
      </c>
      <c r="AD6" s="57"/>
      <c r="AE6" s="55"/>
      <c r="AF6" s="57"/>
      <c r="AG6" s="57"/>
      <c r="AH6" s="57"/>
      <c r="AI6" s="57"/>
      <c r="AJ6" s="54"/>
      <c r="AK6" s="56"/>
      <c r="AL6" s="57"/>
      <c r="AM6" s="58"/>
      <c r="AN6" s="58"/>
      <c r="AO6" s="59"/>
      <c r="AP6" s="60" t="n">
        <f aca="false">SUMPRODUCT(AO7:AO32,AP7:AP32)/SUM(AO7:AO32)</f>
        <v>0.511111111111111</v>
      </c>
      <c r="AQ6" s="61" t="s">
        <v>25</v>
      </c>
      <c r="AR6" s="62" t="s">
        <v>26</v>
      </c>
      <c r="AS6" s="17"/>
      <c r="AT6" s="63"/>
      <c r="AU6" s="34"/>
      <c r="AV6" s="34"/>
      <c r="AW6" s="35"/>
      <c r="AX6" s="36"/>
      <c r="AY6" s="36"/>
    </row>
    <row r="7" customFormat="false" ht="28.8" hidden="false" customHeight="false" outlineLevel="1" collapsed="false">
      <c r="A7" s="64" t="s">
        <v>27</v>
      </c>
      <c r="B7" s="65" t="s">
        <v>28</v>
      </c>
      <c r="C7" s="66"/>
      <c r="D7" s="67"/>
      <c r="E7" s="68"/>
      <c r="F7" s="69"/>
      <c r="G7" s="69"/>
      <c r="H7" s="69"/>
      <c r="I7" s="69"/>
      <c r="J7" s="69"/>
      <c r="K7" s="69"/>
      <c r="L7" s="69"/>
      <c r="M7" s="69"/>
      <c r="N7" s="69"/>
      <c r="O7" s="69"/>
      <c r="P7" s="67"/>
      <c r="Q7" s="69"/>
      <c r="R7" s="69"/>
      <c r="S7" s="69"/>
      <c r="T7" s="69"/>
      <c r="U7" s="66"/>
      <c r="V7" s="69"/>
      <c r="W7" s="69"/>
      <c r="X7" s="69"/>
      <c r="Y7" s="69"/>
      <c r="Z7" s="69"/>
      <c r="AA7" s="69"/>
      <c r="AB7" s="69"/>
      <c r="AC7" s="69"/>
      <c r="AD7" s="69"/>
      <c r="AE7" s="67"/>
      <c r="AF7" s="69"/>
      <c r="AG7" s="69"/>
      <c r="AH7" s="69"/>
      <c r="AI7" s="69"/>
      <c r="AJ7" s="66"/>
      <c r="AK7" s="68"/>
      <c r="AL7" s="69"/>
      <c r="AM7" s="70" t="n">
        <v>44075</v>
      </c>
      <c r="AN7" s="70" t="n">
        <v>44134</v>
      </c>
      <c r="AO7" s="71"/>
      <c r="AP7" s="72" t="n">
        <f aca="false">AVERAGE(AP8)</f>
        <v>1</v>
      </c>
      <c r="AQ7" s="73" t="s">
        <v>29</v>
      </c>
      <c r="AR7" s="74" t="s">
        <v>30</v>
      </c>
      <c r="AS7" s="75" t="s">
        <v>31</v>
      </c>
      <c r="AT7" s="75"/>
      <c r="AU7" s="76"/>
      <c r="AV7" s="74" t="s">
        <v>32</v>
      </c>
      <c r="AW7" s="76" t="s">
        <v>33</v>
      </c>
      <c r="AX7" s="77"/>
      <c r="AY7" s="77"/>
    </row>
    <row r="8" customFormat="false" ht="100.8" hidden="true" customHeight="false" outlineLevel="2" collapsed="false">
      <c r="A8" s="64"/>
      <c r="B8" s="78" t="s">
        <v>34</v>
      </c>
      <c r="C8" s="79"/>
      <c r="D8" s="80"/>
      <c r="E8" s="81"/>
      <c r="F8" s="82"/>
      <c r="G8" s="82"/>
      <c r="H8" s="83"/>
      <c r="I8" s="83"/>
      <c r="J8" s="83"/>
      <c r="K8" s="83"/>
      <c r="L8" s="83"/>
      <c r="M8" s="83"/>
      <c r="N8" s="83"/>
      <c r="O8" s="79"/>
      <c r="P8" s="80"/>
      <c r="Q8" s="81"/>
      <c r="R8" s="79"/>
      <c r="S8" s="81"/>
      <c r="T8" s="83"/>
      <c r="U8" s="79"/>
      <c r="V8" s="80"/>
      <c r="W8" s="81" t="s">
        <v>35</v>
      </c>
      <c r="X8" s="79" t="s">
        <v>35</v>
      </c>
      <c r="Y8" s="81"/>
      <c r="Z8" s="82"/>
      <c r="AA8" s="79"/>
      <c r="AB8" s="80"/>
      <c r="AC8" s="81"/>
      <c r="AD8" s="79"/>
      <c r="AE8" s="80"/>
      <c r="AF8" s="81"/>
      <c r="AG8" s="79"/>
      <c r="AH8" s="80"/>
      <c r="AI8" s="81"/>
      <c r="AJ8" s="79"/>
      <c r="AK8" s="81"/>
      <c r="AL8" s="82"/>
      <c r="AM8" s="84"/>
      <c r="AN8" s="84"/>
      <c r="AO8" s="85" t="n">
        <v>2</v>
      </c>
      <c r="AP8" s="86" t="n">
        <v>1</v>
      </c>
      <c r="AQ8" s="87" t="s">
        <v>36</v>
      </c>
      <c r="AR8" s="88" t="s">
        <v>37</v>
      </c>
      <c r="AS8" s="88" t="s">
        <v>31</v>
      </c>
      <c r="AT8" s="88"/>
      <c r="AU8" s="35" t="s">
        <v>38</v>
      </c>
      <c r="AV8" s="35"/>
      <c r="AW8" s="35"/>
      <c r="AX8" s="36"/>
      <c r="AY8" s="36"/>
    </row>
    <row r="9" customFormat="false" ht="14.4" hidden="true" customHeight="false" outlineLevel="2" collapsed="false">
      <c r="A9" s="64"/>
      <c r="B9" s="89"/>
      <c r="C9" s="90"/>
      <c r="D9" s="91"/>
      <c r="E9" s="92"/>
      <c r="F9" s="82"/>
      <c r="G9" s="82"/>
      <c r="H9" s="82"/>
      <c r="I9" s="82"/>
      <c r="J9" s="82"/>
      <c r="K9" s="82"/>
      <c r="L9" s="82"/>
      <c r="M9" s="82"/>
      <c r="N9" s="82"/>
      <c r="O9" s="82"/>
      <c r="P9" s="91"/>
      <c r="Q9" s="82"/>
      <c r="R9" s="82"/>
      <c r="S9" s="82"/>
      <c r="T9" s="82"/>
      <c r="U9" s="90"/>
      <c r="V9" s="82"/>
      <c r="W9" s="82"/>
      <c r="X9" s="82"/>
      <c r="Y9" s="82"/>
      <c r="Z9" s="82"/>
      <c r="AA9" s="82"/>
      <c r="AB9" s="82"/>
      <c r="AC9" s="82"/>
      <c r="AD9" s="82"/>
      <c r="AE9" s="91"/>
      <c r="AF9" s="82"/>
      <c r="AG9" s="82"/>
      <c r="AH9" s="82"/>
      <c r="AI9" s="82"/>
      <c r="AJ9" s="90"/>
      <c r="AK9" s="92"/>
      <c r="AL9" s="82"/>
      <c r="AM9" s="84"/>
      <c r="AN9" s="84"/>
      <c r="AO9" s="85"/>
      <c r="AP9" s="86"/>
      <c r="AQ9" s="87"/>
      <c r="AR9" s="88"/>
      <c r="AS9" s="88"/>
      <c r="AT9" s="88"/>
      <c r="AU9" s="35"/>
      <c r="AV9" s="35"/>
      <c r="AW9" s="35"/>
      <c r="AX9" s="36"/>
      <c r="AY9" s="36"/>
    </row>
    <row r="10" customFormat="false" ht="28.8" hidden="false" customHeight="false" outlineLevel="1" collapsed="true">
      <c r="A10" s="64" t="s">
        <v>39</v>
      </c>
      <c r="B10" s="65" t="s">
        <v>40</v>
      </c>
      <c r="C10" s="66"/>
      <c r="D10" s="67"/>
      <c r="E10" s="68"/>
      <c r="F10" s="69"/>
      <c r="G10" s="69"/>
      <c r="H10" s="69"/>
      <c r="I10" s="69"/>
      <c r="J10" s="69"/>
      <c r="K10" s="69"/>
      <c r="L10" s="69"/>
      <c r="M10" s="69"/>
      <c r="N10" s="69"/>
      <c r="O10" s="69"/>
      <c r="P10" s="67"/>
      <c r="Q10" s="69"/>
      <c r="R10" s="69"/>
      <c r="S10" s="69"/>
      <c r="T10" s="69"/>
      <c r="U10" s="66"/>
      <c r="V10" s="69"/>
      <c r="W10" s="69"/>
      <c r="X10" s="69"/>
      <c r="Y10" s="69"/>
      <c r="Z10" s="69"/>
      <c r="AA10" s="69"/>
      <c r="AB10" s="69"/>
      <c r="AC10" s="69"/>
      <c r="AD10" s="69"/>
      <c r="AE10" s="67"/>
      <c r="AF10" s="69"/>
      <c r="AG10" s="69"/>
      <c r="AH10" s="69"/>
      <c r="AI10" s="69"/>
      <c r="AJ10" s="66"/>
      <c r="AK10" s="68"/>
      <c r="AL10" s="69"/>
      <c r="AM10" s="70" t="n">
        <v>43739</v>
      </c>
      <c r="AN10" s="70"/>
      <c r="AO10" s="71"/>
      <c r="AP10" s="72" t="n">
        <f aca="false">SUMPRODUCT(AO11:AO13,AP11:AP13)/SUM(AO11:AO13)</f>
        <v>0.811111111111111</v>
      </c>
      <c r="AQ10" s="73" t="s">
        <v>41</v>
      </c>
      <c r="AR10" s="74" t="s">
        <v>42</v>
      </c>
      <c r="AS10" s="75" t="s">
        <v>43</v>
      </c>
      <c r="AT10" s="75" t="s">
        <v>43</v>
      </c>
      <c r="AU10" s="76"/>
      <c r="AV10" s="74" t="s">
        <v>44</v>
      </c>
      <c r="AW10" s="76"/>
      <c r="AX10" s="77"/>
      <c r="AY10" s="77" t="n">
        <v>1</v>
      </c>
    </row>
    <row r="11" customFormat="false" ht="43.2" hidden="true" customHeight="false" outlineLevel="2" collapsed="false">
      <c r="A11" s="64"/>
      <c r="B11" s="93" t="s">
        <v>45</v>
      </c>
      <c r="C11" s="79"/>
      <c r="D11" s="80"/>
      <c r="E11" s="81"/>
      <c r="F11" s="82"/>
      <c r="G11" s="82"/>
      <c r="H11" s="83"/>
      <c r="I11" s="83"/>
      <c r="J11" s="83"/>
      <c r="K11" s="83"/>
      <c r="L11" s="83"/>
      <c r="M11" s="83"/>
      <c r="N11" s="83"/>
      <c r="O11" s="79"/>
      <c r="P11" s="80"/>
      <c r="Q11" s="81"/>
      <c r="R11" s="79"/>
      <c r="S11" s="81"/>
      <c r="T11" s="83"/>
      <c r="U11" s="79"/>
      <c r="V11" s="80"/>
      <c r="W11" s="81"/>
      <c r="X11" s="79"/>
      <c r="Y11" s="81"/>
      <c r="Z11" s="82" t="s">
        <v>35</v>
      </c>
      <c r="AA11" s="79"/>
      <c r="AB11" s="80"/>
      <c r="AC11" s="81"/>
      <c r="AD11" s="79"/>
      <c r="AE11" s="80"/>
      <c r="AF11" s="81"/>
      <c r="AG11" s="79"/>
      <c r="AH11" s="80"/>
      <c r="AI11" s="81"/>
      <c r="AJ11" s="79"/>
      <c r="AK11" s="81"/>
      <c r="AL11" s="82"/>
      <c r="AM11" s="84"/>
      <c r="AN11" s="84"/>
      <c r="AO11" s="85" t="n">
        <v>2</v>
      </c>
      <c r="AP11" s="86" t="n">
        <v>0.5</v>
      </c>
      <c r="AQ11" s="87"/>
      <c r="AR11" s="88" t="s">
        <v>46</v>
      </c>
      <c r="AS11" s="88" t="s">
        <v>43</v>
      </c>
      <c r="AT11" s="88"/>
      <c r="AU11" s="35" t="s">
        <v>47</v>
      </c>
      <c r="AV11" s="35"/>
      <c r="AW11" s="35"/>
      <c r="AX11" s="36"/>
      <c r="AY11" s="36"/>
    </row>
    <row r="12" customFormat="false" ht="100.8" hidden="true" customHeight="false" outlineLevel="2" collapsed="false">
      <c r="A12" s="64"/>
      <c r="B12" s="93" t="s">
        <v>48</v>
      </c>
      <c r="C12" s="94"/>
      <c r="D12" s="95"/>
      <c r="E12" s="96"/>
      <c r="F12" s="82"/>
      <c r="G12" s="82"/>
      <c r="H12" s="97"/>
      <c r="I12" s="97"/>
      <c r="J12" s="97"/>
      <c r="K12" s="97"/>
      <c r="L12" s="97"/>
      <c r="M12" s="97"/>
      <c r="N12" s="97"/>
      <c r="O12" s="94"/>
      <c r="P12" s="95"/>
      <c r="Q12" s="96"/>
      <c r="R12" s="94"/>
      <c r="S12" s="96"/>
      <c r="T12" s="97"/>
      <c r="U12" s="94"/>
      <c r="V12" s="95"/>
      <c r="W12" s="96" t="s">
        <v>35</v>
      </c>
      <c r="X12" s="94" t="s">
        <v>35</v>
      </c>
      <c r="Y12" s="96" t="s">
        <v>35</v>
      </c>
      <c r="Z12" s="82" t="s">
        <v>35</v>
      </c>
      <c r="AA12" s="94"/>
      <c r="AB12" s="95"/>
      <c r="AC12" s="96"/>
      <c r="AD12" s="94"/>
      <c r="AE12" s="95"/>
      <c r="AF12" s="96"/>
      <c r="AG12" s="94"/>
      <c r="AH12" s="95"/>
      <c r="AI12" s="96"/>
      <c r="AJ12" s="94"/>
      <c r="AK12" s="96"/>
      <c r="AL12" s="82"/>
      <c r="AM12" s="84"/>
      <c r="AN12" s="84"/>
      <c r="AO12" s="85" t="n">
        <v>5</v>
      </c>
      <c r="AP12" s="86" t="n">
        <v>0.9</v>
      </c>
      <c r="AQ12" s="87" t="s">
        <v>49</v>
      </c>
      <c r="AR12" s="88" t="s">
        <v>50</v>
      </c>
      <c r="AS12" s="88" t="s">
        <v>43</v>
      </c>
      <c r="AT12" s="88"/>
      <c r="AU12" s="35" t="s">
        <v>51</v>
      </c>
      <c r="AV12" s="35"/>
      <c r="AW12" s="35"/>
      <c r="AX12" s="36"/>
      <c r="AY12" s="36"/>
    </row>
    <row r="13" customFormat="false" ht="100.8" hidden="true" customHeight="false" outlineLevel="2" collapsed="false">
      <c r="A13" s="64"/>
      <c r="B13" s="93" t="s">
        <v>52</v>
      </c>
      <c r="C13" s="94"/>
      <c r="D13" s="95"/>
      <c r="E13" s="96"/>
      <c r="F13" s="82"/>
      <c r="G13" s="82"/>
      <c r="H13" s="97"/>
      <c r="I13" s="97"/>
      <c r="J13" s="97"/>
      <c r="K13" s="97"/>
      <c r="L13" s="97"/>
      <c r="M13" s="97"/>
      <c r="N13" s="97"/>
      <c r="O13" s="94"/>
      <c r="P13" s="95"/>
      <c r="Q13" s="96"/>
      <c r="R13" s="94"/>
      <c r="S13" s="96"/>
      <c r="T13" s="97"/>
      <c r="U13" s="94"/>
      <c r="V13" s="95"/>
      <c r="W13" s="96" t="s">
        <v>35</v>
      </c>
      <c r="X13" s="94" t="s">
        <v>35</v>
      </c>
      <c r="Y13" s="96" t="s">
        <v>35</v>
      </c>
      <c r="Z13" s="82" t="s">
        <v>35</v>
      </c>
      <c r="AA13" s="94"/>
      <c r="AB13" s="95"/>
      <c r="AC13" s="96"/>
      <c r="AD13" s="94"/>
      <c r="AE13" s="95"/>
      <c r="AF13" s="96"/>
      <c r="AG13" s="94"/>
      <c r="AH13" s="95"/>
      <c r="AI13" s="96"/>
      <c r="AJ13" s="94"/>
      <c r="AK13" s="96"/>
      <c r="AL13" s="82"/>
      <c r="AM13" s="84"/>
      <c r="AN13" s="84"/>
      <c r="AO13" s="85" t="n">
        <v>2</v>
      </c>
      <c r="AP13" s="86" t="n">
        <v>0.9</v>
      </c>
      <c r="AQ13" s="87" t="s">
        <v>49</v>
      </c>
      <c r="AR13" s="88" t="s">
        <v>50</v>
      </c>
      <c r="AS13" s="88" t="s">
        <v>43</v>
      </c>
      <c r="AT13" s="88"/>
      <c r="AU13" s="35" t="s">
        <v>53</v>
      </c>
      <c r="AV13" s="35"/>
      <c r="AW13" s="35"/>
      <c r="AX13" s="36"/>
      <c r="AY13" s="36"/>
    </row>
    <row r="14" customFormat="false" ht="28.8" hidden="false" customHeight="false" outlineLevel="1" collapsed="true">
      <c r="A14" s="64" t="s">
        <v>54</v>
      </c>
      <c r="B14" s="65" t="s">
        <v>55</v>
      </c>
      <c r="C14" s="66"/>
      <c r="D14" s="67"/>
      <c r="E14" s="68"/>
      <c r="F14" s="69"/>
      <c r="G14" s="69"/>
      <c r="H14" s="69"/>
      <c r="I14" s="69"/>
      <c r="J14" s="69"/>
      <c r="K14" s="69"/>
      <c r="L14" s="69"/>
      <c r="M14" s="69"/>
      <c r="N14" s="69"/>
      <c r="O14" s="69"/>
      <c r="P14" s="67"/>
      <c r="Q14" s="69"/>
      <c r="R14" s="69"/>
      <c r="S14" s="69"/>
      <c r="T14" s="69"/>
      <c r="U14" s="66"/>
      <c r="V14" s="69"/>
      <c r="W14" s="69"/>
      <c r="X14" s="69"/>
      <c r="Y14" s="69"/>
      <c r="Z14" s="69"/>
      <c r="AA14" s="69"/>
      <c r="AB14" s="69"/>
      <c r="AC14" s="69"/>
      <c r="AD14" s="69"/>
      <c r="AE14" s="67"/>
      <c r="AF14" s="69"/>
      <c r="AG14" s="69"/>
      <c r="AH14" s="69"/>
      <c r="AI14" s="69"/>
      <c r="AJ14" s="66"/>
      <c r="AK14" s="68"/>
      <c r="AL14" s="69"/>
      <c r="AM14" s="70" t="n">
        <v>43739</v>
      </c>
      <c r="AN14" s="70"/>
      <c r="AO14" s="71"/>
      <c r="AP14" s="72" t="n">
        <f aca="false">SUMPRODUCT(AO15:AO19,AP15:AP19)/SUM(AO15:AO19)</f>
        <v>0.54</v>
      </c>
      <c r="AQ14" s="73" t="s">
        <v>56</v>
      </c>
      <c r="AR14" s="74" t="s">
        <v>57</v>
      </c>
      <c r="AS14" s="75" t="s">
        <v>58</v>
      </c>
      <c r="AT14" s="75" t="s">
        <v>58</v>
      </c>
      <c r="AU14" s="76"/>
      <c r="AV14" s="74" t="s">
        <v>44</v>
      </c>
      <c r="AW14" s="76"/>
      <c r="AX14" s="77"/>
      <c r="AY14" s="77" t="n">
        <v>1</v>
      </c>
    </row>
    <row r="15" customFormat="false" ht="14.4" hidden="true" customHeight="false" outlineLevel="2" collapsed="false">
      <c r="A15" s="64"/>
      <c r="B15" s="98" t="s">
        <v>59</v>
      </c>
      <c r="C15" s="94"/>
      <c r="D15" s="95"/>
      <c r="E15" s="96"/>
      <c r="F15" s="82"/>
      <c r="G15" s="82"/>
      <c r="H15" s="97"/>
      <c r="I15" s="97"/>
      <c r="J15" s="97"/>
      <c r="K15" s="97"/>
      <c r="L15" s="97"/>
      <c r="M15" s="97"/>
      <c r="N15" s="97"/>
      <c r="O15" s="94"/>
      <c r="P15" s="95"/>
      <c r="Q15" s="96"/>
      <c r="R15" s="94"/>
      <c r="S15" s="96"/>
      <c r="T15" s="97"/>
      <c r="U15" s="94"/>
      <c r="V15" s="95"/>
      <c r="W15" s="96"/>
      <c r="X15" s="94"/>
      <c r="Y15" s="96"/>
      <c r="Z15" s="82"/>
      <c r="AA15" s="94" t="s">
        <v>35</v>
      </c>
      <c r="AB15" s="95"/>
      <c r="AC15" s="96"/>
      <c r="AD15" s="94"/>
      <c r="AE15" s="95"/>
      <c r="AF15" s="96"/>
      <c r="AG15" s="94"/>
      <c r="AH15" s="95"/>
      <c r="AI15" s="96"/>
      <c r="AJ15" s="94"/>
      <c r="AK15" s="96"/>
      <c r="AL15" s="82"/>
      <c r="AM15" s="84"/>
      <c r="AN15" s="84"/>
      <c r="AO15" s="85" t="n">
        <v>3</v>
      </c>
      <c r="AP15" s="86" t="n">
        <v>0.3</v>
      </c>
      <c r="AQ15" s="87"/>
      <c r="AR15" s="88"/>
      <c r="AS15" s="88" t="s">
        <v>58</v>
      </c>
      <c r="AT15" s="88"/>
      <c r="AU15" s="35"/>
      <c r="AV15" s="35"/>
      <c r="AW15" s="35"/>
      <c r="AX15" s="36"/>
      <c r="AY15" s="36"/>
    </row>
    <row r="16" customFormat="false" ht="28.8" hidden="true" customHeight="false" outlineLevel="2" collapsed="false">
      <c r="A16" s="64"/>
      <c r="B16" s="98" t="s">
        <v>60</v>
      </c>
      <c r="C16" s="94"/>
      <c r="D16" s="95"/>
      <c r="E16" s="96"/>
      <c r="F16" s="82"/>
      <c r="G16" s="82"/>
      <c r="H16" s="97"/>
      <c r="I16" s="97"/>
      <c r="J16" s="97"/>
      <c r="K16" s="97"/>
      <c r="L16" s="97"/>
      <c r="M16" s="97"/>
      <c r="N16" s="97"/>
      <c r="O16" s="94"/>
      <c r="P16" s="95"/>
      <c r="Q16" s="96"/>
      <c r="R16" s="94"/>
      <c r="S16" s="96"/>
      <c r="T16" s="97"/>
      <c r="U16" s="94"/>
      <c r="V16" s="95"/>
      <c r="W16" s="96" t="s">
        <v>35</v>
      </c>
      <c r="X16" s="94" t="s">
        <v>35</v>
      </c>
      <c r="Y16" s="96" t="s">
        <v>35</v>
      </c>
      <c r="Z16" s="82" t="s">
        <v>35</v>
      </c>
      <c r="AA16" s="94"/>
      <c r="AB16" s="95"/>
      <c r="AC16" s="96"/>
      <c r="AD16" s="94"/>
      <c r="AE16" s="95"/>
      <c r="AF16" s="96"/>
      <c r="AG16" s="94"/>
      <c r="AH16" s="95"/>
      <c r="AI16" s="96"/>
      <c r="AJ16" s="94"/>
      <c r="AK16" s="96"/>
      <c r="AL16" s="82"/>
      <c r="AM16" s="84"/>
      <c r="AN16" s="84"/>
      <c r="AO16" s="85" t="n">
        <v>5</v>
      </c>
      <c r="AP16" s="86" t="n">
        <v>0.8</v>
      </c>
      <c r="AQ16" s="87"/>
      <c r="AR16" s="88" t="s">
        <v>61</v>
      </c>
      <c r="AS16" s="88" t="s">
        <v>58</v>
      </c>
      <c r="AT16" s="88"/>
      <c r="AU16" s="35" t="s">
        <v>62</v>
      </c>
      <c r="AV16" s="35"/>
      <c r="AW16" s="35"/>
      <c r="AX16" s="36"/>
      <c r="AY16" s="36"/>
    </row>
    <row r="17" s="112" customFormat="true" ht="28.8" hidden="true" customHeight="false" outlineLevel="2" collapsed="false">
      <c r="A17" s="99"/>
      <c r="B17" s="100" t="s">
        <v>63</v>
      </c>
      <c r="C17" s="101"/>
      <c r="D17" s="102"/>
      <c r="E17" s="103"/>
      <c r="F17" s="104"/>
      <c r="G17" s="104"/>
      <c r="H17" s="105"/>
      <c r="I17" s="105"/>
      <c r="J17" s="105"/>
      <c r="K17" s="105"/>
      <c r="L17" s="105"/>
      <c r="M17" s="105"/>
      <c r="N17" s="105"/>
      <c r="O17" s="101"/>
      <c r="P17" s="102"/>
      <c r="Q17" s="103"/>
      <c r="R17" s="101"/>
      <c r="S17" s="103"/>
      <c r="T17" s="105"/>
      <c r="U17" s="101"/>
      <c r="V17" s="102"/>
      <c r="W17" s="103"/>
      <c r="X17" s="101"/>
      <c r="Y17" s="103"/>
      <c r="Z17" s="104"/>
      <c r="AA17" s="101"/>
      <c r="AB17" s="102"/>
      <c r="AC17" s="103"/>
      <c r="AD17" s="101"/>
      <c r="AE17" s="102"/>
      <c r="AF17" s="103"/>
      <c r="AG17" s="101"/>
      <c r="AH17" s="102"/>
      <c r="AI17" s="103"/>
      <c r="AJ17" s="101"/>
      <c r="AK17" s="103"/>
      <c r="AL17" s="104"/>
      <c r="AM17" s="106"/>
      <c r="AN17" s="106"/>
      <c r="AO17" s="107" t="n">
        <v>0</v>
      </c>
      <c r="AP17" s="108"/>
      <c r="AQ17" s="109"/>
      <c r="AR17" s="110" t="s">
        <v>64</v>
      </c>
      <c r="AS17" s="110"/>
      <c r="AT17" s="110"/>
      <c r="AU17" s="110"/>
      <c r="AV17" s="110"/>
      <c r="AW17" s="110"/>
      <c r="AX17" s="111"/>
      <c r="AY17" s="111"/>
    </row>
    <row r="18" customFormat="false" ht="100.8" hidden="true" customHeight="false" outlineLevel="2" collapsed="false">
      <c r="A18" s="64"/>
      <c r="B18" s="98" t="s">
        <v>65</v>
      </c>
      <c r="C18" s="79"/>
      <c r="D18" s="80"/>
      <c r="E18" s="81"/>
      <c r="F18" s="82"/>
      <c r="G18" s="82"/>
      <c r="H18" s="83"/>
      <c r="I18" s="83"/>
      <c r="J18" s="83"/>
      <c r="K18" s="83"/>
      <c r="L18" s="83"/>
      <c r="M18" s="83"/>
      <c r="N18" s="83"/>
      <c r="O18" s="79"/>
      <c r="P18" s="80"/>
      <c r="Q18" s="81"/>
      <c r="R18" s="79"/>
      <c r="S18" s="81"/>
      <c r="T18" s="83"/>
      <c r="U18" s="79"/>
      <c r="V18" s="80"/>
      <c r="W18" s="81" t="s">
        <v>35</v>
      </c>
      <c r="X18" s="79" t="s">
        <v>35</v>
      </c>
      <c r="Y18" s="81" t="s">
        <v>35</v>
      </c>
      <c r="Z18" s="82" t="s">
        <v>35</v>
      </c>
      <c r="AA18" s="79"/>
      <c r="AB18" s="80"/>
      <c r="AC18" s="81"/>
      <c r="AD18" s="79"/>
      <c r="AE18" s="80"/>
      <c r="AF18" s="81"/>
      <c r="AG18" s="79"/>
      <c r="AH18" s="80"/>
      <c r="AI18" s="81"/>
      <c r="AJ18" s="79"/>
      <c r="AK18" s="81"/>
      <c r="AL18" s="82"/>
      <c r="AM18" s="84"/>
      <c r="AN18" s="84"/>
      <c r="AO18" s="85" t="n">
        <v>4</v>
      </c>
      <c r="AP18" s="86" t="n">
        <v>0.8</v>
      </c>
      <c r="AQ18" s="87" t="s">
        <v>66</v>
      </c>
      <c r="AR18" s="88" t="s">
        <v>67</v>
      </c>
      <c r="AS18" s="88" t="s">
        <v>58</v>
      </c>
      <c r="AT18" s="88"/>
      <c r="AU18" s="35" t="s">
        <v>62</v>
      </c>
      <c r="AV18" s="35"/>
      <c r="AW18" s="35"/>
      <c r="AX18" s="36"/>
      <c r="AY18" s="36"/>
    </row>
    <row r="19" customFormat="false" ht="14.4" hidden="true" customHeight="false" outlineLevel="2" collapsed="false">
      <c r="A19" s="64"/>
      <c r="B19" s="98" t="s">
        <v>68</v>
      </c>
      <c r="C19" s="90"/>
      <c r="D19" s="91"/>
      <c r="E19" s="92"/>
      <c r="F19" s="82"/>
      <c r="G19" s="82"/>
      <c r="H19" s="82"/>
      <c r="I19" s="82"/>
      <c r="J19" s="82"/>
      <c r="K19" s="82"/>
      <c r="L19" s="82"/>
      <c r="M19" s="82"/>
      <c r="N19" s="82"/>
      <c r="O19" s="82"/>
      <c r="P19" s="91"/>
      <c r="Q19" s="82"/>
      <c r="R19" s="82"/>
      <c r="S19" s="82"/>
      <c r="T19" s="82"/>
      <c r="U19" s="90"/>
      <c r="V19" s="82"/>
      <c r="W19" s="82"/>
      <c r="X19" s="82"/>
      <c r="Y19" s="82"/>
      <c r="Z19" s="82"/>
      <c r="AA19" s="82" t="s">
        <v>35</v>
      </c>
      <c r="AB19" s="82" t="s">
        <v>35</v>
      </c>
      <c r="AC19" s="82" t="s">
        <v>35</v>
      </c>
      <c r="AD19" s="82"/>
      <c r="AE19" s="91"/>
      <c r="AF19" s="82"/>
      <c r="AG19" s="82"/>
      <c r="AH19" s="82"/>
      <c r="AI19" s="82"/>
      <c r="AJ19" s="90"/>
      <c r="AK19" s="92"/>
      <c r="AL19" s="82"/>
      <c r="AM19" s="84"/>
      <c r="AN19" s="84"/>
      <c r="AO19" s="85" t="n">
        <v>3</v>
      </c>
      <c r="AP19" s="86" t="n">
        <v>0</v>
      </c>
      <c r="AQ19" s="87"/>
      <c r="AR19" s="88"/>
      <c r="AS19" s="88" t="s">
        <v>58</v>
      </c>
      <c r="AT19" s="88"/>
      <c r="AU19" s="35"/>
      <c r="AV19" s="35"/>
      <c r="AW19" s="35"/>
      <c r="AX19" s="36"/>
      <c r="AY19" s="36"/>
    </row>
    <row r="20" customFormat="false" ht="14.4" hidden="true" customHeight="false" outlineLevel="2" collapsed="false">
      <c r="A20" s="64"/>
      <c r="B20" s="98"/>
      <c r="C20" s="90"/>
      <c r="D20" s="91"/>
      <c r="E20" s="92"/>
      <c r="F20" s="82"/>
      <c r="G20" s="82"/>
      <c r="H20" s="82"/>
      <c r="I20" s="82"/>
      <c r="J20" s="82"/>
      <c r="K20" s="82"/>
      <c r="L20" s="82"/>
      <c r="M20" s="82"/>
      <c r="N20" s="82"/>
      <c r="O20" s="82"/>
      <c r="P20" s="91"/>
      <c r="Q20" s="82"/>
      <c r="R20" s="82"/>
      <c r="S20" s="82"/>
      <c r="T20" s="82"/>
      <c r="U20" s="90"/>
      <c r="V20" s="82"/>
      <c r="W20" s="82"/>
      <c r="X20" s="82"/>
      <c r="Y20" s="82"/>
      <c r="Z20" s="82"/>
      <c r="AA20" s="82"/>
      <c r="AB20" s="82"/>
      <c r="AC20" s="82"/>
      <c r="AD20" s="82"/>
      <c r="AE20" s="91"/>
      <c r="AF20" s="82"/>
      <c r="AG20" s="82"/>
      <c r="AH20" s="82"/>
      <c r="AI20" s="82"/>
      <c r="AJ20" s="90"/>
      <c r="AK20" s="92"/>
      <c r="AL20" s="82"/>
      <c r="AM20" s="84"/>
      <c r="AN20" s="84"/>
      <c r="AO20" s="85"/>
      <c r="AP20" s="86"/>
      <c r="AQ20" s="87"/>
      <c r="AR20" s="88"/>
      <c r="AS20" s="88"/>
      <c r="AT20" s="88"/>
      <c r="AU20" s="35"/>
      <c r="AV20" s="35"/>
      <c r="AW20" s="35"/>
      <c r="AX20" s="36"/>
      <c r="AY20" s="36"/>
    </row>
    <row r="21" customFormat="false" ht="14.4" hidden="false" customHeight="false" outlineLevel="1" collapsed="true">
      <c r="A21" s="64" t="s">
        <v>69</v>
      </c>
      <c r="B21" s="65" t="s">
        <v>70</v>
      </c>
      <c r="C21" s="66"/>
      <c r="D21" s="67"/>
      <c r="E21" s="68"/>
      <c r="F21" s="69"/>
      <c r="G21" s="69"/>
      <c r="H21" s="69"/>
      <c r="I21" s="69"/>
      <c r="J21" s="69"/>
      <c r="K21" s="69"/>
      <c r="L21" s="69"/>
      <c r="M21" s="69"/>
      <c r="N21" s="69"/>
      <c r="O21" s="69"/>
      <c r="P21" s="67"/>
      <c r="Q21" s="69"/>
      <c r="R21" s="69"/>
      <c r="S21" s="69"/>
      <c r="T21" s="69"/>
      <c r="U21" s="66"/>
      <c r="V21" s="69"/>
      <c r="W21" s="69"/>
      <c r="X21" s="69"/>
      <c r="Y21" s="69"/>
      <c r="Z21" s="69"/>
      <c r="AA21" s="69"/>
      <c r="AB21" s="69"/>
      <c r="AC21" s="69"/>
      <c r="AD21" s="69"/>
      <c r="AE21" s="67"/>
      <c r="AF21" s="69"/>
      <c r="AG21" s="69"/>
      <c r="AH21" s="69"/>
      <c r="AI21" s="69"/>
      <c r="AJ21" s="66"/>
      <c r="AK21" s="68"/>
      <c r="AL21" s="69"/>
      <c r="AM21" s="70" t="n">
        <v>44044</v>
      </c>
      <c r="AN21" s="70" t="n">
        <v>44134</v>
      </c>
      <c r="AO21" s="71"/>
      <c r="AP21" s="72" t="n">
        <f aca="false">SUMPRODUCT(AO22:AO23,AP22:AP23)/SUM(AO22:AO23)</f>
        <v>0.2</v>
      </c>
      <c r="AQ21" s="73" t="s">
        <v>71</v>
      </c>
      <c r="AR21" s="74" t="s">
        <v>72</v>
      </c>
      <c r="AS21" s="75" t="s">
        <v>73</v>
      </c>
      <c r="AT21" s="75"/>
      <c r="AU21" s="76"/>
      <c r="AV21" s="74" t="s">
        <v>74</v>
      </c>
      <c r="AW21" s="76"/>
      <c r="AX21" s="77"/>
      <c r="AY21" s="77"/>
    </row>
    <row r="22" customFormat="false" ht="100.8" hidden="true" customHeight="false" outlineLevel="2" collapsed="false">
      <c r="A22" s="64"/>
      <c r="B22" s="98" t="s">
        <v>75</v>
      </c>
      <c r="C22" s="113"/>
      <c r="D22" s="114"/>
      <c r="E22" s="115"/>
      <c r="F22" s="82"/>
      <c r="G22" s="82"/>
      <c r="H22" s="116"/>
      <c r="I22" s="116"/>
      <c r="J22" s="116"/>
      <c r="K22" s="116"/>
      <c r="L22" s="116"/>
      <c r="M22" s="116"/>
      <c r="N22" s="116"/>
      <c r="O22" s="116"/>
      <c r="P22" s="114"/>
      <c r="Q22" s="115"/>
      <c r="R22" s="113"/>
      <c r="S22" s="115"/>
      <c r="T22" s="116"/>
      <c r="U22" s="113"/>
      <c r="V22" s="114"/>
      <c r="W22" s="115" t="s">
        <v>35</v>
      </c>
      <c r="X22" s="113" t="s">
        <v>35</v>
      </c>
      <c r="Y22" s="115" t="s">
        <v>35</v>
      </c>
      <c r="Z22" s="82" t="s">
        <v>35</v>
      </c>
      <c r="AA22" s="116"/>
      <c r="AB22" s="114"/>
      <c r="AC22" s="115"/>
      <c r="AD22" s="113"/>
      <c r="AE22" s="114"/>
      <c r="AF22" s="115"/>
      <c r="AG22" s="113"/>
      <c r="AH22" s="114"/>
      <c r="AI22" s="115"/>
      <c r="AJ22" s="113"/>
      <c r="AK22" s="115"/>
      <c r="AL22" s="82"/>
      <c r="AM22" s="84"/>
      <c r="AN22" s="84"/>
      <c r="AO22" s="85" t="n">
        <v>5</v>
      </c>
      <c r="AP22" s="86" t="n">
        <v>0.2</v>
      </c>
      <c r="AQ22" s="87" t="s">
        <v>76</v>
      </c>
      <c r="AR22" s="88" t="s">
        <v>77</v>
      </c>
      <c r="AS22" s="88" t="s">
        <v>73</v>
      </c>
      <c r="AT22" s="88"/>
      <c r="AU22" s="35" t="s">
        <v>78</v>
      </c>
      <c r="AV22" s="35"/>
      <c r="AW22" s="35"/>
      <c r="AX22" s="36"/>
      <c r="AY22" s="36"/>
    </row>
    <row r="23" customFormat="false" ht="14.4" hidden="true" customHeight="false" outlineLevel="2" collapsed="false">
      <c r="A23" s="64"/>
      <c r="B23" s="98"/>
      <c r="C23" s="113"/>
      <c r="D23" s="114"/>
      <c r="E23" s="115"/>
      <c r="F23" s="82"/>
      <c r="G23" s="82"/>
      <c r="H23" s="116"/>
      <c r="I23" s="116"/>
      <c r="J23" s="116"/>
      <c r="K23" s="116"/>
      <c r="L23" s="116"/>
      <c r="M23" s="116"/>
      <c r="N23" s="116"/>
      <c r="O23" s="116"/>
      <c r="P23" s="114"/>
      <c r="Q23" s="115"/>
      <c r="R23" s="113"/>
      <c r="S23" s="115"/>
      <c r="T23" s="116"/>
      <c r="U23" s="113"/>
      <c r="V23" s="114"/>
      <c r="W23" s="115"/>
      <c r="X23" s="113"/>
      <c r="Y23" s="115"/>
      <c r="Z23" s="82"/>
      <c r="AA23" s="116"/>
      <c r="AB23" s="114"/>
      <c r="AC23" s="115"/>
      <c r="AD23" s="113"/>
      <c r="AE23" s="114"/>
      <c r="AF23" s="115"/>
      <c r="AG23" s="113"/>
      <c r="AH23" s="114"/>
      <c r="AI23" s="115"/>
      <c r="AJ23" s="113"/>
      <c r="AK23" s="115"/>
      <c r="AL23" s="82"/>
      <c r="AM23" s="84"/>
      <c r="AN23" s="84"/>
      <c r="AO23" s="85"/>
      <c r="AP23" s="86"/>
      <c r="AQ23" s="87"/>
      <c r="AR23" s="88"/>
      <c r="AS23" s="88"/>
      <c r="AT23" s="88"/>
      <c r="AU23" s="35"/>
      <c r="AV23" s="35"/>
      <c r="AW23" s="35"/>
      <c r="AX23" s="36"/>
      <c r="AY23" s="36"/>
    </row>
    <row r="24" customFormat="false" ht="28.8" hidden="false" customHeight="false" outlineLevel="1" collapsed="true">
      <c r="A24" s="64" t="s">
        <v>79</v>
      </c>
      <c r="B24" s="65" t="s">
        <v>80</v>
      </c>
      <c r="C24" s="66"/>
      <c r="D24" s="67"/>
      <c r="E24" s="68"/>
      <c r="F24" s="69"/>
      <c r="G24" s="69"/>
      <c r="H24" s="69"/>
      <c r="I24" s="69"/>
      <c r="J24" s="69"/>
      <c r="K24" s="69"/>
      <c r="L24" s="69"/>
      <c r="M24" s="69"/>
      <c r="N24" s="69"/>
      <c r="O24" s="69"/>
      <c r="P24" s="67"/>
      <c r="Q24" s="69"/>
      <c r="R24" s="69"/>
      <c r="S24" s="69"/>
      <c r="T24" s="69"/>
      <c r="U24" s="66"/>
      <c r="V24" s="69"/>
      <c r="W24" s="69"/>
      <c r="X24" s="69"/>
      <c r="Y24" s="69"/>
      <c r="Z24" s="69"/>
      <c r="AA24" s="69"/>
      <c r="AB24" s="69"/>
      <c r="AC24" s="69"/>
      <c r="AD24" s="69"/>
      <c r="AE24" s="67"/>
      <c r="AF24" s="69"/>
      <c r="AG24" s="69"/>
      <c r="AH24" s="69"/>
      <c r="AI24" s="69"/>
      <c r="AJ24" s="66"/>
      <c r="AK24" s="68"/>
      <c r="AL24" s="69"/>
      <c r="AM24" s="70"/>
      <c r="AN24" s="70"/>
      <c r="AO24" s="71"/>
      <c r="AP24" s="72" t="n">
        <f aca="false">SUMPRODUCT(AO25:AO27,AP25:AP27)/SUM(AO25:AO27)</f>
        <v>0</v>
      </c>
      <c r="AQ24" s="73" t="s">
        <v>81</v>
      </c>
      <c r="AR24" s="74"/>
      <c r="AS24" s="75" t="s">
        <v>58</v>
      </c>
      <c r="AT24" s="75"/>
      <c r="AU24" s="76"/>
      <c r="AV24" s="74" t="s">
        <v>82</v>
      </c>
      <c r="AW24" s="76"/>
      <c r="AX24" s="77"/>
      <c r="AY24" s="77" t="n">
        <v>2</v>
      </c>
    </row>
    <row r="25" customFormat="false" ht="14.4" hidden="true" customHeight="false" outlineLevel="2" collapsed="false">
      <c r="A25" s="64"/>
      <c r="B25" s="98" t="s">
        <v>83</v>
      </c>
      <c r="C25" s="113"/>
      <c r="D25" s="114"/>
      <c r="E25" s="115"/>
      <c r="F25" s="82"/>
      <c r="G25" s="82"/>
      <c r="H25" s="116"/>
      <c r="I25" s="116"/>
      <c r="J25" s="116"/>
      <c r="K25" s="116"/>
      <c r="L25" s="116"/>
      <c r="M25" s="116"/>
      <c r="N25" s="116"/>
      <c r="O25" s="116"/>
      <c r="P25" s="114"/>
      <c r="Q25" s="115"/>
      <c r="R25" s="113"/>
      <c r="S25" s="115"/>
      <c r="T25" s="116"/>
      <c r="U25" s="113"/>
      <c r="V25" s="114"/>
      <c r="W25" s="115"/>
      <c r="X25" s="113"/>
      <c r="Y25" s="115"/>
      <c r="Z25" s="82"/>
      <c r="AA25" s="116"/>
      <c r="AB25" s="114"/>
      <c r="AC25" s="115"/>
      <c r="AD25" s="113"/>
      <c r="AE25" s="114"/>
      <c r="AF25" s="115"/>
      <c r="AG25" s="113"/>
      <c r="AH25" s="114"/>
      <c r="AI25" s="115"/>
      <c r="AJ25" s="113"/>
      <c r="AK25" s="115"/>
      <c r="AL25" s="82"/>
      <c r="AM25" s="84"/>
      <c r="AN25" s="84"/>
      <c r="AO25" s="85" t="n">
        <v>0</v>
      </c>
      <c r="AP25" s="86" t="n">
        <v>0</v>
      </c>
      <c r="AQ25" s="87"/>
      <c r="AR25" s="88"/>
      <c r="AS25" s="88"/>
      <c r="AT25" s="88"/>
      <c r="AU25" s="35"/>
      <c r="AV25" s="35"/>
      <c r="AW25" s="35"/>
      <c r="AX25" s="36"/>
      <c r="AY25" s="36"/>
    </row>
    <row r="26" customFormat="false" ht="14.4" hidden="true" customHeight="false" outlineLevel="2" collapsed="false">
      <c r="A26" s="64"/>
      <c r="B26" s="98"/>
      <c r="C26" s="113"/>
      <c r="D26" s="114"/>
      <c r="E26" s="115"/>
      <c r="F26" s="82"/>
      <c r="G26" s="82"/>
      <c r="H26" s="116"/>
      <c r="I26" s="116"/>
      <c r="J26" s="116"/>
      <c r="K26" s="116"/>
      <c r="L26" s="116"/>
      <c r="M26" s="116"/>
      <c r="N26" s="116"/>
      <c r="O26" s="116"/>
      <c r="P26" s="114"/>
      <c r="Q26" s="115"/>
      <c r="R26" s="113"/>
      <c r="S26" s="115"/>
      <c r="T26" s="116"/>
      <c r="U26" s="113"/>
      <c r="V26" s="114"/>
      <c r="W26" s="115"/>
      <c r="X26" s="113"/>
      <c r="Y26" s="115"/>
      <c r="Z26" s="82"/>
      <c r="AA26" s="116"/>
      <c r="AB26" s="114"/>
      <c r="AC26" s="115"/>
      <c r="AD26" s="113"/>
      <c r="AE26" s="114"/>
      <c r="AF26" s="115"/>
      <c r="AG26" s="113"/>
      <c r="AH26" s="114"/>
      <c r="AI26" s="115"/>
      <c r="AJ26" s="113"/>
      <c r="AK26" s="115"/>
      <c r="AL26" s="82"/>
      <c r="AM26" s="84"/>
      <c r="AN26" s="84"/>
      <c r="AO26" s="85"/>
      <c r="AP26" s="86"/>
      <c r="AQ26" s="87"/>
      <c r="AR26" s="88"/>
      <c r="AS26" s="88"/>
      <c r="AT26" s="88"/>
      <c r="AU26" s="35"/>
      <c r="AV26" s="35"/>
      <c r="AW26" s="35"/>
      <c r="AX26" s="36"/>
      <c r="AY26" s="36"/>
    </row>
    <row r="27" customFormat="false" ht="28.8" hidden="true" customHeight="false" outlineLevel="2" collapsed="false">
      <c r="A27" s="64"/>
      <c r="B27" s="98" t="s">
        <v>84</v>
      </c>
      <c r="C27" s="113"/>
      <c r="D27" s="114"/>
      <c r="E27" s="115"/>
      <c r="F27" s="82"/>
      <c r="G27" s="82"/>
      <c r="H27" s="116"/>
      <c r="I27" s="116"/>
      <c r="J27" s="116"/>
      <c r="K27" s="116"/>
      <c r="L27" s="116"/>
      <c r="M27" s="116"/>
      <c r="N27" s="116"/>
      <c r="O27" s="116"/>
      <c r="P27" s="114"/>
      <c r="Q27" s="115"/>
      <c r="R27" s="113"/>
      <c r="S27" s="115"/>
      <c r="T27" s="116"/>
      <c r="U27" s="113"/>
      <c r="V27" s="114"/>
      <c r="W27" s="115"/>
      <c r="X27" s="113"/>
      <c r="Y27" s="115"/>
      <c r="Z27" s="82"/>
      <c r="AA27" s="116"/>
      <c r="AB27" s="114"/>
      <c r="AC27" s="115"/>
      <c r="AD27" s="113"/>
      <c r="AE27" s="114"/>
      <c r="AF27" s="115"/>
      <c r="AG27" s="113"/>
      <c r="AH27" s="114"/>
      <c r="AI27" s="115"/>
      <c r="AJ27" s="113"/>
      <c r="AK27" s="115"/>
      <c r="AL27" s="82"/>
      <c r="AM27" s="84"/>
      <c r="AN27" s="84"/>
      <c r="AO27" s="85" t="n">
        <v>3</v>
      </c>
      <c r="AP27" s="86" t="n">
        <v>0</v>
      </c>
      <c r="AQ27" s="87" t="s">
        <v>85</v>
      </c>
      <c r="AR27" s="88" t="s">
        <v>86</v>
      </c>
      <c r="AS27" s="88" t="s">
        <v>58</v>
      </c>
      <c r="AT27" s="88"/>
      <c r="AU27" s="35"/>
      <c r="AV27" s="35"/>
      <c r="AW27" s="35"/>
      <c r="AX27" s="36"/>
      <c r="AY27" s="36"/>
    </row>
    <row r="28" customFormat="false" ht="14.4" hidden="true" customHeight="false" outlineLevel="2" collapsed="false">
      <c r="A28" s="64"/>
      <c r="B28" s="98"/>
      <c r="C28" s="90"/>
      <c r="D28" s="91"/>
      <c r="E28" s="92"/>
      <c r="F28" s="82"/>
      <c r="G28" s="82"/>
      <c r="H28" s="82"/>
      <c r="I28" s="82"/>
      <c r="J28" s="82"/>
      <c r="K28" s="82"/>
      <c r="L28" s="82"/>
      <c r="M28" s="82"/>
      <c r="N28" s="82"/>
      <c r="O28" s="82"/>
      <c r="P28" s="91"/>
      <c r="Q28" s="82"/>
      <c r="R28" s="82"/>
      <c r="S28" s="82"/>
      <c r="T28" s="82"/>
      <c r="U28" s="90"/>
      <c r="V28" s="82"/>
      <c r="W28" s="82"/>
      <c r="X28" s="82"/>
      <c r="Y28" s="82"/>
      <c r="Z28" s="82"/>
      <c r="AA28" s="82"/>
      <c r="AB28" s="82"/>
      <c r="AC28" s="82"/>
      <c r="AD28" s="82"/>
      <c r="AE28" s="91"/>
      <c r="AF28" s="82"/>
      <c r="AG28" s="82"/>
      <c r="AH28" s="82"/>
      <c r="AI28" s="82"/>
      <c r="AJ28" s="90"/>
      <c r="AK28" s="92"/>
      <c r="AL28" s="82"/>
      <c r="AM28" s="84"/>
      <c r="AN28" s="84"/>
      <c r="AO28" s="85"/>
      <c r="AP28" s="86"/>
      <c r="AQ28" s="87"/>
      <c r="AR28" s="88"/>
      <c r="AS28" s="88"/>
      <c r="AT28" s="88"/>
      <c r="AU28" s="35"/>
      <c r="AV28" s="35"/>
      <c r="AW28" s="35"/>
      <c r="AX28" s="36"/>
      <c r="AY28" s="36"/>
    </row>
    <row r="29" customFormat="false" ht="14.4" hidden="false" customHeight="false" outlineLevel="1" collapsed="true">
      <c r="A29" s="64" t="s">
        <v>87</v>
      </c>
      <c r="B29" s="65" t="s">
        <v>88</v>
      </c>
      <c r="C29" s="66"/>
      <c r="D29" s="67"/>
      <c r="E29" s="68"/>
      <c r="F29" s="69"/>
      <c r="G29" s="69"/>
      <c r="H29" s="69"/>
      <c r="I29" s="69"/>
      <c r="J29" s="69"/>
      <c r="K29" s="69"/>
      <c r="L29" s="69"/>
      <c r="M29" s="69"/>
      <c r="N29" s="69"/>
      <c r="O29" s="69"/>
      <c r="P29" s="67"/>
      <c r="Q29" s="69"/>
      <c r="R29" s="69"/>
      <c r="S29" s="69"/>
      <c r="T29" s="69"/>
      <c r="U29" s="66"/>
      <c r="V29" s="69"/>
      <c r="W29" s="69"/>
      <c r="X29" s="69"/>
      <c r="Y29" s="69"/>
      <c r="Z29" s="69"/>
      <c r="AA29" s="69"/>
      <c r="AB29" s="69"/>
      <c r="AC29" s="69"/>
      <c r="AD29" s="69"/>
      <c r="AE29" s="67"/>
      <c r="AF29" s="69"/>
      <c r="AG29" s="69"/>
      <c r="AH29" s="69"/>
      <c r="AI29" s="69"/>
      <c r="AJ29" s="66"/>
      <c r="AK29" s="68"/>
      <c r="AL29" s="69"/>
      <c r="AM29" s="70"/>
      <c r="AN29" s="70"/>
      <c r="AO29" s="71"/>
      <c r="AP29" s="72" t="n">
        <f aca="false">AVERAGE(AP30:AP32)</f>
        <v>0</v>
      </c>
      <c r="AQ29" s="73" t="s">
        <v>89</v>
      </c>
      <c r="AR29" s="74"/>
      <c r="AS29" s="75" t="s">
        <v>43</v>
      </c>
      <c r="AT29" s="75"/>
      <c r="AU29" s="76"/>
      <c r="AV29" s="74" t="s">
        <v>82</v>
      </c>
      <c r="AW29" s="76"/>
      <c r="AX29" s="77"/>
      <c r="AY29" s="77" t="n">
        <v>3</v>
      </c>
    </row>
    <row r="30" customFormat="false" ht="129.6" hidden="true" customHeight="false" outlineLevel="2" collapsed="false">
      <c r="A30" s="117"/>
      <c r="B30" s="98" t="s">
        <v>90</v>
      </c>
      <c r="C30" s="113"/>
      <c r="D30" s="114"/>
      <c r="E30" s="115"/>
      <c r="F30" s="82"/>
      <c r="G30" s="82"/>
      <c r="H30" s="116"/>
      <c r="I30" s="116"/>
      <c r="J30" s="116"/>
      <c r="K30" s="116"/>
      <c r="L30" s="116"/>
      <c r="M30" s="116"/>
      <c r="N30" s="116"/>
      <c r="O30" s="116"/>
      <c r="P30" s="114"/>
      <c r="Q30" s="115"/>
      <c r="R30" s="113"/>
      <c r="S30" s="115"/>
      <c r="T30" s="116"/>
      <c r="U30" s="113"/>
      <c r="V30" s="114"/>
      <c r="W30" s="115"/>
      <c r="X30" s="113" t="s">
        <v>35</v>
      </c>
      <c r="Y30" s="115" t="s">
        <v>35</v>
      </c>
      <c r="Z30" s="82" t="s">
        <v>35</v>
      </c>
      <c r="AA30" s="116" t="s">
        <v>35</v>
      </c>
      <c r="AB30" s="114" t="s">
        <v>35</v>
      </c>
      <c r="AC30" s="115" t="s">
        <v>35</v>
      </c>
      <c r="AD30" s="113" t="s">
        <v>35</v>
      </c>
      <c r="AE30" s="114"/>
      <c r="AF30" s="115"/>
      <c r="AG30" s="113"/>
      <c r="AH30" s="114"/>
      <c r="AI30" s="115"/>
      <c r="AJ30" s="113"/>
      <c r="AK30" s="115"/>
      <c r="AL30" s="82"/>
      <c r="AM30" s="84"/>
      <c r="AN30" s="84"/>
      <c r="AO30" s="85" t="n">
        <v>2</v>
      </c>
      <c r="AP30" s="86" t="n">
        <v>0</v>
      </c>
      <c r="AQ30" s="87" t="s">
        <v>91</v>
      </c>
      <c r="AR30" s="88" t="s">
        <v>86</v>
      </c>
      <c r="AS30" s="88" t="s">
        <v>43</v>
      </c>
      <c r="AT30" s="88"/>
      <c r="AU30" s="35" t="s">
        <v>92</v>
      </c>
      <c r="AV30" s="35"/>
      <c r="AW30" s="35"/>
      <c r="AX30" s="36"/>
      <c r="AY30" s="36"/>
    </row>
    <row r="31" customFormat="false" ht="14.4" hidden="true" customHeight="false" outlineLevel="2" collapsed="false">
      <c r="A31" s="117"/>
      <c r="B31" s="98"/>
      <c r="C31" s="113"/>
      <c r="D31" s="114"/>
      <c r="E31" s="115"/>
      <c r="F31" s="82"/>
      <c r="G31" s="82"/>
      <c r="H31" s="116"/>
      <c r="I31" s="116"/>
      <c r="J31" s="116"/>
      <c r="K31" s="116"/>
      <c r="L31" s="116"/>
      <c r="M31" s="116"/>
      <c r="N31" s="116"/>
      <c r="O31" s="116"/>
      <c r="P31" s="114"/>
      <c r="Q31" s="115"/>
      <c r="R31" s="113"/>
      <c r="S31" s="115"/>
      <c r="T31" s="116"/>
      <c r="U31" s="113"/>
      <c r="V31" s="114"/>
      <c r="W31" s="115"/>
      <c r="X31" s="113"/>
      <c r="Y31" s="115"/>
      <c r="Z31" s="82"/>
      <c r="AA31" s="116"/>
      <c r="AB31" s="114"/>
      <c r="AC31" s="115"/>
      <c r="AD31" s="113"/>
      <c r="AE31" s="114"/>
      <c r="AF31" s="115"/>
      <c r="AG31" s="113"/>
      <c r="AH31" s="114"/>
      <c r="AI31" s="115"/>
      <c r="AJ31" s="113"/>
      <c r="AK31" s="115"/>
      <c r="AL31" s="82"/>
      <c r="AM31" s="84"/>
      <c r="AN31" s="84"/>
      <c r="AO31" s="85"/>
      <c r="AP31" s="86"/>
      <c r="AQ31" s="87"/>
      <c r="AR31" s="88"/>
      <c r="AS31" s="88"/>
      <c r="AT31" s="88"/>
      <c r="AU31" s="35"/>
      <c r="AV31" s="35"/>
      <c r="AW31" s="35"/>
      <c r="AX31" s="36"/>
      <c r="AY31" s="36"/>
    </row>
    <row r="32" customFormat="false" ht="14.4" hidden="false" customHeight="false" outlineLevel="1" collapsed="true">
      <c r="A32" s="117"/>
      <c r="B32" s="89"/>
      <c r="C32" s="113"/>
      <c r="D32" s="114"/>
      <c r="E32" s="115"/>
      <c r="F32" s="118"/>
      <c r="G32" s="116"/>
      <c r="H32" s="116"/>
      <c r="I32" s="116"/>
      <c r="J32" s="116"/>
      <c r="K32" s="116"/>
      <c r="L32" s="116"/>
      <c r="M32" s="116"/>
      <c r="N32" s="116"/>
      <c r="O32" s="116"/>
      <c r="P32" s="114"/>
      <c r="Q32" s="115"/>
      <c r="R32" s="113"/>
      <c r="S32" s="115"/>
      <c r="T32" s="116"/>
      <c r="U32" s="113"/>
      <c r="V32" s="114"/>
      <c r="W32" s="115"/>
      <c r="X32" s="113"/>
      <c r="Y32" s="115"/>
      <c r="Z32" s="82"/>
      <c r="AA32" s="116"/>
      <c r="AB32" s="114"/>
      <c r="AC32" s="115"/>
      <c r="AD32" s="113"/>
      <c r="AE32" s="114"/>
      <c r="AF32" s="115"/>
      <c r="AG32" s="113"/>
      <c r="AH32" s="114"/>
      <c r="AI32" s="115"/>
      <c r="AJ32" s="113"/>
      <c r="AK32" s="115"/>
      <c r="AL32" s="82"/>
      <c r="AM32" s="84"/>
      <c r="AN32" s="84"/>
      <c r="AO32" s="85"/>
      <c r="AP32" s="86"/>
      <c r="AQ32" s="119"/>
      <c r="AR32" s="120"/>
      <c r="AS32" s="88"/>
      <c r="AT32" s="88"/>
      <c r="AU32" s="35"/>
      <c r="AV32" s="35"/>
      <c r="AW32" s="35"/>
      <c r="AX32" s="36"/>
      <c r="AY32" s="36"/>
    </row>
    <row r="33" customFormat="false" ht="29.4" hidden="false" customHeight="false" outlineLevel="0" collapsed="false">
      <c r="A33" s="52" t="s">
        <v>93</v>
      </c>
      <c r="B33" s="53" t="s">
        <v>94</v>
      </c>
      <c r="C33" s="121"/>
      <c r="D33" s="122"/>
      <c r="E33" s="123"/>
      <c r="F33" s="57"/>
      <c r="G33" s="124"/>
      <c r="H33" s="124"/>
      <c r="I33" s="124"/>
      <c r="J33" s="124"/>
      <c r="K33" s="124"/>
      <c r="L33" s="124"/>
      <c r="M33" s="124"/>
      <c r="N33" s="124"/>
      <c r="O33" s="124"/>
      <c r="P33" s="122"/>
      <c r="Q33" s="124"/>
      <c r="R33" s="124" t="s">
        <v>23</v>
      </c>
      <c r="S33" s="124" t="s">
        <v>23</v>
      </c>
      <c r="T33" s="124" t="s">
        <v>23</v>
      </c>
      <c r="U33" s="122" t="s">
        <v>23</v>
      </c>
      <c r="V33" s="124" t="s">
        <v>23</v>
      </c>
      <c r="W33" s="124" t="s">
        <v>23</v>
      </c>
      <c r="X33" s="124" t="s">
        <v>23</v>
      </c>
      <c r="Y33" s="124" t="s">
        <v>23</v>
      </c>
      <c r="Z33" s="121" t="s">
        <v>23</v>
      </c>
      <c r="AA33" s="124" t="s">
        <v>23</v>
      </c>
      <c r="AB33" s="124" t="s">
        <v>23</v>
      </c>
      <c r="AC33" s="124" t="s">
        <v>23</v>
      </c>
      <c r="AD33" s="124" t="s">
        <v>23</v>
      </c>
      <c r="AE33" s="122" t="s">
        <v>23</v>
      </c>
      <c r="AF33" s="124" t="s">
        <v>23</v>
      </c>
      <c r="AG33" s="124"/>
      <c r="AH33" s="124"/>
      <c r="AI33" s="124"/>
      <c r="AJ33" s="121"/>
      <c r="AK33" s="123"/>
      <c r="AL33" s="57"/>
      <c r="AM33" s="58"/>
      <c r="AN33" s="58"/>
      <c r="AO33" s="59"/>
      <c r="AP33" s="125" t="n">
        <f aca="false">SUMPRODUCT(AO35:AO50,AP35:AP50)/SUM(AO35:AO50)</f>
        <v>0.228571428571429</v>
      </c>
      <c r="AQ33" s="61" t="s">
        <v>95</v>
      </c>
      <c r="AR33" s="62" t="s">
        <v>96</v>
      </c>
      <c r="AS33" s="17"/>
      <c r="AT33" s="17"/>
      <c r="AU33" s="126"/>
      <c r="AV33" s="126"/>
      <c r="AW33" s="127"/>
      <c r="AX33" s="128"/>
      <c r="AY33" s="128"/>
    </row>
    <row r="34" customFormat="false" ht="28.8" hidden="false" customHeight="false" outlineLevel="1" collapsed="false">
      <c r="A34" s="64" t="s">
        <v>97</v>
      </c>
      <c r="B34" s="65" t="s">
        <v>98</v>
      </c>
      <c r="C34" s="66"/>
      <c r="D34" s="67"/>
      <c r="E34" s="68"/>
      <c r="F34" s="69"/>
      <c r="G34" s="69"/>
      <c r="H34" s="69"/>
      <c r="I34" s="69"/>
      <c r="J34" s="69"/>
      <c r="K34" s="69"/>
      <c r="L34" s="69"/>
      <c r="M34" s="69"/>
      <c r="N34" s="69"/>
      <c r="O34" s="69"/>
      <c r="P34" s="67"/>
      <c r="Q34" s="69"/>
      <c r="R34" s="69"/>
      <c r="S34" s="69"/>
      <c r="T34" s="69"/>
      <c r="U34" s="66"/>
      <c r="V34" s="69"/>
      <c r="W34" s="69"/>
      <c r="X34" s="69"/>
      <c r="Y34" s="69"/>
      <c r="Z34" s="69"/>
      <c r="AA34" s="69"/>
      <c r="AB34" s="69"/>
      <c r="AC34" s="69"/>
      <c r="AD34" s="69"/>
      <c r="AE34" s="67"/>
      <c r="AF34" s="69"/>
      <c r="AG34" s="69"/>
      <c r="AH34" s="69"/>
      <c r="AI34" s="69"/>
      <c r="AJ34" s="66"/>
      <c r="AK34" s="68"/>
      <c r="AL34" s="69"/>
      <c r="AM34" s="70" t="n">
        <v>43891</v>
      </c>
      <c r="AN34" s="70"/>
      <c r="AO34" s="71"/>
      <c r="AP34" s="72" t="n">
        <f aca="false">SUMPRODUCT(AO35:AO39,AP35:AP39)/SUM(AO35:AO39)</f>
        <v>0.355555555555556</v>
      </c>
      <c r="AQ34" s="73" t="s">
        <v>99</v>
      </c>
      <c r="AR34" s="74"/>
      <c r="AS34" s="75" t="s">
        <v>100</v>
      </c>
      <c r="AT34" s="75" t="s">
        <v>101</v>
      </c>
      <c r="AU34" s="76"/>
      <c r="AV34" s="74" t="s">
        <v>44</v>
      </c>
      <c r="AW34" s="76" t="s">
        <v>102</v>
      </c>
      <c r="AX34" s="77"/>
      <c r="AY34" s="77" t="n">
        <v>1</v>
      </c>
    </row>
    <row r="35" customFormat="false" ht="172.8" hidden="true" customHeight="false" outlineLevel="2" collapsed="false">
      <c r="A35" s="64"/>
      <c r="B35" s="89" t="s">
        <v>103</v>
      </c>
      <c r="C35" s="94"/>
      <c r="D35" s="95"/>
      <c r="E35" s="96"/>
      <c r="F35" s="82"/>
      <c r="G35" s="97"/>
      <c r="H35" s="97"/>
      <c r="I35" s="97"/>
      <c r="J35" s="97"/>
      <c r="K35" s="97"/>
      <c r="L35" s="97"/>
      <c r="M35" s="97"/>
      <c r="N35" s="97"/>
      <c r="O35" s="97"/>
      <c r="P35" s="95"/>
      <c r="Q35" s="97"/>
      <c r="R35" s="97"/>
      <c r="S35" s="97"/>
      <c r="T35" s="97"/>
      <c r="U35" s="95"/>
      <c r="V35" s="97"/>
      <c r="W35" s="97" t="s">
        <v>35</v>
      </c>
      <c r="X35" s="97"/>
      <c r="Y35" s="97" t="s">
        <v>35</v>
      </c>
      <c r="Z35" s="90" t="s">
        <v>35</v>
      </c>
      <c r="AA35" s="97"/>
      <c r="AB35" s="95"/>
      <c r="AC35" s="96"/>
      <c r="AD35" s="94"/>
      <c r="AE35" s="95"/>
      <c r="AF35" s="96"/>
      <c r="AG35" s="94"/>
      <c r="AH35" s="95"/>
      <c r="AI35" s="96"/>
      <c r="AJ35" s="94"/>
      <c r="AK35" s="96"/>
      <c r="AL35" s="82"/>
      <c r="AM35" s="129"/>
      <c r="AN35" s="129"/>
      <c r="AO35" s="130" t="n">
        <v>4</v>
      </c>
      <c r="AP35" s="86" t="n">
        <v>0.8</v>
      </c>
      <c r="AQ35" s="131" t="s">
        <v>104</v>
      </c>
      <c r="AR35" s="120" t="s">
        <v>105</v>
      </c>
      <c r="AS35" s="88" t="s">
        <v>101</v>
      </c>
      <c r="AT35" s="88"/>
      <c r="AU35" s="34" t="s">
        <v>106</v>
      </c>
      <c r="AV35" s="34"/>
      <c r="AW35" s="35"/>
      <c r="AX35" s="36"/>
      <c r="AY35" s="36"/>
    </row>
    <row r="36" customFormat="false" ht="43.2" hidden="true" customHeight="false" outlineLevel="2" collapsed="false">
      <c r="A36" s="64"/>
      <c r="B36" s="89" t="s">
        <v>107</v>
      </c>
      <c r="C36" s="94"/>
      <c r="D36" s="95"/>
      <c r="E36" s="96"/>
      <c r="F36" s="82"/>
      <c r="G36" s="97"/>
      <c r="H36" s="97"/>
      <c r="I36" s="97"/>
      <c r="J36" s="97"/>
      <c r="K36" s="97"/>
      <c r="L36" s="97"/>
      <c r="M36" s="97"/>
      <c r="N36" s="97"/>
      <c r="O36" s="97"/>
      <c r="P36" s="95"/>
      <c r="Q36" s="97"/>
      <c r="R36" s="97"/>
      <c r="S36" s="97"/>
      <c r="T36" s="97"/>
      <c r="U36" s="95"/>
      <c r="V36" s="97"/>
      <c r="W36" s="97"/>
      <c r="X36" s="97"/>
      <c r="Y36" s="97" t="s">
        <v>35</v>
      </c>
      <c r="Z36" s="90" t="s">
        <v>35</v>
      </c>
      <c r="AA36" s="97"/>
      <c r="AB36" s="95"/>
      <c r="AC36" s="96"/>
      <c r="AD36" s="94"/>
      <c r="AE36" s="95"/>
      <c r="AF36" s="96"/>
      <c r="AG36" s="94"/>
      <c r="AH36" s="95"/>
      <c r="AI36" s="96"/>
      <c r="AJ36" s="94"/>
      <c r="AK36" s="96"/>
      <c r="AL36" s="82"/>
      <c r="AM36" s="129"/>
      <c r="AN36" s="129"/>
      <c r="AO36" s="130" t="n">
        <v>1</v>
      </c>
      <c r="AP36" s="86" t="n">
        <v>0</v>
      </c>
      <c r="AQ36" s="131" t="s">
        <v>108</v>
      </c>
      <c r="AR36" s="120"/>
      <c r="AS36" s="88" t="s">
        <v>101</v>
      </c>
      <c r="AT36" s="88"/>
      <c r="AU36" s="34"/>
      <c r="AV36" s="34"/>
      <c r="AW36" s="35"/>
      <c r="AX36" s="36"/>
      <c r="AY36" s="36"/>
    </row>
    <row r="37" customFormat="false" ht="14.4" hidden="true" customHeight="false" outlineLevel="2" collapsed="false">
      <c r="A37" s="64"/>
      <c r="B37" s="89" t="s">
        <v>109</v>
      </c>
      <c r="C37" s="94"/>
      <c r="D37" s="95"/>
      <c r="E37" s="96"/>
      <c r="F37" s="82"/>
      <c r="G37" s="97"/>
      <c r="H37" s="97"/>
      <c r="I37" s="97"/>
      <c r="J37" s="97"/>
      <c r="K37" s="97"/>
      <c r="L37" s="97"/>
      <c r="M37" s="97"/>
      <c r="N37" s="97"/>
      <c r="O37" s="97"/>
      <c r="P37" s="95"/>
      <c r="Q37" s="97"/>
      <c r="R37" s="97"/>
      <c r="S37" s="97"/>
      <c r="T37" s="97"/>
      <c r="U37" s="94"/>
      <c r="V37" s="97"/>
      <c r="W37" s="97"/>
      <c r="X37" s="97"/>
      <c r="Y37" s="97"/>
      <c r="Z37" s="82"/>
      <c r="AA37" s="97" t="s">
        <v>35</v>
      </c>
      <c r="AB37" s="95" t="s">
        <v>35</v>
      </c>
      <c r="AC37" s="96"/>
      <c r="AD37" s="94"/>
      <c r="AE37" s="95"/>
      <c r="AF37" s="96"/>
      <c r="AG37" s="94"/>
      <c r="AH37" s="95"/>
      <c r="AI37" s="96"/>
      <c r="AJ37" s="94"/>
      <c r="AK37" s="96"/>
      <c r="AL37" s="82"/>
      <c r="AM37" s="129"/>
      <c r="AN37" s="129"/>
      <c r="AO37" s="130" t="n">
        <v>2</v>
      </c>
      <c r="AP37" s="86" t="n">
        <v>0</v>
      </c>
      <c r="AQ37" s="131" t="s">
        <v>110</v>
      </c>
      <c r="AR37" s="120" t="s">
        <v>86</v>
      </c>
      <c r="AS37" s="88" t="s">
        <v>101</v>
      </c>
      <c r="AT37" s="88"/>
      <c r="AU37" s="34"/>
      <c r="AV37" s="34"/>
      <c r="AW37" s="35"/>
      <c r="AX37" s="36"/>
      <c r="AY37" s="36"/>
    </row>
    <row r="38" customFormat="false" ht="14.4" hidden="true" customHeight="false" outlineLevel="2" collapsed="false">
      <c r="A38" s="64"/>
      <c r="B38" s="89" t="s">
        <v>111</v>
      </c>
      <c r="C38" s="94"/>
      <c r="D38" s="95"/>
      <c r="E38" s="96"/>
      <c r="F38" s="82"/>
      <c r="G38" s="97"/>
      <c r="H38" s="97"/>
      <c r="I38" s="97"/>
      <c r="J38" s="97"/>
      <c r="K38" s="97"/>
      <c r="L38" s="97"/>
      <c r="M38" s="97"/>
      <c r="N38" s="97"/>
      <c r="O38" s="97"/>
      <c r="P38" s="95"/>
      <c r="Q38" s="97"/>
      <c r="R38" s="97"/>
      <c r="S38" s="97"/>
      <c r="T38" s="97"/>
      <c r="U38" s="94"/>
      <c r="V38" s="97"/>
      <c r="W38" s="97"/>
      <c r="X38" s="97"/>
      <c r="Y38" s="97"/>
      <c r="Z38" s="82"/>
      <c r="AA38" s="97"/>
      <c r="AB38" s="95"/>
      <c r="AC38" s="96" t="s">
        <v>35</v>
      </c>
      <c r="AD38" s="94"/>
      <c r="AE38" s="95"/>
      <c r="AF38" s="96"/>
      <c r="AG38" s="94"/>
      <c r="AH38" s="95"/>
      <c r="AI38" s="96"/>
      <c r="AJ38" s="94"/>
      <c r="AK38" s="96"/>
      <c r="AL38" s="82"/>
      <c r="AM38" s="129"/>
      <c r="AN38" s="129"/>
      <c r="AO38" s="130" t="n">
        <v>2</v>
      </c>
      <c r="AP38" s="86" t="n">
        <v>0</v>
      </c>
      <c r="AQ38" s="131" t="s">
        <v>110</v>
      </c>
      <c r="AR38" s="120" t="s">
        <v>86</v>
      </c>
      <c r="AS38" s="88" t="s">
        <v>101</v>
      </c>
      <c r="AT38" s="88"/>
      <c r="AU38" s="34"/>
      <c r="AV38" s="34"/>
      <c r="AW38" s="35"/>
      <c r="AX38" s="36"/>
      <c r="AY38" s="36"/>
    </row>
    <row r="39" customFormat="false" ht="14.4" hidden="true" customHeight="false" outlineLevel="2" collapsed="false">
      <c r="A39" s="64"/>
      <c r="B39" s="89"/>
      <c r="C39" s="94"/>
      <c r="D39" s="95"/>
      <c r="E39" s="96"/>
      <c r="F39" s="82"/>
      <c r="G39" s="97"/>
      <c r="H39" s="97"/>
      <c r="I39" s="97"/>
      <c r="J39" s="97"/>
      <c r="K39" s="97"/>
      <c r="L39" s="97"/>
      <c r="M39" s="97"/>
      <c r="N39" s="97"/>
      <c r="O39" s="97"/>
      <c r="P39" s="95"/>
      <c r="Q39" s="97"/>
      <c r="R39" s="97"/>
      <c r="S39" s="97"/>
      <c r="T39" s="97"/>
      <c r="U39" s="94"/>
      <c r="V39" s="97"/>
      <c r="W39" s="97"/>
      <c r="X39" s="97"/>
      <c r="Y39" s="97"/>
      <c r="Z39" s="82"/>
      <c r="AA39" s="97"/>
      <c r="AB39" s="95"/>
      <c r="AC39" s="96"/>
      <c r="AD39" s="94"/>
      <c r="AE39" s="95"/>
      <c r="AF39" s="96"/>
      <c r="AG39" s="94"/>
      <c r="AH39" s="95"/>
      <c r="AI39" s="96"/>
      <c r="AJ39" s="94"/>
      <c r="AK39" s="96"/>
      <c r="AL39" s="82"/>
      <c r="AM39" s="129"/>
      <c r="AN39" s="129"/>
      <c r="AO39" s="130"/>
      <c r="AP39" s="86"/>
      <c r="AQ39" s="131"/>
      <c r="AR39" s="120"/>
      <c r="AS39" s="88"/>
      <c r="AT39" s="88"/>
      <c r="AU39" s="34"/>
      <c r="AV39" s="34"/>
      <c r="AW39" s="35"/>
      <c r="AX39" s="36"/>
      <c r="AY39" s="36"/>
    </row>
    <row r="40" customFormat="false" ht="14.4" hidden="false" customHeight="false" outlineLevel="1" collapsed="true">
      <c r="A40" s="64" t="s">
        <v>112</v>
      </c>
      <c r="B40" s="65" t="s">
        <v>113</v>
      </c>
      <c r="C40" s="66"/>
      <c r="D40" s="67"/>
      <c r="E40" s="68"/>
      <c r="F40" s="69"/>
      <c r="G40" s="69"/>
      <c r="H40" s="69"/>
      <c r="I40" s="69"/>
      <c r="J40" s="69"/>
      <c r="K40" s="69"/>
      <c r="L40" s="69"/>
      <c r="M40" s="69"/>
      <c r="N40" s="69"/>
      <c r="O40" s="69"/>
      <c r="P40" s="67"/>
      <c r="Q40" s="69"/>
      <c r="R40" s="69"/>
      <c r="S40" s="69"/>
      <c r="T40" s="69"/>
      <c r="U40" s="66"/>
      <c r="V40" s="69"/>
      <c r="W40" s="69"/>
      <c r="X40" s="69"/>
      <c r="Y40" s="69"/>
      <c r="Z40" s="69"/>
      <c r="AA40" s="69"/>
      <c r="AB40" s="69"/>
      <c r="AC40" s="69"/>
      <c r="AD40" s="69"/>
      <c r="AE40" s="67"/>
      <c r="AF40" s="69"/>
      <c r="AG40" s="69"/>
      <c r="AH40" s="69"/>
      <c r="AI40" s="69"/>
      <c r="AJ40" s="66"/>
      <c r="AK40" s="68"/>
      <c r="AL40" s="69"/>
      <c r="AM40" s="70" t="n">
        <v>44136</v>
      </c>
      <c r="AN40" s="70"/>
      <c r="AO40" s="71"/>
      <c r="AP40" s="72" t="n">
        <f aca="false">SUMPRODUCT(AO41:AO42,AP41:AP42)/SUM(AO41:AO42)</f>
        <v>0</v>
      </c>
      <c r="AQ40" s="73" t="s">
        <v>114</v>
      </c>
      <c r="AR40" s="74"/>
      <c r="AS40" s="75" t="s">
        <v>115</v>
      </c>
      <c r="AT40" s="75"/>
      <c r="AU40" s="76"/>
      <c r="AV40" s="74" t="s">
        <v>44</v>
      </c>
      <c r="AW40" s="76" t="s">
        <v>116</v>
      </c>
      <c r="AX40" s="77"/>
      <c r="AY40" s="77" t="n">
        <v>1</v>
      </c>
    </row>
    <row r="41" customFormat="false" ht="14.4" hidden="true" customHeight="false" outlineLevel="2" collapsed="false">
      <c r="A41" s="64"/>
      <c r="B41" s="89" t="s">
        <v>117</v>
      </c>
      <c r="C41" s="94"/>
      <c r="D41" s="95"/>
      <c r="E41" s="96"/>
      <c r="F41" s="82"/>
      <c r="G41" s="97"/>
      <c r="H41" s="97"/>
      <c r="I41" s="97"/>
      <c r="J41" s="97"/>
      <c r="K41" s="97"/>
      <c r="L41" s="97"/>
      <c r="M41" s="97"/>
      <c r="N41" s="97"/>
      <c r="O41" s="97"/>
      <c r="P41" s="95"/>
      <c r="Q41" s="97"/>
      <c r="R41" s="97"/>
      <c r="S41" s="97"/>
      <c r="T41" s="97"/>
      <c r="U41" s="94"/>
      <c r="V41" s="97"/>
      <c r="W41" s="97"/>
      <c r="X41" s="97" t="s">
        <v>35</v>
      </c>
      <c r="Y41" s="97"/>
      <c r="Z41" s="82"/>
      <c r="AA41" s="97"/>
      <c r="AB41" s="95"/>
      <c r="AC41" s="96"/>
      <c r="AD41" s="94"/>
      <c r="AE41" s="95"/>
      <c r="AF41" s="96"/>
      <c r="AG41" s="94"/>
      <c r="AH41" s="95"/>
      <c r="AI41" s="96"/>
      <c r="AJ41" s="94"/>
      <c r="AK41" s="96"/>
      <c r="AL41" s="82"/>
      <c r="AM41" s="129"/>
      <c r="AN41" s="129"/>
      <c r="AO41" s="130" t="n">
        <v>4</v>
      </c>
      <c r="AP41" s="86" t="n">
        <v>0</v>
      </c>
      <c r="AQ41" s="131" t="s">
        <v>118</v>
      </c>
      <c r="AR41" s="120"/>
      <c r="AS41" s="88" t="s">
        <v>115</v>
      </c>
      <c r="AT41" s="88"/>
      <c r="AU41" s="34"/>
      <c r="AV41" s="34"/>
      <c r="AW41" s="35"/>
      <c r="AX41" s="36"/>
      <c r="AY41" s="36"/>
    </row>
    <row r="42" customFormat="false" ht="14.4" hidden="true" customHeight="false" outlineLevel="2" collapsed="false">
      <c r="A42" s="64"/>
      <c r="B42" s="89" t="s">
        <v>119</v>
      </c>
      <c r="C42" s="94"/>
      <c r="D42" s="95"/>
      <c r="E42" s="96"/>
      <c r="F42" s="82"/>
      <c r="G42" s="97"/>
      <c r="H42" s="97"/>
      <c r="I42" s="97"/>
      <c r="J42" s="97"/>
      <c r="K42" s="97"/>
      <c r="L42" s="97"/>
      <c r="M42" s="97"/>
      <c r="N42" s="97"/>
      <c r="O42" s="97"/>
      <c r="P42" s="95"/>
      <c r="Q42" s="97"/>
      <c r="R42" s="97"/>
      <c r="S42" s="97"/>
      <c r="T42" s="97"/>
      <c r="U42" s="94"/>
      <c r="V42" s="97"/>
      <c r="W42" s="97"/>
      <c r="X42" s="97"/>
      <c r="Y42" s="97"/>
      <c r="Z42" s="82"/>
      <c r="AA42" s="97"/>
      <c r="AB42" s="95"/>
      <c r="AC42" s="96"/>
      <c r="AD42" s="94"/>
      <c r="AE42" s="95"/>
      <c r="AF42" s="96"/>
      <c r="AG42" s="94"/>
      <c r="AH42" s="95"/>
      <c r="AI42" s="96"/>
      <c r="AJ42" s="94"/>
      <c r="AK42" s="96"/>
      <c r="AL42" s="82"/>
      <c r="AM42" s="129"/>
      <c r="AN42" s="129"/>
      <c r="AO42" s="130" t="n">
        <v>1</v>
      </c>
      <c r="AP42" s="86" t="n">
        <v>0</v>
      </c>
      <c r="AQ42" s="131"/>
      <c r="AR42" s="120"/>
      <c r="AS42" s="88" t="s">
        <v>115</v>
      </c>
      <c r="AT42" s="88"/>
      <c r="AU42" s="34"/>
      <c r="AV42" s="34"/>
      <c r="AW42" s="35"/>
      <c r="AX42" s="36"/>
      <c r="AY42" s="36"/>
    </row>
    <row r="43" customFormat="false" ht="14.4" hidden="false" customHeight="false" outlineLevel="1" collapsed="true">
      <c r="A43" s="64" t="s">
        <v>120</v>
      </c>
      <c r="B43" s="65" t="s">
        <v>121</v>
      </c>
      <c r="C43" s="66"/>
      <c r="D43" s="67"/>
      <c r="E43" s="68"/>
      <c r="F43" s="69"/>
      <c r="G43" s="69"/>
      <c r="H43" s="69"/>
      <c r="I43" s="69"/>
      <c r="J43" s="69"/>
      <c r="K43" s="69"/>
      <c r="L43" s="69"/>
      <c r="M43" s="69"/>
      <c r="N43" s="69"/>
      <c r="O43" s="69"/>
      <c r="P43" s="67"/>
      <c r="Q43" s="69"/>
      <c r="R43" s="69"/>
      <c r="S43" s="69"/>
      <c r="T43" s="69"/>
      <c r="U43" s="66"/>
      <c r="V43" s="69"/>
      <c r="W43" s="69"/>
      <c r="X43" s="69"/>
      <c r="Y43" s="69"/>
      <c r="Z43" s="69"/>
      <c r="AA43" s="69"/>
      <c r="AB43" s="69"/>
      <c r="AC43" s="69"/>
      <c r="AD43" s="69"/>
      <c r="AE43" s="67"/>
      <c r="AF43" s="69"/>
      <c r="AG43" s="69"/>
      <c r="AH43" s="69"/>
      <c r="AI43" s="69"/>
      <c r="AJ43" s="66"/>
      <c r="AK43" s="68"/>
      <c r="AL43" s="69"/>
      <c r="AM43" s="70" t="n">
        <v>44136</v>
      </c>
      <c r="AN43" s="70"/>
      <c r="AO43" s="71"/>
      <c r="AP43" s="72" t="n">
        <f aca="false">SUMPRODUCT(AO44:AO45,AP44:AP45)/SUM(AO44:AO45)</f>
        <v>0</v>
      </c>
      <c r="AQ43" s="73" t="s">
        <v>122</v>
      </c>
      <c r="AR43" s="74"/>
      <c r="AS43" s="75" t="s">
        <v>31</v>
      </c>
      <c r="AT43" s="75"/>
      <c r="AU43" s="76"/>
      <c r="AV43" s="74" t="s">
        <v>44</v>
      </c>
      <c r="AW43" s="76"/>
      <c r="AX43" s="77"/>
      <c r="AY43" s="77" t="n">
        <v>1</v>
      </c>
    </row>
    <row r="44" customFormat="false" ht="28.8" hidden="true" customHeight="false" outlineLevel="2" collapsed="false">
      <c r="A44" s="64"/>
      <c r="B44" s="89" t="s">
        <v>123</v>
      </c>
      <c r="C44" s="94"/>
      <c r="D44" s="95"/>
      <c r="E44" s="96"/>
      <c r="F44" s="82"/>
      <c r="G44" s="97"/>
      <c r="H44" s="97"/>
      <c r="I44" s="97"/>
      <c r="J44" s="97"/>
      <c r="K44" s="97"/>
      <c r="L44" s="97"/>
      <c r="M44" s="97"/>
      <c r="N44" s="97"/>
      <c r="O44" s="97"/>
      <c r="P44" s="95"/>
      <c r="Q44" s="97"/>
      <c r="R44" s="97"/>
      <c r="S44" s="97"/>
      <c r="T44" s="97"/>
      <c r="U44" s="94"/>
      <c r="V44" s="97"/>
      <c r="W44" s="97"/>
      <c r="X44" s="97"/>
      <c r="Y44" s="97"/>
      <c r="Z44" s="82"/>
      <c r="AA44" s="97"/>
      <c r="AB44" s="95"/>
      <c r="AC44" s="96"/>
      <c r="AD44" s="94"/>
      <c r="AE44" s="95"/>
      <c r="AF44" s="96"/>
      <c r="AG44" s="94"/>
      <c r="AH44" s="95"/>
      <c r="AI44" s="96"/>
      <c r="AJ44" s="94"/>
      <c r="AK44" s="96"/>
      <c r="AL44" s="82"/>
      <c r="AM44" s="129"/>
      <c r="AN44" s="129"/>
      <c r="AO44" s="130" t="n">
        <v>1</v>
      </c>
      <c r="AP44" s="86" t="n">
        <v>0</v>
      </c>
      <c r="AQ44" s="131" t="s">
        <v>124</v>
      </c>
      <c r="AR44" s="120" t="s">
        <v>125</v>
      </c>
      <c r="AS44" s="88" t="s">
        <v>31</v>
      </c>
      <c r="AT44" s="88"/>
      <c r="AU44" s="34" t="s">
        <v>126</v>
      </c>
      <c r="AV44" s="34"/>
      <c r="AW44" s="35"/>
      <c r="AX44" s="36"/>
      <c r="AY44" s="36"/>
    </row>
    <row r="45" customFormat="false" ht="14.4" hidden="true" customHeight="false" outlineLevel="2" collapsed="false">
      <c r="A45" s="64"/>
      <c r="B45" s="89" t="s">
        <v>127</v>
      </c>
      <c r="C45" s="94"/>
      <c r="D45" s="95"/>
      <c r="E45" s="96"/>
      <c r="F45" s="82"/>
      <c r="G45" s="97"/>
      <c r="H45" s="97"/>
      <c r="I45" s="97"/>
      <c r="J45" s="97"/>
      <c r="K45" s="97"/>
      <c r="L45" s="97"/>
      <c r="M45" s="97"/>
      <c r="N45" s="97"/>
      <c r="O45" s="97"/>
      <c r="P45" s="95"/>
      <c r="Q45" s="97"/>
      <c r="R45" s="97"/>
      <c r="S45" s="97"/>
      <c r="T45" s="97"/>
      <c r="U45" s="94"/>
      <c r="V45" s="97"/>
      <c r="W45" s="97"/>
      <c r="X45" s="97"/>
      <c r="Y45" s="97"/>
      <c r="Z45" s="82"/>
      <c r="AA45" s="97"/>
      <c r="AB45" s="95"/>
      <c r="AC45" s="96"/>
      <c r="AD45" s="94"/>
      <c r="AE45" s="95"/>
      <c r="AF45" s="96"/>
      <c r="AG45" s="94"/>
      <c r="AH45" s="95"/>
      <c r="AI45" s="96"/>
      <c r="AJ45" s="94"/>
      <c r="AK45" s="96"/>
      <c r="AL45" s="82"/>
      <c r="AM45" s="129"/>
      <c r="AN45" s="129"/>
      <c r="AO45" s="130" t="n">
        <v>4</v>
      </c>
      <c r="AP45" s="86" t="n">
        <v>0</v>
      </c>
      <c r="AQ45" s="131"/>
      <c r="AR45" s="120"/>
      <c r="AS45" s="88" t="s">
        <v>31</v>
      </c>
      <c r="AT45" s="88"/>
      <c r="AU45" s="34"/>
      <c r="AV45" s="34"/>
      <c r="AW45" s="35"/>
      <c r="AX45" s="36"/>
      <c r="AY45" s="36"/>
    </row>
    <row r="46" customFormat="false" ht="28.8" hidden="false" customHeight="false" outlineLevel="1" collapsed="true">
      <c r="A46" s="64" t="s">
        <v>128</v>
      </c>
      <c r="B46" s="65" t="s">
        <v>129</v>
      </c>
      <c r="C46" s="66"/>
      <c r="D46" s="67"/>
      <c r="E46" s="68"/>
      <c r="F46" s="69"/>
      <c r="G46" s="69"/>
      <c r="H46" s="69"/>
      <c r="I46" s="69"/>
      <c r="J46" s="69"/>
      <c r="K46" s="69"/>
      <c r="L46" s="69"/>
      <c r="M46" s="69"/>
      <c r="N46" s="69"/>
      <c r="O46" s="69"/>
      <c r="P46" s="67"/>
      <c r="Q46" s="69"/>
      <c r="R46" s="69"/>
      <c r="S46" s="69"/>
      <c r="T46" s="69"/>
      <c r="U46" s="66"/>
      <c r="V46" s="69"/>
      <c r="W46" s="69"/>
      <c r="X46" s="69"/>
      <c r="Y46" s="69"/>
      <c r="Z46" s="69"/>
      <c r="AA46" s="69"/>
      <c r="AB46" s="69"/>
      <c r="AC46" s="69"/>
      <c r="AD46" s="69"/>
      <c r="AE46" s="67"/>
      <c r="AF46" s="69"/>
      <c r="AG46" s="69"/>
      <c r="AH46" s="69"/>
      <c r="AI46" s="69"/>
      <c r="AJ46" s="66"/>
      <c r="AK46" s="68"/>
      <c r="AL46" s="69"/>
      <c r="AM46" s="70" t="n">
        <v>43739</v>
      </c>
      <c r="AN46" s="70"/>
      <c r="AO46" s="71"/>
      <c r="AP46" s="72" t="n">
        <f aca="false">SUMPRODUCT(AO47:AO49,AP47:AP49)/SUM(AO47:AO49)</f>
        <v>0.355555555555556</v>
      </c>
      <c r="AQ46" s="73" t="s">
        <v>130</v>
      </c>
      <c r="AR46" s="74"/>
      <c r="AS46" s="75" t="s">
        <v>115</v>
      </c>
      <c r="AT46" s="75"/>
      <c r="AU46" s="76"/>
      <c r="AV46" s="74" t="s">
        <v>44</v>
      </c>
      <c r="AW46" s="76"/>
      <c r="AX46" s="77"/>
      <c r="AY46" s="77" t="n">
        <v>3</v>
      </c>
    </row>
    <row r="47" customFormat="false" ht="28.8" hidden="true" customHeight="false" outlineLevel="2" collapsed="false">
      <c r="A47" s="132"/>
      <c r="B47" s="89" t="s">
        <v>131</v>
      </c>
      <c r="C47" s="94"/>
      <c r="D47" s="95"/>
      <c r="E47" s="96"/>
      <c r="F47" s="82"/>
      <c r="G47" s="97"/>
      <c r="H47" s="97"/>
      <c r="I47" s="97"/>
      <c r="J47" s="97"/>
      <c r="K47" s="97"/>
      <c r="L47" s="97"/>
      <c r="M47" s="97"/>
      <c r="N47" s="97"/>
      <c r="O47" s="97"/>
      <c r="P47" s="95"/>
      <c r="Q47" s="96"/>
      <c r="R47" s="94"/>
      <c r="S47" s="96"/>
      <c r="T47" s="97"/>
      <c r="U47" s="94"/>
      <c r="V47" s="95"/>
      <c r="W47" s="96"/>
      <c r="X47" s="94"/>
      <c r="Y47" s="96"/>
      <c r="Z47" s="82"/>
      <c r="AA47" s="97"/>
      <c r="AB47" s="95"/>
      <c r="AC47" s="96"/>
      <c r="AD47" s="94"/>
      <c r="AE47" s="95"/>
      <c r="AF47" s="96"/>
      <c r="AG47" s="94"/>
      <c r="AH47" s="95"/>
      <c r="AI47" s="96"/>
      <c r="AJ47" s="94"/>
      <c r="AK47" s="96"/>
      <c r="AL47" s="82"/>
      <c r="AM47" s="129"/>
      <c r="AN47" s="129"/>
      <c r="AO47" s="130" t="n">
        <v>4</v>
      </c>
      <c r="AP47" s="86" t="n">
        <v>0</v>
      </c>
      <c r="AQ47" s="131" t="s">
        <v>132</v>
      </c>
      <c r="AR47" s="120" t="s">
        <v>133</v>
      </c>
      <c r="AS47" s="88" t="s">
        <v>100</v>
      </c>
      <c r="AT47" s="88"/>
      <c r="AU47" s="34"/>
      <c r="AV47" s="34"/>
      <c r="AW47" s="35"/>
      <c r="AX47" s="36"/>
      <c r="AY47" s="36"/>
    </row>
    <row r="48" customFormat="false" ht="43.2" hidden="true" customHeight="false" outlineLevel="2" collapsed="false">
      <c r="A48" s="132"/>
      <c r="B48" s="89" t="s">
        <v>134</v>
      </c>
      <c r="C48" s="90"/>
      <c r="D48" s="91"/>
      <c r="E48" s="92"/>
      <c r="F48" s="82"/>
      <c r="G48" s="82"/>
      <c r="H48" s="82"/>
      <c r="I48" s="82"/>
      <c r="J48" s="82"/>
      <c r="K48" s="82"/>
      <c r="L48" s="82"/>
      <c r="M48" s="82"/>
      <c r="N48" s="82"/>
      <c r="O48" s="82"/>
      <c r="P48" s="91"/>
      <c r="Q48" s="92"/>
      <c r="R48" s="90"/>
      <c r="S48" s="92"/>
      <c r="T48" s="82"/>
      <c r="U48" s="90"/>
      <c r="V48" s="91"/>
      <c r="W48" s="92"/>
      <c r="X48" s="90"/>
      <c r="Y48" s="92"/>
      <c r="Z48" s="82"/>
      <c r="AA48" s="82"/>
      <c r="AB48" s="91"/>
      <c r="AC48" s="92"/>
      <c r="AD48" s="90"/>
      <c r="AE48" s="91"/>
      <c r="AF48" s="92"/>
      <c r="AG48" s="90"/>
      <c r="AH48" s="91"/>
      <c r="AI48" s="92"/>
      <c r="AJ48" s="90"/>
      <c r="AK48" s="92"/>
      <c r="AL48" s="82"/>
      <c r="AM48" s="129"/>
      <c r="AN48" s="129"/>
      <c r="AO48" s="130" t="n">
        <v>1</v>
      </c>
      <c r="AP48" s="86" t="n">
        <v>0</v>
      </c>
      <c r="AQ48" s="131" t="s">
        <v>108</v>
      </c>
      <c r="AR48" s="120"/>
      <c r="AS48" s="88"/>
      <c r="AT48" s="88"/>
      <c r="AU48" s="34"/>
      <c r="AV48" s="34"/>
      <c r="AW48" s="35"/>
      <c r="AX48" s="36"/>
      <c r="AY48" s="36"/>
    </row>
    <row r="49" customFormat="false" ht="14.4" hidden="true" customHeight="false" outlineLevel="2" collapsed="false">
      <c r="A49" s="132"/>
      <c r="B49" s="89" t="s">
        <v>135</v>
      </c>
      <c r="C49" s="94"/>
      <c r="D49" s="95"/>
      <c r="E49" s="96"/>
      <c r="F49" s="82"/>
      <c r="G49" s="97"/>
      <c r="H49" s="97"/>
      <c r="I49" s="97"/>
      <c r="J49" s="97"/>
      <c r="K49" s="97"/>
      <c r="L49" s="97"/>
      <c r="M49" s="97"/>
      <c r="N49" s="97"/>
      <c r="O49" s="97"/>
      <c r="P49" s="95"/>
      <c r="Q49" s="97"/>
      <c r="R49" s="97"/>
      <c r="S49" s="97"/>
      <c r="T49" s="97"/>
      <c r="U49" s="94"/>
      <c r="V49" s="97"/>
      <c r="W49" s="97" t="s">
        <v>35</v>
      </c>
      <c r="X49" s="97" t="s">
        <v>35</v>
      </c>
      <c r="Y49" s="97"/>
      <c r="Z49" s="82"/>
      <c r="AA49" s="97"/>
      <c r="AB49" s="95"/>
      <c r="AC49" s="96"/>
      <c r="AD49" s="94"/>
      <c r="AE49" s="95"/>
      <c r="AF49" s="96"/>
      <c r="AG49" s="94"/>
      <c r="AH49" s="95"/>
      <c r="AI49" s="96"/>
      <c r="AJ49" s="94"/>
      <c r="AK49" s="96"/>
      <c r="AL49" s="82"/>
      <c r="AM49" s="129"/>
      <c r="AN49" s="129"/>
      <c r="AO49" s="130" t="n">
        <v>4</v>
      </c>
      <c r="AP49" s="86" t="n">
        <v>0.8</v>
      </c>
      <c r="AQ49" s="131" t="s">
        <v>136</v>
      </c>
      <c r="AR49" s="120"/>
      <c r="AS49" s="88" t="s">
        <v>115</v>
      </c>
      <c r="AT49" s="88"/>
      <c r="AU49" s="34"/>
      <c r="AV49" s="34"/>
      <c r="AW49" s="35"/>
      <c r="AX49" s="36"/>
      <c r="AY49" s="36"/>
    </row>
    <row r="50" customFormat="false" ht="14.4" hidden="true" customHeight="false" outlineLevel="2" collapsed="false">
      <c r="A50" s="117"/>
      <c r="B50" s="89"/>
      <c r="C50" s="113"/>
      <c r="D50" s="114"/>
      <c r="E50" s="115"/>
      <c r="F50" s="118"/>
      <c r="G50" s="116"/>
      <c r="H50" s="116"/>
      <c r="I50" s="116"/>
      <c r="J50" s="116"/>
      <c r="K50" s="116"/>
      <c r="L50" s="116"/>
      <c r="M50" s="116"/>
      <c r="N50" s="116"/>
      <c r="O50" s="116"/>
      <c r="P50" s="114"/>
      <c r="Q50" s="115"/>
      <c r="R50" s="113"/>
      <c r="S50" s="115"/>
      <c r="T50" s="116"/>
      <c r="U50" s="113"/>
      <c r="V50" s="114"/>
      <c r="W50" s="115"/>
      <c r="X50" s="113"/>
      <c r="Y50" s="115"/>
      <c r="Z50" s="82"/>
      <c r="AA50" s="116"/>
      <c r="AB50" s="114"/>
      <c r="AC50" s="115"/>
      <c r="AD50" s="113"/>
      <c r="AE50" s="114"/>
      <c r="AF50" s="115"/>
      <c r="AG50" s="113"/>
      <c r="AH50" s="114"/>
      <c r="AI50" s="115"/>
      <c r="AJ50" s="113"/>
      <c r="AK50" s="115"/>
      <c r="AL50" s="82"/>
      <c r="AM50" s="129"/>
      <c r="AN50" s="129"/>
      <c r="AO50" s="130"/>
      <c r="AP50" s="86"/>
      <c r="AQ50" s="119"/>
      <c r="AR50" s="120"/>
      <c r="AS50" s="88"/>
      <c r="AT50" s="88"/>
      <c r="AU50" s="34"/>
      <c r="AV50" s="34"/>
      <c r="AW50" s="35"/>
      <c r="AX50" s="36"/>
      <c r="AY50" s="36"/>
    </row>
    <row r="51" s="149" customFormat="true" ht="14.4" hidden="false" customHeight="false" outlineLevel="1" collapsed="true">
      <c r="A51" s="133"/>
      <c r="B51" s="134"/>
      <c r="C51" s="135"/>
      <c r="D51" s="136"/>
      <c r="E51" s="137"/>
      <c r="F51" s="138"/>
      <c r="G51" s="139"/>
      <c r="H51" s="139"/>
      <c r="I51" s="139"/>
      <c r="J51" s="139"/>
      <c r="K51" s="139"/>
      <c r="L51" s="139"/>
      <c r="M51" s="139"/>
      <c r="N51" s="139"/>
      <c r="O51" s="139"/>
      <c r="P51" s="136"/>
      <c r="Q51" s="139"/>
      <c r="R51" s="139"/>
      <c r="S51" s="139"/>
      <c r="T51" s="139"/>
      <c r="U51" s="135"/>
      <c r="V51" s="139"/>
      <c r="W51" s="139"/>
      <c r="X51" s="139"/>
      <c r="Y51" s="139"/>
      <c r="Z51" s="139"/>
      <c r="AA51" s="139"/>
      <c r="AB51" s="139"/>
      <c r="AC51" s="139"/>
      <c r="AD51" s="139"/>
      <c r="AE51" s="136"/>
      <c r="AF51" s="139"/>
      <c r="AG51" s="139"/>
      <c r="AH51" s="139"/>
      <c r="AI51" s="139"/>
      <c r="AJ51" s="135"/>
      <c r="AK51" s="137"/>
      <c r="AL51" s="139"/>
      <c r="AM51" s="140"/>
      <c r="AN51" s="140"/>
      <c r="AO51" s="141"/>
      <c r="AP51" s="142"/>
      <c r="AQ51" s="143"/>
      <c r="AR51" s="144"/>
      <c r="AS51" s="145"/>
      <c r="AT51" s="145"/>
      <c r="AU51" s="146"/>
      <c r="AV51" s="146"/>
      <c r="AW51" s="147"/>
      <c r="AX51" s="148"/>
      <c r="AY51" s="148"/>
    </row>
    <row r="52" customFormat="false" ht="29.4" hidden="false" customHeight="false" outlineLevel="0" collapsed="false">
      <c r="A52" s="132" t="s">
        <v>137</v>
      </c>
      <c r="B52" s="150" t="s">
        <v>138</v>
      </c>
      <c r="C52" s="94"/>
      <c r="D52" s="95"/>
      <c r="E52" s="96"/>
      <c r="F52" s="82"/>
      <c r="G52" s="97"/>
      <c r="H52" s="97"/>
      <c r="I52" s="97"/>
      <c r="J52" s="97"/>
      <c r="K52" s="97"/>
      <c r="L52" s="97"/>
      <c r="M52" s="97"/>
      <c r="N52" s="97"/>
      <c r="O52" s="97"/>
      <c r="P52" s="95"/>
      <c r="Q52" s="97"/>
      <c r="R52" s="97"/>
      <c r="S52" s="97"/>
      <c r="T52" s="97"/>
      <c r="U52" s="95"/>
      <c r="V52" s="97"/>
      <c r="W52" s="97"/>
      <c r="X52" s="97"/>
      <c r="Y52" s="97"/>
      <c r="Z52" s="94"/>
      <c r="AA52" s="97" t="s">
        <v>23</v>
      </c>
      <c r="AB52" s="97" t="s">
        <v>23</v>
      </c>
      <c r="AC52" s="97" t="s">
        <v>23</v>
      </c>
      <c r="AD52" s="97" t="s">
        <v>23</v>
      </c>
      <c r="AE52" s="95" t="s">
        <v>23</v>
      </c>
      <c r="AF52" s="97" t="s">
        <v>23</v>
      </c>
      <c r="AG52" s="97" t="s">
        <v>23</v>
      </c>
      <c r="AH52" s="97" t="s">
        <v>23</v>
      </c>
      <c r="AI52" s="97" t="s">
        <v>23</v>
      </c>
      <c r="AJ52" s="94"/>
      <c r="AK52" s="96"/>
      <c r="AL52" s="82"/>
      <c r="AM52" s="151"/>
      <c r="AN52" s="151"/>
      <c r="AO52" s="152"/>
      <c r="AP52" s="153" t="n">
        <f aca="false">SUMPRODUCT(AO53:AO91,AP53:AP91)/SUM(AO53:AO91)</f>
        <v>0.211864406779661</v>
      </c>
      <c r="AQ52" s="154" t="s">
        <v>139</v>
      </c>
      <c r="AR52" s="120"/>
      <c r="AS52" s="63"/>
      <c r="AT52" s="63"/>
      <c r="AU52" s="126"/>
      <c r="AV52" s="126"/>
      <c r="AW52" s="127"/>
      <c r="AX52" s="128"/>
      <c r="AY52" s="128"/>
    </row>
    <row r="53" customFormat="false" ht="14.4" hidden="false" customHeight="false" outlineLevel="1" collapsed="false">
      <c r="A53" s="64" t="s">
        <v>140</v>
      </c>
      <c r="B53" s="65" t="s">
        <v>141</v>
      </c>
      <c r="C53" s="66"/>
      <c r="D53" s="67"/>
      <c r="E53" s="68"/>
      <c r="F53" s="69"/>
      <c r="G53" s="69"/>
      <c r="H53" s="69"/>
      <c r="I53" s="69"/>
      <c r="J53" s="69"/>
      <c r="K53" s="69"/>
      <c r="L53" s="69"/>
      <c r="M53" s="69"/>
      <c r="N53" s="69"/>
      <c r="O53" s="69"/>
      <c r="P53" s="67"/>
      <c r="Q53" s="69"/>
      <c r="R53" s="69"/>
      <c r="S53" s="69"/>
      <c r="T53" s="69"/>
      <c r="U53" s="66"/>
      <c r="V53" s="69"/>
      <c r="W53" s="69"/>
      <c r="X53" s="69"/>
      <c r="Y53" s="69"/>
      <c r="Z53" s="69"/>
      <c r="AA53" s="69"/>
      <c r="AB53" s="69"/>
      <c r="AC53" s="69"/>
      <c r="AD53" s="69"/>
      <c r="AE53" s="67"/>
      <c r="AF53" s="69"/>
      <c r="AG53" s="69"/>
      <c r="AH53" s="69"/>
      <c r="AI53" s="69"/>
      <c r="AJ53" s="66"/>
      <c r="AK53" s="68"/>
      <c r="AL53" s="69"/>
      <c r="AM53" s="70"/>
      <c r="AN53" s="70"/>
      <c r="AO53" s="71"/>
      <c r="AP53" s="72" t="n">
        <f aca="false">SUMPRODUCT(AO54:AO55,AP54:AP55)/SUM(AO54:AO55)</f>
        <v>0.15</v>
      </c>
      <c r="AQ53" s="73" t="s">
        <v>142</v>
      </c>
      <c r="AR53" s="74"/>
      <c r="AS53" s="75" t="s">
        <v>31</v>
      </c>
      <c r="AT53" s="75"/>
      <c r="AU53" s="76"/>
      <c r="AV53" s="74" t="s">
        <v>82</v>
      </c>
      <c r="AW53" s="76"/>
      <c r="AX53" s="77"/>
      <c r="AY53" s="77" t="n">
        <v>3</v>
      </c>
    </row>
    <row r="54" customFormat="false" ht="100.8" hidden="true" customHeight="false" outlineLevel="2" collapsed="false">
      <c r="A54" s="64"/>
      <c r="B54" s="155" t="s">
        <v>143</v>
      </c>
      <c r="C54" s="113"/>
      <c r="D54" s="114"/>
      <c r="E54" s="115"/>
      <c r="F54" s="118"/>
      <c r="G54" s="82"/>
      <c r="H54" s="116"/>
      <c r="I54" s="116"/>
      <c r="J54" s="116"/>
      <c r="K54" s="116"/>
      <c r="L54" s="83"/>
      <c r="M54" s="83"/>
      <c r="N54" s="83"/>
      <c r="O54" s="79"/>
      <c r="P54" s="80"/>
      <c r="Q54" s="81"/>
      <c r="R54" s="79"/>
      <c r="S54" s="81"/>
      <c r="T54" s="83"/>
      <c r="U54" s="79" t="s">
        <v>35</v>
      </c>
      <c r="V54" s="80" t="s">
        <v>35</v>
      </c>
      <c r="W54" s="115"/>
      <c r="X54" s="113" t="s">
        <v>35</v>
      </c>
      <c r="Y54" s="115" t="s">
        <v>35</v>
      </c>
      <c r="Z54" s="82"/>
      <c r="AA54" s="113"/>
      <c r="AB54" s="114"/>
      <c r="AC54" s="115"/>
      <c r="AD54" s="113"/>
      <c r="AE54" s="114"/>
      <c r="AF54" s="115"/>
      <c r="AG54" s="113"/>
      <c r="AH54" s="114"/>
      <c r="AI54" s="115"/>
      <c r="AJ54" s="113"/>
      <c r="AK54" s="115"/>
      <c r="AL54" s="82"/>
      <c r="AM54" s="84"/>
      <c r="AN54" s="84"/>
      <c r="AO54" s="85" t="n">
        <v>2</v>
      </c>
      <c r="AP54" s="86" t="n">
        <v>0.3</v>
      </c>
      <c r="AQ54" s="119" t="s">
        <v>144</v>
      </c>
      <c r="AR54" s="88" t="s">
        <v>145</v>
      </c>
      <c r="AS54" s="88" t="s">
        <v>31</v>
      </c>
      <c r="AT54" s="88"/>
      <c r="AU54" s="35" t="s">
        <v>146</v>
      </c>
      <c r="AV54" s="35"/>
      <c r="AW54" s="35"/>
      <c r="AX54" s="36"/>
      <c r="AY54" s="36"/>
    </row>
    <row r="55" customFormat="false" ht="57.6" hidden="true" customHeight="false" outlineLevel="2" collapsed="false">
      <c r="A55" s="64"/>
      <c r="B55" s="155" t="s">
        <v>147</v>
      </c>
      <c r="C55" s="79"/>
      <c r="D55" s="80"/>
      <c r="E55" s="81"/>
      <c r="F55" s="118"/>
      <c r="G55" s="82"/>
      <c r="H55" s="83"/>
      <c r="I55" s="83"/>
      <c r="J55" s="83"/>
      <c r="K55" s="83"/>
      <c r="L55" s="83"/>
      <c r="M55" s="83"/>
      <c r="N55" s="83"/>
      <c r="O55" s="79"/>
      <c r="P55" s="80"/>
      <c r="Q55" s="81"/>
      <c r="R55" s="79"/>
      <c r="S55" s="81"/>
      <c r="T55" s="83"/>
      <c r="U55" s="79"/>
      <c r="V55" s="80"/>
      <c r="W55" s="81"/>
      <c r="X55" s="79"/>
      <c r="Y55" s="81" t="s">
        <v>35</v>
      </c>
      <c r="Z55" s="82"/>
      <c r="AA55" s="79"/>
      <c r="AB55" s="80"/>
      <c r="AC55" s="81"/>
      <c r="AD55" s="79"/>
      <c r="AE55" s="80"/>
      <c r="AF55" s="81"/>
      <c r="AG55" s="79"/>
      <c r="AH55" s="80"/>
      <c r="AI55" s="81"/>
      <c r="AJ55" s="79"/>
      <c r="AK55" s="81"/>
      <c r="AL55" s="82"/>
      <c r="AM55" s="84"/>
      <c r="AN55" s="84"/>
      <c r="AO55" s="85" t="n">
        <v>2</v>
      </c>
      <c r="AP55" s="86" t="n">
        <v>0</v>
      </c>
      <c r="AQ55" s="87" t="s">
        <v>148</v>
      </c>
      <c r="AR55" s="88"/>
      <c r="AS55" s="88" t="s">
        <v>31</v>
      </c>
      <c r="AT55" s="88"/>
      <c r="AU55" s="35" t="s">
        <v>149</v>
      </c>
      <c r="AV55" s="35"/>
      <c r="AW55" s="35"/>
      <c r="AX55" s="36"/>
      <c r="AY55" s="36"/>
    </row>
    <row r="56" customFormat="false" ht="14.4" hidden="true" customHeight="false" outlineLevel="2" collapsed="false">
      <c r="A56" s="64"/>
      <c r="B56" s="89"/>
      <c r="C56" s="90"/>
      <c r="D56" s="91"/>
      <c r="E56" s="92"/>
      <c r="F56" s="156"/>
      <c r="G56" s="82"/>
      <c r="H56" s="82"/>
      <c r="I56" s="82"/>
      <c r="J56" s="82"/>
      <c r="K56" s="82"/>
      <c r="L56" s="82"/>
      <c r="M56" s="82"/>
      <c r="N56" s="82"/>
      <c r="O56" s="82"/>
      <c r="P56" s="91"/>
      <c r="Q56" s="82"/>
      <c r="R56" s="82"/>
      <c r="S56" s="82"/>
      <c r="T56" s="82"/>
      <c r="U56" s="90"/>
      <c r="V56" s="82"/>
      <c r="W56" s="82"/>
      <c r="X56" s="82"/>
      <c r="Y56" s="82"/>
      <c r="Z56" s="82"/>
      <c r="AA56" s="82"/>
      <c r="AB56" s="82"/>
      <c r="AC56" s="82"/>
      <c r="AD56" s="82"/>
      <c r="AE56" s="91"/>
      <c r="AF56" s="82"/>
      <c r="AG56" s="82"/>
      <c r="AH56" s="82"/>
      <c r="AI56" s="82"/>
      <c r="AJ56" s="90"/>
      <c r="AK56" s="92"/>
      <c r="AL56" s="82"/>
      <c r="AM56" s="84"/>
      <c r="AN56" s="84"/>
      <c r="AO56" s="85"/>
      <c r="AP56" s="86"/>
      <c r="AQ56" s="87"/>
      <c r="AR56" s="88"/>
      <c r="AS56" s="88"/>
      <c r="AT56" s="88"/>
      <c r="AU56" s="35"/>
      <c r="AV56" s="35"/>
      <c r="AW56" s="35"/>
      <c r="AX56" s="36"/>
      <c r="AY56" s="36"/>
    </row>
    <row r="57" customFormat="false" ht="14.4" hidden="false" customHeight="false" outlineLevel="1" collapsed="true">
      <c r="A57" s="64" t="s">
        <v>150</v>
      </c>
      <c r="B57" s="65" t="s">
        <v>151</v>
      </c>
      <c r="C57" s="66"/>
      <c r="D57" s="67"/>
      <c r="E57" s="68"/>
      <c r="F57" s="69"/>
      <c r="G57" s="69"/>
      <c r="H57" s="69"/>
      <c r="I57" s="69"/>
      <c r="J57" s="69"/>
      <c r="K57" s="69"/>
      <c r="L57" s="69"/>
      <c r="M57" s="69"/>
      <c r="N57" s="69"/>
      <c r="O57" s="69"/>
      <c r="P57" s="67"/>
      <c r="Q57" s="69"/>
      <c r="R57" s="69"/>
      <c r="S57" s="69"/>
      <c r="T57" s="69"/>
      <c r="U57" s="66"/>
      <c r="V57" s="69"/>
      <c r="W57" s="69"/>
      <c r="X57" s="69"/>
      <c r="Y57" s="69"/>
      <c r="Z57" s="69"/>
      <c r="AA57" s="69"/>
      <c r="AB57" s="69"/>
      <c r="AC57" s="69"/>
      <c r="AD57" s="69"/>
      <c r="AE57" s="67"/>
      <c r="AF57" s="69"/>
      <c r="AG57" s="69"/>
      <c r="AH57" s="69"/>
      <c r="AI57" s="69"/>
      <c r="AJ57" s="66"/>
      <c r="AK57" s="68"/>
      <c r="AL57" s="69"/>
      <c r="AM57" s="70" t="n">
        <v>43891</v>
      </c>
      <c r="AN57" s="70"/>
      <c r="AO57" s="71"/>
      <c r="AP57" s="72" t="n">
        <f aca="false">SUMPRODUCT(AO58:AO62,AP58:AP62)/SUM(AO58:AO62)</f>
        <v>0.125</v>
      </c>
      <c r="AQ57" s="73" t="s">
        <v>152</v>
      </c>
      <c r="AR57" s="74"/>
      <c r="AS57" s="75" t="s">
        <v>153</v>
      </c>
      <c r="AT57" s="75"/>
      <c r="AU57" s="76"/>
      <c r="AV57" s="74" t="s">
        <v>44</v>
      </c>
      <c r="AW57" s="76" t="s">
        <v>154</v>
      </c>
      <c r="AX57" s="77"/>
      <c r="AY57" s="77" t="n">
        <v>1</v>
      </c>
    </row>
    <row r="58" customFormat="false" ht="100.8" hidden="true" customHeight="false" outlineLevel="2" collapsed="false">
      <c r="A58" s="64"/>
      <c r="B58" s="157" t="s">
        <v>155</v>
      </c>
      <c r="C58" s="113"/>
      <c r="D58" s="114"/>
      <c r="E58" s="115"/>
      <c r="F58" s="118"/>
      <c r="G58" s="82"/>
      <c r="H58" s="116"/>
      <c r="I58" s="116"/>
      <c r="J58" s="116"/>
      <c r="K58" s="116"/>
      <c r="L58" s="83"/>
      <c r="M58" s="83"/>
      <c r="N58" s="83"/>
      <c r="O58" s="79"/>
      <c r="P58" s="80"/>
      <c r="Q58" s="81"/>
      <c r="R58" s="79"/>
      <c r="S58" s="81"/>
      <c r="T58" s="83"/>
      <c r="U58" s="79"/>
      <c r="V58" s="80"/>
      <c r="W58" s="115"/>
      <c r="X58" s="113" t="s">
        <v>35</v>
      </c>
      <c r="Y58" s="115" t="s">
        <v>35</v>
      </c>
      <c r="Z58" s="82"/>
      <c r="AA58" s="113"/>
      <c r="AB58" s="114"/>
      <c r="AC58" s="115"/>
      <c r="AD58" s="113"/>
      <c r="AE58" s="114"/>
      <c r="AF58" s="115"/>
      <c r="AG58" s="113"/>
      <c r="AH58" s="114"/>
      <c r="AI58" s="115"/>
      <c r="AJ58" s="113"/>
      <c r="AK58" s="115"/>
      <c r="AL58" s="82"/>
      <c r="AM58" s="84"/>
      <c r="AN58" s="84"/>
      <c r="AO58" s="85" t="n">
        <v>4</v>
      </c>
      <c r="AP58" s="86" t="n">
        <v>0.2</v>
      </c>
      <c r="AQ58" s="119" t="s">
        <v>156</v>
      </c>
      <c r="AR58" s="158" t="s">
        <v>157</v>
      </c>
      <c r="AS58" s="88" t="s">
        <v>153</v>
      </c>
      <c r="AT58" s="88"/>
      <c r="AU58" s="158"/>
      <c r="AV58" s="158"/>
      <c r="AW58" s="35"/>
      <c r="AX58" s="36"/>
      <c r="AY58" s="36"/>
    </row>
    <row r="59" customFormat="false" ht="72" hidden="true" customHeight="false" outlineLevel="2" collapsed="false">
      <c r="A59" s="64"/>
      <c r="B59" s="157" t="s">
        <v>158</v>
      </c>
      <c r="C59" s="79"/>
      <c r="D59" s="80"/>
      <c r="E59" s="81"/>
      <c r="F59" s="82"/>
      <c r="G59" s="82"/>
      <c r="H59" s="83"/>
      <c r="I59" s="83"/>
      <c r="J59" s="83"/>
      <c r="K59" s="83"/>
      <c r="L59" s="83"/>
      <c r="M59" s="83"/>
      <c r="N59" s="83"/>
      <c r="O59" s="79"/>
      <c r="P59" s="80"/>
      <c r="Q59" s="81"/>
      <c r="R59" s="79"/>
      <c r="S59" s="81"/>
      <c r="T59" s="83"/>
      <c r="U59" s="79"/>
      <c r="V59" s="80"/>
      <c r="W59" s="81"/>
      <c r="X59" s="79" t="s">
        <v>35</v>
      </c>
      <c r="Y59" s="81" t="s">
        <v>35</v>
      </c>
      <c r="Z59" s="82"/>
      <c r="AA59" s="79"/>
      <c r="AB59" s="80"/>
      <c r="AC59" s="81"/>
      <c r="AD59" s="79"/>
      <c r="AE59" s="80"/>
      <c r="AF59" s="81"/>
      <c r="AG59" s="79"/>
      <c r="AH59" s="80"/>
      <c r="AI59" s="81"/>
      <c r="AJ59" s="79"/>
      <c r="AK59" s="81"/>
      <c r="AL59" s="82"/>
      <c r="AM59" s="84"/>
      <c r="AN59" s="84"/>
      <c r="AO59" s="85" t="n">
        <v>1</v>
      </c>
      <c r="AP59" s="86" t="n">
        <v>0.2</v>
      </c>
      <c r="AQ59" s="87" t="s">
        <v>159</v>
      </c>
      <c r="AR59" s="158" t="s">
        <v>160</v>
      </c>
      <c r="AS59" s="88" t="s">
        <v>153</v>
      </c>
      <c r="AT59" s="88"/>
      <c r="AU59" s="88" t="s">
        <v>161</v>
      </c>
      <c r="AV59" s="88"/>
      <c r="AW59" s="35"/>
      <c r="AX59" s="36"/>
      <c r="AY59" s="36"/>
    </row>
    <row r="60" customFormat="false" ht="43.2" hidden="true" customHeight="false" outlineLevel="2" collapsed="false">
      <c r="A60" s="64"/>
      <c r="B60" s="157" t="s">
        <v>162</v>
      </c>
      <c r="C60" s="113"/>
      <c r="D60" s="114"/>
      <c r="E60" s="115"/>
      <c r="F60" s="118"/>
      <c r="G60" s="82"/>
      <c r="H60" s="116"/>
      <c r="I60" s="116"/>
      <c r="J60" s="116"/>
      <c r="K60" s="116"/>
      <c r="L60" s="116"/>
      <c r="M60" s="116"/>
      <c r="N60" s="116"/>
      <c r="O60" s="113"/>
      <c r="P60" s="114"/>
      <c r="Q60" s="115"/>
      <c r="R60" s="113"/>
      <c r="S60" s="115"/>
      <c r="T60" s="116"/>
      <c r="U60" s="113"/>
      <c r="V60" s="114"/>
      <c r="W60" s="115"/>
      <c r="X60" s="113"/>
      <c r="Y60" s="115" t="s">
        <v>35</v>
      </c>
      <c r="Z60" s="82"/>
      <c r="AA60" s="113"/>
      <c r="AB60" s="114"/>
      <c r="AC60" s="115"/>
      <c r="AD60" s="113"/>
      <c r="AE60" s="114"/>
      <c r="AF60" s="115"/>
      <c r="AG60" s="113"/>
      <c r="AH60" s="114"/>
      <c r="AI60" s="115"/>
      <c r="AJ60" s="113"/>
      <c r="AK60" s="115"/>
      <c r="AL60" s="82"/>
      <c r="AM60" s="84"/>
      <c r="AN60" s="84"/>
      <c r="AO60" s="85" t="n">
        <v>1</v>
      </c>
      <c r="AP60" s="86" t="n">
        <v>0</v>
      </c>
      <c r="AQ60" s="87" t="s">
        <v>159</v>
      </c>
      <c r="AR60" s="158" t="s">
        <v>157</v>
      </c>
      <c r="AS60" s="88" t="s">
        <v>153</v>
      </c>
      <c r="AT60" s="88"/>
      <c r="AU60" s="158"/>
      <c r="AV60" s="158"/>
      <c r="AW60" s="35"/>
      <c r="AX60" s="36"/>
      <c r="AY60" s="36"/>
    </row>
    <row r="61" customFormat="false" ht="43.2" hidden="true" customHeight="false" outlineLevel="2" collapsed="false">
      <c r="A61" s="64"/>
      <c r="B61" s="157" t="s">
        <v>163</v>
      </c>
      <c r="C61" s="113"/>
      <c r="D61" s="114"/>
      <c r="E61" s="115"/>
      <c r="F61" s="118"/>
      <c r="G61" s="82"/>
      <c r="H61" s="116"/>
      <c r="I61" s="116"/>
      <c r="J61" s="116"/>
      <c r="K61" s="116"/>
      <c r="L61" s="116"/>
      <c r="M61" s="116"/>
      <c r="N61" s="116"/>
      <c r="O61" s="113"/>
      <c r="P61" s="114"/>
      <c r="Q61" s="115"/>
      <c r="R61" s="113"/>
      <c r="S61" s="115"/>
      <c r="T61" s="116"/>
      <c r="U61" s="113"/>
      <c r="V61" s="114"/>
      <c r="W61" s="115"/>
      <c r="X61" s="113"/>
      <c r="Y61" s="115" t="s">
        <v>35</v>
      </c>
      <c r="Z61" s="82"/>
      <c r="AA61" s="113"/>
      <c r="AB61" s="114"/>
      <c r="AC61" s="115"/>
      <c r="AD61" s="113"/>
      <c r="AE61" s="114"/>
      <c r="AF61" s="115"/>
      <c r="AG61" s="113"/>
      <c r="AH61" s="114"/>
      <c r="AI61" s="115"/>
      <c r="AJ61" s="113"/>
      <c r="AK61" s="115"/>
      <c r="AL61" s="82"/>
      <c r="AM61" s="84"/>
      <c r="AN61" s="84"/>
      <c r="AO61" s="85" t="n">
        <v>1</v>
      </c>
      <c r="AP61" s="86" t="n">
        <v>0</v>
      </c>
      <c r="AQ61" s="87" t="s">
        <v>159</v>
      </c>
      <c r="AR61" s="158" t="s">
        <v>157</v>
      </c>
      <c r="AS61" s="88" t="s">
        <v>153</v>
      </c>
      <c r="AT61" s="88"/>
      <c r="AU61" s="158"/>
      <c r="AV61" s="158"/>
      <c r="AW61" s="35"/>
      <c r="AX61" s="36"/>
      <c r="AY61" s="36"/>
    </row>
    <row r="62" customFormat="false" ht="57.6" hidden="true" customHeight="false" outlineLevel="2" collapsed="false">
      <c r="A62" s="64"/>
      <c r="B62" s="157" t="s">
        <v>164</v>
      </c>
      <c r="C62" s="79"/>
      <c r="D62" s="80"/>
      <c r="E62" s="81"/>
      <c r="F62" s="118"/>
      <c r="G62" s="82"/>
      <c r="H62" s="83"/>
      <c r="I62" s="83"/>
      <c r="J62" s="83"/>
      <c r="K62" s="83"/>
      <c r="L62" s="83"/>
      <c r="M62" s="83"/>
      <c r="N62" s="83"/>
      <c r="O62" s="79"/>
      <c r="P62" s="80"/>
      <c r="Q62" s="81"/>
      <c r="R62" s="79"/>
      <c r="S62" s="81"/>
      <c r="T62" s="83"/>
      <c r="U62" s="79"/>
      <c r="V62" s="80"/>
      <c r="W62" s="81"/>
      <c r="X62" s="79" t="s">
        <v>35</v>
      </c>
      <c r="Y62" s="81" t="s">
        <v>35</v>
      </c>
      <c r="Z62" s="82"/>
      <c r="AA62" s="79"/>
      <c r="AB62" s="80"/>
      <c r="AC62" s="81"/>
      <c r="AD62" s="79"/>
      <c r="AE62" s="80"/>
      <c r="AF62" s="81"/>
      <c r="AG62" s="79"/>
      <c r="AH62" s="80"/>
      <c r="AI62" s="81"/>
      <c r="AJ62" s="79"/>
      <c r="AK62" s="81"/>
      <c r="AL62" s="82"/>
      <c r="AM62" s="84"/>
      <c r="AN62" s="84"/>
      <c r="AO62" s="85" t="n">
        <v>1</v>
      </c>
      <c r="AP62" s="86" t="n">
        <v>0</v>
      </c>
      <c r="AQ62" s="87" t="s">
        <v>165</v>
      </c>
      <c r="AR62" s="120"/>
      <c r="AS62" s="88" t="s">
        <v>153</v>
      </c>
      <c r="AT62" s="88"/>
      <c r="AU62" s="159" t="s">
        <v>166</v>
      </c>
      <c r="AV62" s="159"/>
      <c r="AW62" s="35"/>
      <c r="AX62" s="36"/>
      <c r="AY62" s="36"/>
    </row>
    <row r="63" customFormat="false" ht="14.4" hidden="true" customHeight="false" outlineLevel="2" collapsed="false">
      <c r="A63" s="64"/>
      <c r="B63" s="93"/>
      <c r="C63" s="90"/>
      <c r="D63" s="91"/>
      <c r="E63" s="92"/>
      <c r="F63" s="156"/>
      <c r="G63" s="82"/>
      <c r="H63" s="82"/>
      <c r="I63" s="82"/>
      <c r="J63" s="82"/>
      <c r="K63" s="82"/>
      <c r="L63" s="82"/>
      <c r="M63" s="82"/>
      <c r="N63" s="82"/>
      <c r="O63" s="82"/>
      <c r="P63" s="91"/>
      <c r="Q63" s="82"/>
      <c r="R63" s="82"/>
      <c r="S63" s="82"/>
      <c r="T63" s="82"/>
      <c r="U63" s="90"/>
      <c r="V63" s="82"/>
      <c r="W63" s="82"/>
      <c r="X63" s="82"/>
      <c r="Y63" s="82"/>
      <c r="Z63" s="82"/>
      <c r="AA63" s="82"/>
      <c r="AB63" s="82"/>
      <c r="AC63" s="82"/>
      <c r="AD63" s="82"/>
      <c r="AE63" s="91"/>
      <c r="AF63" s="82"/>
      <c r="AG63" s="82"/>
      <c r="AH63" s="82"/>
      <c r="AI63" s="82"/>
      <c r="AJ63" s="90"/>
      <c r="AK63" s="92"/>
      <c r="AL63" s="82"/>
      <c r="AM63" s="84"/>
      <c r="AN63" s="84"/>
      <c r="AO63" s="85"/>
      <c r="AP63" s="86"/>
      <c r="AQ63" s="87"/>
      <c r="AR63" s="120"/>
      <c r="AS63" s="88"/>
      <c r="AT63" s="88"/>
      <c r="AU63" s="159"/>
      <c r="AV63" s="159"/>
      <c r="AW63" s="35"/>
      <c r="AX63" s="36"/>
      <c r="AY63" s="36"/>
    </row>
    <row r="64" customFormat="false" ht="14.4" hidden="false" customHeight="false" outlineLevel="1" collapsed="true">
      <c r="A64" s="64" t="s">
        <v>167</v>
      </c>
      <c r="B64" s="65" t="s">
        <v>168</v>
      </c>
      <c r="C64" s="66"/>
      <c r="D64" s="67"/>
      <c r="E64" s="68"/>
      <c r="F64" s="69"/>
      <c r="G64" s="69"/>
      <c r="H64" s="69"/>
      <c r="I64" s="69"/>
      <c r="J64" s="69"/>
      <c r="K64" s="69"/>
      <c r="L64" s="69"/>
      <c r="M64" s="69"/>
      <c r="N64" s="69"/>
      <c r="O64" s="69"/>
      <c r="P64" s="67"/>
      <c r="Q64" s="69"/>
      <c r="R64" s="69"/>
      <c r="S64" s="69"/>
      <c r="T64" s="69"/>
      <c r="U64" s="66"/>
      <c r="V64" s="69"/>
      <c r="W64" s="69"/>
      <c r="X64" s="69"/>
      <c r="Y64" s="69"/>
      <c r="Z64" s="69"/>
      <c r="AA64" s="69"/>
      <c r="AB64" s="69"/>
      <c r="AC64" s="69"/>
      <c r="AD64" s="69"/>
      <c r="AE64" s="67"/>
      <c r="AF64" s="69"/>
      <c r="AG64" s="69"/>
      <c r="AH64" s="69"/>
      <c r="AI64" s="69"/>
      <c r="AJ64" s="66"/>
      <c r="AK64" s="68"/>
      <c r="AL64" s="69"/>
      <c r="AM64" s="70" t="n">
        <v>43739</v>
      </c>
      <c r="AN64" s="70"/>
      <c r="AO64" s="71"/>
      <c r="AP64" s="72" t="n">
        <f aca="false">SUMPRODUCT(AO65:AO67,AP65:AP67)/SUM(AO65:AO67)</f>
        <v>0.9125</v>
      </c>
      <c r="AQ64" s="73" t="s">
        <v>169</v>
      </c>
      <c r="AR64" s="74"/>
      <c r="AS64" s="75" t="s">
        <v>115</v>
      </c>
      <c r="AT64" s="75"/>
      <c r="AU64" s="76"/>
      <c r="AV64" s="74" t="s">
        <v>44</v>
      </c>
      <c r="AW64" s="76" t="s">
        <v>154</v>
      </c>
      <c r="AX64" s="77"/>
      <c r="AY64" s="77" t="n">
        <v>2</v>
      </c>
    </row>
    <row r="65" customFormat="false" ht="100.8" hidden="true" customHeight="false" outlineLevel="2" collapsed="false">
      <c r="A65" s="64"/>
      <c r="B65" s="160" t="s">
        <v>170</v>
      </c>
      <c r="C65" s="113"/>
      <c r="D65" s="114"/>
      <c r="E65" s="115"/>
      <c r="F65" s="118"/>
      <c r="G65" s="82"/>
      <c r="H65" s="116"/>
      <c r="I65" s="116"/>
      <c r="J65" s="116"/>
      <c r="K65" s="116"/>
      <c r="L65" s="83"/>
      <c r="M65" s="83"/>
      <c r="N65" s="83"/>
      <c r="O65" s="79"/>
      <c r="P65" s="80"/>
      <c r="Q65" s="81"/>
      <c r="R65" s="79"/>
      <c r="S65" s="81"/>
      <c r="T65" s="83"/>
      <c r="U65" s="79"/>
      <c r="V65" s="80"/>
      <c r="W65" s="115"/>
      <c r="X65" s="113" t="s">
        <v>35</v>
      </c>
      <c r="Y65" s="115" t="s">
        <v>35</v>
      </c>
      <c r="Z65" s="82" t="s">
        <v>35</v>
      </c>
      <c r="AA65" s="113"/>
      <c r="AB65" s="114"/>
      <c r="AC65" s="115"/>
      <c r="AD65" s="113"/>
      <c r="AE65" s="114"/>
      <c r="AF65" s="115"/>
      <c r="AG65" s="113"/>
      <c r="AH65" s="114"/>
      <c r="AI65" s="115"/>
      <c r="AJ65" s="113"/>
      <c r="AK65" s="115"/>
      <c r="AL65" s="82"/>
      <c r="AM65" s="84"/>
      <c r="AN65" s="84"/>
      <c r="AO65" s="85" t="n">
        <v>4</v>
      </c>
      <c r="AP65" s="86" t="n">
        <v>1</v>
      </c>
      <c r="AQ65" s="119" t="s">
        <v>156</v>
      </c>
      <c r="AR65" s="158"/>
      <c r="AS65" s="88" t="s">
        <v>58</v>
      </c>
      <c r="AT65" s="88"/>
      <c r="AU65" s="35"/>
      <c r="AV65" s="35"/>
      <c r="AW65" s="35"/>
      <c r="AX65" s="36"/>
      <c r="AY65" s="36"/>
    </row>
    <row r="66" customFormat="false" ht="14.4" hidden="true" customHeight="false" outlineLevel="2" collapsed="false">
      <c r="A66" s="64"/>
      <c r="B66" s="160" t="s">
        <v>171</v>
      </c>
      <c r="C66" s="113"/>
      <c r="D66" s="114"/>
      <c r="E66" s="115"/>
      <c r="F66" s="156"/>
      <c r="G66" s="82"/>
      <c r="H66" s="116"/>
      <c r="I66" s="116"/>
      <c r="J66" s="116"/>
      <c r="K66" s="116"/>
      <c r="L66" s="83"/>
      <c r="M66" s="83"/>
      <c r="N66" s="83"/>
      <c r="O66" s="79"/>
      <c r="P66" s="80"/>
      <c r="Q66" s="81"/>
      <c r="R66" s="79"/>
      <c r="S66" s="81"/>
      <c r="T66" s="83"/>
      <c r="U66" s="79"/>
      <c r="V66" s="80"/>
      <c r="W66" s="115"/>
      <c r="X66" s="113" t="s">
        <v>35</v>
      </c>
      <c r="Y66" s="115"/>
      <c r="Z66" s="82"/>
      <c r="AA66" s="113"/>
      <c r="AB66" s="114"/>
      <c r="AC66" s="115"/>
      <c r="AD66" s="113"/>
      <c r="AE66" s="114"/>
      <c r="AF66" s="115"/>
      <c r="AG66" s="113"/>
      <c r="AH66" s="114"/>
      <c r="AI66" s="115"/>
      <c r="AJ66" s="113"/>
      <c r="AK66" s="115"/>
      <c r="AL66" s="82"/>
      <c r="AM66" s="84"/>
      <c r="AN66" s="84"/>
      <c r="AO66" s="85" t="n">
        <v>1</v>
      </c>
      <c r="AP66" s="86" t="n">
        <v>0.3</v>
      </c>
      <c r="AQ66" s="119"/>
      <c r="AR66" s="158" t="s">
        <v>157</v>
      </c>
      <c r="AS66" s="88" t="s">
        <v>100</v>
      </c>
      <c r="AT66" s="88"/>
      <c r="AU66" s="35" t="s">
        <v>172</v>
      </c>
      <c r="AV66" s="35"/>
      <c r="AW66" s="35"/>
      <c r="AX66" s="36"/>
      <c r="AY66" s="36"/>
    </row>
    <row r="67" customFormat="false" ht="43.2" hidden="true" customHeight="false" outlineLevel="2" collapsed="false">
      <c r="A67" s="64"/>
      <c r="B67" s="160" t="s">
        <v>173</v>
      </c>
      <c r="C67" s="79"/>
      <c r="D67" s="80"/>
      <c r="E67" s="81"/>
      <c r="F67" s="82"/>
      <c r="G67" s="82"/>
      <c r="H67" s="83"/>
      <c r="I67" s="83"/>
      <c r="J67" s="83"/>
      <c r="K67" s="83"/>
      <c r="L67" s="83"/>
      <c r="M67" s="83"/>
      <c r="N67" s="83"/>
      <c r="O67" s="79"/>
      <c r="P67" s="80"/>
      <c r="Q67" s="81"/>
      <c r="R67" s="79"/>
      <c r="S67" s="81"/>
      <c r="T67" s="83"/>
      <c r="U67" s="79"/>
      <c r="V67" s="80"/>
      <c r="W67" s="81"/>
      <c r="X67" s="79" t="s">
        <v>35</v>
      </c>
      <c r="Y67" s="81"/>
      <c r="Z67" s="82"/>
      <c r="AA67" s="79"/>
      <c r="AB67" s="80"/>
      <c r="AC67" s="81"/>
      <c r="AD67" s="79"/>
      <c r="AE67" s="80"/>
      <c r="AF67" s="81"/>
      <c r="AG67" s="79"/>
      <c r="AH67" s="80"/>
      <c r="AI67" s="81"/>
      <c r="AJ67" s="79"/>
      <c r="AK67" s="81"/>
      <c r="AL67" s="82"/>
      <c r="AM67" s="84"/>
      <c r="AN67" s="84"/>
      <c r="AO67" s="85" t="n">
        <v>3</v>
      </c>
      <c r="AP67" s="86" t="n">
        <v>1</v>
      </c>
      <c r="AQ67" s="87" t="s">
        <v>159</v>
      </c>
      <c r="AR67" s="88"/>
      <c r="AS67" s="88" t="s">
        <v>58</v>
      </c>
      <c r="AT67" s="88"/>
      <c r="AU67" s="35"/>
      <c r="AV67" s="35"/>
      <c r="AW67" s="35"/>
      <c r="AX67" s="36"/>
      <c r="AY67" s="36"/>
    </row>
    <row r="68" customFormat="false" ht="28.8" hidden="false" customHeight="false" outlineLevel="1" collapsed="true">
      <c r="A68" s="64" t="s">
        <v>174</v>
      </c>
      <c r="B68" s="65" t="s">
        <v>175</v>
      </c>
      <c r="C68" s="66"/>
      <c r="D68" s="67"/>
      <c r="E68" s="68"/>
      <c r="F68" s="69"/>
      <c r="G68" s="69"/>
      <c r="H68" s="69"/>
      <c r="I68" s="69"/>
      <c r="J68" s="69"/>
      <c r="K68" s="69"/>
      <c r="L68" s="69"/>
      <c r="M68" s="69"/>
      <c r="N68" s="69"/>
      <c r="O68" s="69"/>
      <c r="P68" s="67"/>
      <c r="Q68" s="69"/>
      <c r="R68" s="69"/>
      <c r="S68" s="69"/>
      <c r="T68" s="69"/>
      <c r="U68" s="66"/>
      <c r="V68" s="69"/>
      <c r="W68" s="69"/>
      <c r="X68" s="69"/>
      <c r="Y68" s="69"/>
      <c r="Z68" s="69"/>
      <c r="AA68" s="69"/>
      <c r="AB68" s="69"/>
      <c r="AC68" s="69"/>
      <c r="AD68" s="69"/>
      <c r="AE68" s="67"/>
      <c r="AF68" s="69"/>
      <c r="AG68" s="69"/>
      <c r="AH68" s="69"/>
      <c r="AI68" s="69"/>
      <c r="AJ68" s="66"/>
      <c r="AK68" s="68"/>
      <c r="AL68" s="69"/>
      <c r="AM68" s="70" t="n">
        <v>44105</v>
      </c>
      <c r="AN68" s="70"/>
      <c r="AO68" s="71"/>
      <c r="AP68" s="72" t="n">
        <f aca="false">SUMPRODUCT(AO69:AO70,AP69:AP70)/SUM(AO69:AO70)</f>
        <v>0.1</v>
      </c>
      <c r="AQ68" s="73" t="s">
        <v>176</v>
      </c>
      <c r="AR68" s="74" t="s">
        <v>177</v>
      </c>
      <c r="AS68" s="75" t="s">
        <v>115</v>
      </c>
      <c r="AT68" s="75"/>
      <c r="AU68" s="76"/>
      <c r="AV68" s="74" t="s">
        <v>44</v>
      </c>
      <c r="AW68" s="76" t="s">
        <v>154</v>
      </c>
      <c r="AX68" s="77"/>
      <c r="AY68" s="77" t="n">
        <v>1</v>
      </c>
    </row>
    <row r="69" customFormat="false" ht="72" hidden="true" customHeight="false" outlineLevel="2" collapsed="false">
      <c r="A69" s="64"/>
      <c r="B69" s="161" t="s">
        <v>178</v>
      </c>
      <c r="C69" s="162"/>
      <c r="D69" s="163"/>
      <c r="E69" s="164"/>
      <c r="F69" s="165"/>
      <c r="G69" s="165"/>
      <c r="H69" s="166"/>
      <c r="I69" s="166"/>
      <c r="J69" s="166"/>
      <c r="K69" s="166"/>
      <c r="L69" s="166"/>
      <c r="M69" s="166"/>
      <c r="N69" s="166"/>
      <c r="O69" s="162"/>
      <c r="P69" s="163"/>
      <c r="Q69" s="164"/>
      <c r="R69" s="162"/>
      <c r="S69" s="164"/>
      <c r="T69" s="166"/>
      <c r="U69" s="162"/>
      <c r="V69" s="163"/>
      <c r="W69" s="164"/>
      <c r="X69" s="162"/>
      <c r="Y69" s="164"/>
      <c r="Z69" s="165"/>
      <c r="AA69" s="162"/>
      <c r="AB69" s="163"/>
      <c r="AC69" s="164"/>
      <c r="AD69" s="162"/>
      <c r="AE69" s="163"/>
      <c r="AF69" s="164"/>
      <c r="AG69" s="162"/>
      <c r="AH69" s="163"/>
      <c r="AI69" s="164"/>
      <c r="AJ69" s="162"/>
      <c r="AK69" s="164"/>
      <c r="AL69" s="165"/>
      <c r="AM69" s="167"/>
      <c r="AN69" s="167"/>
      <c r="AO69" s="168"/>
      <c r="AP69" s="169" t="n">
        <v>0</v>
      </c>
      <c r="AQ69" s="170" t="s">
        <v>179</v>
      </c>
      <c r="AR69" s="171" t="s">
        <v>180</v>
      </c>
      <c r="AS69" s="171"/>
      <c r="AT69" s="171"/>
      <c r="AU69" s="171" t="s">
        <v>181</v>
      </c>
      <c r="AV69" s="171"/>
      <c r="AW69" s="35"/>
      <c r="AX69" s="36"/>
      <c r="AY69" s="36"/>
    </row>
    <row r="70" customFormat="false" ht="14.4" hidden="true" customHeight="false" outlineLevel="2" collapsed="false">
      <c r="A70" s="64"/>
      <c r="B70" s="172" t="s">
        <v>182</v>
      </c>
      <c r="C70" s="90"/>
      <c r="D70" s="91"/>
      <c r="E70" s="92"/>
      <c r="F70" s="156"/>
      <c r="G70" s="82"/>
      <c r="H70" s="82"/>
      <c r="I70" s="82"/>
      <c r="J70" s="82"/>
      <c r="K70" s="82"/>
      <c r="L70" s="97"/>
      <c r="M70" s="97"/>
      <c r="N70" s="97"/>
      <c r="O70" s="94"/>
      <c r="P70" s="95"/>
      <c r="Q70" s="96"/>
      <c r="R70" s="94"/>
      <c r="S70" s="96"/>
      <c r="T70" s="97"/>
      <c r="U70" s="94"/>
      <c r="V70" s="95"/>
      <c r="W70" s="92"/>
      <c r="X70" s="90"/>
      <c r="Y70" s="92"/>
      <c r="Z70" s="82"/>
      <c r="AA70" s="90"/>
      <c r="AB70" s="91"/>
      <c r="AC70" s="92"/>
      <c r="AD70" s="90"/>
      <c r="AE70" s="91"/>
      <c r="AF70" s="92"/>
      <c r="AG70" s="90"/>
      <c r="AH70" s="91"/>
      <c r="AI70" s="92"/>
      <c r="AJ70" s="90"/>
      <c r="AK70" s="92"/>
      <c r="AL70" s="82"/>
      <c r="AM70" s="84"/>
      <c r="AN70" s="84"/>
      <c r="AO70" s="85" t="n">
        <v>3</v>
      </c>
      <c r="AP70" s="86" t="n">
        <v>0.1</v>
      </c>
      <c r="AQ70" s="119"/>
      <c r="AR70" s="88"/>
      <c r="AS70" s="88" t="s">
        <v>115</v>
      </c>
      <c r="AT70" s="88"/>
      <c r="AU70" s="35"/>
      <c r="AV70" s="35"/>
      <c r="AW70" s="35"/>
      <c r="AX70" s="36"/>
      <c r="AY70" s="36"/>
    </row>
    <row r="71" customFormat="false" ht="14.4" hidden="true" customHeight="false" outlineLevel="2" collapsed="false">
      <c r="A71" s="64"/>
      <c r="B71" s="161"/>
      <c r="C71" s="173"/>
      <c r="D71" s="174"/>
      <c r="E71" s="175"/>
      <c r="F71" s="165"/>
      <c r="G71" s="165"/>
      <c r="H71" s="165"/>
      <c r="I71" s="165"/>
      <c r="J71" s="165"/>
      <c r="K71" s="165"/>
      <c r="L71" s="165"/>
      <c r="M71" s="165"/>
      <c r="N71" s="165"/>
      <c r="O71" s="165"/>
      <c r="P71" s="174"/>
      <c r="Q71" s="165"/>
      <c r="R71" s="165"/>
      <c r="S71" s="165"/>
      <c r="T71" s="165"/>
      <c r="U71" s="173"/>
      <c r="V71" s="165"/>
      <c r="W71" s="165"/>
      <c r="X71" s="165"/>
      <c r="Y71" s="165"/>
      <c r="Z71" s="165"/>
      <c r="AA71" s="165"/>
      <c r="AB71" s="165"/>
      <c r="AC71" s="165"/>
      <c r="AD71" s="165"/>
      <c r="AE71" s="174"/>
      <c r="AF71" s="165"/>
      <c r="AG71" s="165"/>
      <c r="AH71" s="165"/>
      <c r="AI71" s="165"/>
      <c r="AJ71" s="173"/>
      <c r="AK71" s="175"/>
      <c r="AL71" s="165"/>
      <c r="AM71" s="167"/>
      <c r="AN71" s="167"/>
      <c r="AO71" s="168"/>
      <c r="AP71" s="169"/>
      <c r="AQ71" s="170"/>
      <c r="AR71" s="171"/>
      <c r="AS71" s="171"/>
      <c r="AT71" s="171"/>
      <c r="AU71" s="171"/>
      <c r="AV71" s="171"/>
      <c r="AW71" s="35"/>
      <c r="AX71" s="36"/>
      <c r="AY71" s="36"/>
    </row>
    <row r="72" customFormat="false" ht="28.8" hidden="false" customHeight="false" outlineLevel="1" collapsed="true">
      <c r="A72" s="64" t="s">
        <v>174</v>
      </c>
      <c r="B72" s="65" t="s">
        <v>183</v>
      </c>
      <c r="C72" s="66"/>
      <c r="D72" s="67"/>
      <c r="E72" s="68"/>
      <c r="F72" s="69"/>
      <c r="G72" s="69"/>
      <c r="H72" s="69"/>
      <c r="I72" s="69"/>
      <c r="J72" s="69"/>
      <c r="K72" s="69"/>
      <c r="L72" s="69"/>
      <c r="M72" s="69"/>
      <c r="N72" s="69"/>
      <c r="O72" s="69"/>
      <c r="P72" s="67"/>
      <c r="Q72" s="69"/>
      <c r="R72" s="69"/>
      <c r="S72" s="69"/>
      <c r="T72" s="69"/>
      <c r="U72" s="66"/>
      <c r="V72" s="69"/>
      <c r="W72" s="69"/>
      <c r="X72" s="69"/>
      <c r="Y72" s="69"/>
      <c r="Z72" s="69"/>
      <c r="AA72" s="69"/>
      <c r="AB72" s="69"/>
      <c r="AC72" s="69"/>
      <c r="AD72" s="69"/>
      <c r="AE72" s="67"/>
      <c r="AF72" s="69"/>
      <c r="AG72" s="69"/>
      <c r="AH72" s="69"/>
      <c r="AI72" s="69"/>
      <c r="AJ72" s="66"/>
      <c r="AK72" s="68"/>
      <c r="AL72" s="69"/>
      <c r="AM72" s="70" t="n">
        <v>44105</v>
      </c>
      <c r="AN72" s="70"/>
      <c r="AO72" s="71"/>
      <c r="AP72" s="72" t="n">
        <f aca="false">SUMPRODUCT(AO73:AO75,AP73:AP75)/SUM(AO73:AO75)</f>
        <v>0.15</v>
      </c>
      <c r="AQ72" s="73" t="s">
        <v>184</v>
      </c>
      <c r="AR72" s="74" t="s">
        <v>177</v>
      </c>
      <c r="AS72" s="75" t="s">
        <v>115</v>
      </c>
      <c r="AT72" s="75"/>
      <c r="AU72" s="76"/>
      <c r="AV72" s="74" t="s">
        <v>44</v>
      </c>
      <c r="AW72" s="76" t="s">
        <v>154</v>
      </c>
      <c r="AX72" s="77"/>
      <c r="AY72" s="77" t="n">
        <v>1</v>
      </c>
    </row>
    <row r="73" customFormat="false" ht="14.4" hidden="true" customHeight="false" outlineLevel="2" collapsed="false">
      <c r="A73" s="64"/>
      <c r="B73" s="89"/>
      <c r="C73" s="90"/>
      <c r="D73" s="91"/>
      <c r="E73" s="92"/>
      <c r="F73" s="156"/>
      <c r="G73" s="82"/>
      <c r="H73" s="82"/>
      <c r="I73" s="82"/>
      <c r="J73" s="82"/>
      <c r="K73" s="82"/>
      <c r="L73" s="97"/>
      <c r="M73" s="97"/>
      <c r="N73" s="97"/>
      <c r="O73" s="94"/>
      <c r="P73" s="95"/>
      <c r="Q73" s="96"/>
      <c r="R73" s="94"/>
      <c r="S73" s="96"/>
      <c r="T73" s="97"/>
      <c r="U73" s="94"/>
      <c r="V73" s="95"/>
      <c r="W73" s="92"/>
      <c r="X73" s="90"/>
      <c r="Y73" s="92"/>
      <c r="Z73" s="82"/>
      <c r="AA73" s="90"/>
      <c r="AB73" s="91"/>
      <c r="AC73" s="92"/>
      <c r="AD73" s="90"/>
      <c r="AE73" s="91"/>
      <c r="AF73" s="92"/>
      <c r="AG73" s="90"/>
      <c r="AH73" s="91"/>
      <c r="AI73" s="92"/>
      <c r="AJ73" s="90"/>
      <c r="AK73" s="92"/>
      <c r="AL73" s="82"/>
      <c r="AM73" s="84"/>
      <c r="AN73" s="84"/>
      <c r="AO73" s="85"/>
      <c r="AP73" s="86"/>
      <c r="AQ73" s="119"/>
      <c r="AR73" s="88"/>
      <c r="AS73" s="88"/>
      <c r="AT73" s="88"/>
      <c r="AU73" s="35"/>
      <c r="AV73" s="35"/>
      <c r="AW73" s="35"/>
      <c r="AX73" s="36"/>
      <c r="AY73" s="36"/>
    </row>
    <row r="74" customFormat="false" ht="28.8" hidden="true" customHeight="false" outlineLevel="2" collapsed="false">
      <c r="A74" s="64"/>
      <c r="B74" s="172" t="s">
        <v>185</v>
      </c>
      <c r="C74" s="90"/>
      <c r="D74" s="91"/>
      <c r="E74" s="92"/>
      <c r="F74" s="156"/>
      <c r="G74" s="82"/>
      <c r="H74" s="82"/>
      <c r="I74" s="82"/>
      <c r="J74" s="82"/>
      <c r="K74" s="82"/>
      <c r="L74" s="97"/>
      <c r="M74" s="97"/>
      <c r="N74" s="97"/>
      <c r="O74" s="94"/>
      <c r="P74" s="95"/>
      <c r="Q74" s="96"/>
      <c r="R74" s="94"/>
      <c r="S74" s="96"/>
      <c r="T74" s="97"/>
      <c r="U74" s="94"/>
      <c r="V74" s="95"/>
      <c r="W74" s="92"/>
      <c r="X74" s="90"/>
      <c r="Y74" s="92"/>
      <c r="Z74" s="82"/>
      <c r="AA74" s="90"/>
      <c r="AB74" s="91"/>
      <c r="AC74" s="92"/>
      <c r="AD74" s="90"/>
      <c r="AE74" s="91"/>
      <c r="AF74" s="92"/>
      <c r="AG74" s="90"/>
      <c r="AH74" s="91"/>
      <c r="AI74" s="92"/>
      <c r="AJ74" s="90"/>
      <c r="AK74" s="92"/>
      <c r="AL74" s="82"/>
      <c r="AM74" s="84"/>
      <c r="AN74" s="84"/>
      <c r="AO74" s="85" t="n">
        <v>4</v>
      </c>
      <c r="AP74" s="86" t="n">
        <v>0.3</v>
      </c>
      <c r="AQ74" s="119" t="s">
        <v>186</v>
      </c>
      <c r="AR74" s="88"/>
      <c r="AS74" s="88" t="s">
        <v>31</v>
      </c>
      <c r="AT74" s="88"/>
      <c r="AU74" s="35" t="s">
        <v>187</v>
      </c>
      <c r="AV74" s="35"/>
      <c r="AW74" s="35"/>
      <c r="AX74" s="36"/>
      <c r="AY74" s="36"/>
    </row>
    <row r="75" customFormat="false" ht="28.8" hidden="true" customHeight="false" outlineLevel="2" collapsed="false">
      <c r="A75" s="64"/>
      <c r="B75" s="89" t="s">
        <v>188</v>
      </c>
      <c r="C75" s="90"/>
      <c r="D75" s="91"/>
      <c r="E75" s="92"/>
      <c r="F75" s="156"/>
      <c r="G75" s="82"/>
      <c r="H75" s="82"/>
      <c r="I75" s="82"/>
      <c r="J75" s="82"/>
      <c r="K75" s="82"/>
      <c r="L75" s="97"/>
      <c r="M75" s="97"/>
      <c r="N75" s="97"/>
      <c r="O75" s="94"/>
      <c r="P75" s="95"/>
      <c r="Q75" s="96"/>
      <c r="R75" s="94"/>
      <c r="S75" s="96"/>
      <c r="T75" s="97"/>
      <c r="U75" s="94"/>
      <c r="V75" s="95"/>
      <c r="W75" s="92"/>
      <c r="X75" s="90"/>
      <c r="Y75" s="92"/>
      <c r="Z75" s="82"/>
      <c r="AA75" s="90"/>
      <c r="AB75" s="91"/>
      <c r="AC75" s="92"/>
      <c r="AD75" s="90"/>
      <c r="AE75" s="91"/>
      <c r="AF75" s="92"/>
      <c r="AG75" s="90"/>
      <c r="AH75" s="91"/>
      <c r="AI75" s="92"/>
      <c r="AJ75" s="90"/>
      <c r="AK75" s="92"/>
      <c r="AL75" s="82"/>
      <c r="AM75" s="84"/>
      <c r="AN75" s="84"/>
      <c r="AO75" s="85" t="n">
        <v>4</v>
      </c>
      <c r="AP75" s="86" t="n">
        <v>0</v>
      </c>
      <c r="AQ75" s="119"/>
      <c r="AR75" s="88"/>
      <c r="AS75" s="88" t="s">
        <v>58</v>
      </c>
      <c r="AT75" s="88"/>
      <c r="AU75" s="35"/>
      <c r="AV75" s="35"/>
      <c r="AW75" s="35"/>
      <c r="AX75" s="36"/>
      <c r="AY75" s="36"/>
    </row>
    <row r="76" customFormat="false" ht="14.4" hidden="true" customHeight="false" outlineLevel="2" collapsed="false">
      <c r="A76" s="64"/>
      <c r="B76" s="89"/>
      <c r="C76" s="90"/>
      <c r="D76" s="91"/>
      <c r="E76" s="92"/>
      <c r="F76" s="156"/>
      <c r="G76" s="82"/>
      <c r="H76" s="82"/>
      <c r="I76" s="82"/>
      <c r="J76" s="82"/>
      <c r="K76" s="82"/>
      <c r="L76" s="97"/>
      <c r="M76" s="97"/>
      <c r="N76" s="97"/>
      <c r="O76" s="94"/>
      <c r="P76" s="95"/>
      <c r="Q76" s="96"/>
      <c r="R76" s="94"/>
      <c r="S76" s="96"/>
      <c r="T76" s="97"/>
      <c r="U76" s="94"/>
      <c r="V76" s="95"/>
      <c r="W76" s="92"/>
      <c r="X76" s="90"/>
      <c r="Y76" s="92"/>
      <c r="Z76" s="82"/>
      <c r="AA76" s="90"/>
      <c r="AB76" s="91"/>
      <c r="AC76" s="92"/>
      <c r="AD76" s="90"/>
      <c r="AE76" s="91"/>
      <c r="AF76" s="92"/>
      <c r="AG76" s="90"/>
      <c r="AH76" s="91"/>
      <c r="AI76" s="92"/>
      <c r="AJ76" s="90"/>
      <c r="AK76" s="92"/>
      <c r="AL76" s="82"/>
      <c r="AM76" s="84"/>
      <c r="AN76" s="84"/>
      <c r="AO76" s="85"/>
      <c r="AP76" s="86"/>
      <c r="AQ76" s="119"/>
      <c r="AR76" s="88"/>
      <c r="AS76" s="88"/>
      <c r="AT76" s="88"/>
      <c r="AU76" s="35"/>
      <c r="AV76" s="35"/>
      <c r="AW76" s="35"/>
      <c r="AX76" s="36"/>
      <c r="AY76" s="36"/>
    </row>
    <row r="77" customFormat="false" ht="14.4" hidden="false" customHeight="false" outlineLevel="1" collapsed="true">
      <c r="A77" s="64" t="s">
        <v>189</v>
      </c>
      <c r="B77" s="65" t="s">
        <v>190</v>
      </c>
      <c r="C77" s="66"/>
      <c r="D77" s="67"/>
      <c r="E77" s="68"/>
      <c r="F77" s="69"/>
      <c r="G77" s="69"/>
      <c r="H77" s="69"/>
      <c r="I77" s="69"/>
      <c r="J77" s="69"/>
      <c r="K77" s="69"/>
      <c r="L77" s="69"/>
      <c r="M77" s="69"/>
      <c r="N77" s="69"/>
      <c r="O77" s="69"/>
      <c r="P77" s="67"/>
      <c r="Q77" s="69"/>
      <c r="R77" s="69"/>
      <c r="S77" s="69"/>
      <c r="T77" s="69"/>
      <c r="U77" s="66"/>
      <c r="V77" s="69"/>
      <c r="W77" s="69"/>
      <c r="X77" s="69"/>
      <c r="Y77" s="69"/>
      <c r="Z77" s="69"/>
      <c r="AA77" s="69"/>
      <c r="AB77" s="69"/>
      <c r="AC77" s="69"/>
      <c r="AD77" s="69"/>
      <c r="AE77" s="67"/>
      <c r="AF77" s="69"/>
      <c r="AG77" s="69"/>
      <c r="AH77" s="69"/>
      <c r="AI77" s="69"/>
      <c r="AJ77" s="66"/>
      <c r="AK77" s="68"/>
      <c r="AL77" s="69"/>
      <c r="AM77" s="70" t="n">
        <v>44013</v>
      </c>
      <c r="AN77" s="70"/>
      <c r="AO77" s="71"/>
      <c r="AP77" s="72" t="n">
        <f aca="false">SUMPRODUCT(AO78:AO86,AP78:AP86)/SUM(AO78:AO86)</f>
        <v>0.0875</v>
      </c>
      <c r="AQ77" s="73" t="s">
        <v>191</v>
      </c>
      <c r="AR77" s="74"/>
      <c r="AS77" s="75" t="s">
        <v>115</v>
      </c>
      <c r="AT77" s="75"/>
      <c r="AU77" s="76"/>
      <c r="AV77" s="74" t="s">
        <v>44</v>
      </c>
      <c r="AW77" s="76"/>
      <c r="AX77" s="77"/>
      <c r="AY77" s="77" t="n">
        <v>2</v>
      </c>
    </row>
    <row r="78" customFormat="false" ht="28.8" hidden="true" customHeight="false" outlineLevel="2" collapsed="false">
      <c r="A78" s="64"/>
      <c r="B78" s="176" t="s">
        <v>192</v>
      </c>
      <c r="C78" s="113"/>
      <c r="D78" s="114"/>
      <c r="E78" s="115"/>
      <c r="F78" s="118"/>
      <c r="G78" s="82"/>
      <c r="H78" s="116"/>
      <c r="I78" s="116"/>
      <c r="J78" s="116"/>
      <c r="K78" s="116"/>
      <c r="L78" s="83"/>
      <c r="M78" s="83"/>
      <c r="N78" s="83"/>
      <c r="O78" s="79"/>
      <c r="P78" s="80"/>
      <c r="Q78" s="81"/>
      <c r="R78" s="79"/>
      <c r="S78" s="81"/>
      <c r="T78" s="83"/>
      <c r="U78" s="79"/>
      <c r="V78" s="80"/>
      <c r="W78" s="115"/>
      <c r="X78" s="113" t="s">
        <v>35</v>
      </c>
      <c r="Y78" s="115" t="s">
        <v>35</v>
      </c>
      <c r="Z78" s="82"/>
      <c r="AA78" s="113"/>
      <c r="AB78" s="114"/>
      <c r="AC78" s="115"/>
      <c r="AD78" s="113"/>
      <c r="AE78" s="114"/>
      <c r="AF78" s="115"/>
      <c r="AG78" s="113"/>
      <c r="AH78" s="114"/>
      <c r="AI78" s="115"/>
      <c r="AJ78" s="113"/>
      <c r="AK78" s="115"/>
      <c r="AL78" s="82"/>
      <c r="AM78" s="84"/>
      <c r="AN78" s="84"/>
      <c r="AO78" s="85" t="n">
        <v>3</v>
      </c>
      <c r="AP78" s="86" t="n">
        <v>0.2</v>
      </c>
      <c r="AQ78" s="119" t="s">
        <v>193</v>
      </c>
      <c r="AR78" s="88" t="s">
        <v>194</v>
      </c>
      <c r="AS78" s="88" t="s">
        <v>115</v>
      </c>
      <c r="AT78" s="88"/>
      <c r="AU78" s="35" t="s">
        <v>195</v>
      </c>
      <c r="AV78" s="35"/>
      <c r="AW78" s="35"/>
      <c r="AX78" s="36"/>
      <c r="AY78" s="36"/>
    </row>
    <row r="79" customFormat="false" ht="14.4" hidden="true" customHeight="false" outlineLevel="2" collapsed="false">
      <c r="A79" s="64"/>
      <c r="B79" s="176" t="s">
        <v>196</v>
      </c>
      <c r="C79" s="94"/>
      <c r="D79" s="95"/>
      <c r="E79" s="96"/>
      <c r="F79" s="156"/>
      <c r="G79" s="82"/>
      <c r="H79" s="97"/>
      <c r="I79" s="97"/>
      <c r="J79" s="97"/>
      <c r="K79" s="97"/>
      <c r="L79" s="97"/>
      <c r="M79" s="97"/>
      <c r="N79" s="97"/>
      <c r="O79" s="94"/>
      <c r="P79" s="95"/>
      <c r="Q79" s="96"/>
      <c r="R79" s="94"/>
      <c r="S79" s="96"/>
      <c r="T79" s="97"/>
      <c r="U79" s="94"/>
      <c r="V79" s="95"/>
      <c r="W79" s="96"/>
      <c r="X79" s="94"/>
      <c r="Y79" s="96"/>
      <c r="Z79" s="82" t="s">
        <v>35</v>
      </c>
      <c r="AA79" s="94"/>
      <c r="AB79" s="95"/>
      <c r="AC79" s="96"/>
      <c r="AD79" s="94"/>
      <c r="AE79" s="95"/>
      <c r="AF79" s="96"/>
      <c r="AG79" s="94"/>
      <c r="AH79" s="95"/>
      <c r="AI79" s="96"/>
      <c r="AJ79" s="94"/>
      <c r="AK79" s="96"/>
      <c r="AL79" s="82"/>
      <c r="AM79" s="129"/>
      <c r="AN79" s="129"/>
      <c r="AO79" s="130" t="n">
        <v>3</v>
      </c>
      <c r="AP79" s="86" t="n">
        <v>0</v>
      </c>
      <c r="AQ79" s="35" t="s">
        <v>197</v>
      </c>
      <c r="AR79" s="88"/>
      <c r="AS79" s="88" t="s">
        <v>115</v>
      </c>
      <c r="AT79" s="88"/>
      <c r="AU79" s="35"/>
      <c r="AV79" s="35"/>
      <c r="AW79" s="35"/>
      <c r="AX79" s="36"/>
      <c r="AY79" s="36"/>
    </row>
    <row r="80" customFormat="false" ht="14.4" hidden="true" customHeight="false" outlineLevel="2" collapsed="false">
      <c r="A80" s="64"/>
      <c r="B80" s="176" t="s">
        <v>198</v>
      </c>
      <c r="C80" s="90"/>
      <c r="D80" s="91"/>
      <c r="E80" s="92"/>
      <c r="F80" s="156"/>
      <c r="G80" s="82"/>
      <c r="H80" s="82"/>
      <c r="I80" s="82"/>
      <c r="J80" s="82"/>
      <c r="K80" s="82"/>
      <c r="L80" s="97"/>
      <c r="M80" s="97"/>
      <c r="N80" s="97"/>
      <c r="O80" s="94"/>
      <c r="P80" s="95"/>
      <c r="Q80" s="96"/>
      <c r="R80" s="94"/>
      <c r="S80" s="96"/>
      <c r="T80" s="97"/>
      <c r="U80" s="94"/>
      <c r="V80" s="95"/>
      <c r="W80" s="92"/>
      <c r="X80" s="90" t="s">
        <v>35</v>
      </c>
      <c r="Y80" s="92"/>
      <c r="Z80" s="82"/>
      <c r="AA80" s="90"/>
      <c r="AB80" s="91"/>
      <c r="AC80" s="92"/>
      <c r="AD80" s="90"/>
      <c r="AE80" s="91"/>
      <c r="AF80" s="92"/>
      <c r="AG80" s="90"/>
      <c r="AH80" s="91"/>
      <c r="AI80" s="92"/>
      <c r="AJ80" s="90"/>
      <c r="AK80" s="92"/>
      <c r="AL80" s="82"/>
      <c r="AM80" s="84"/>
      <c r="AN80" s="84"/>
      <c r="AO80" s="85" t="n">
        <v>3</v>
      </c>
      <c r="AP80" s="86" t="n">
        <v>0.5</v>
      </c>
      <c r="AQ80" s="119"/>
      <c r="AR80" s="88" t="s">
        <v>199</v>
      </c>
      <c r="AS80" s="88" t="s">
        <v>115</v>
      </c>
      <c r="AT80" s="88"/>
      <c r="AU80" s="35" t="s">
        <v>200</v>
      </c>
      <c r="AV80" s="35"/>
      <c r="AW80" s="35"/>
      <c r="AX80" s="36"/>
      <c r="AY80" s="36"/>
    </row>
    <row r="81" customFormat="false" ht="14.4" hidden="true" customHeight="false" outlineLevel="2" collapsed="false">
      <c r="A81" s="64"/>
      <c r="B81" s="176" t="s">
        <v>201</v>
      </c>
      <c r="C81" s="90"/>
      <c r="D81" s="91"/>
      <c r="E81" s="92"/>
      <c r="F81" s="156"/>
      <c r="G81" s="82"/>
      <c r="H81" s="82"/>
      <c r="I81" s="82"/>
      <c r="J81" s="82"/>
      <c r="K81" s="82"/>
      <c r="L81" s="97"/>
      <c r="M81" s="97"/>
      <c r="N81" s="97"/>
      <c r="O81" s="94"/>
      <c r="P81" s="95"/>
      <c r="Q81" s="96"/>
      <c r="R81" s="94"/>
      <c r="S81" s="96"/>
      <c r="T81" s="97"/>
      <c r="U81" s="94"/>
      <c r="V81" s="95"/>
      <c r="W81" s="92"/>
      <c r="X81" s="90"/>
      <c r="Y81" s="92"/>
      <c r="Z81" s="82"/>
      <c r="AA81" s="90"/>
      <c r="AB81" s="91"/>
      <c r="AC81" s="92"/>
      <c r="AD81" s="90"/>
      <c r="AE81" s="91"/>
      <c r="AF81" s="92"/>
      <c r="AG81" s="90"/>
      <c r="AH81" s="91"/>
      <c r="AI81" s="92"/>
      <c r="AJ81" s="90"/>
      <c r="AK81" s="92"/>
      <c r="AL81" s="82"/>
      <c r="AM81" s="84"/>
      <c r="AN81" s="84"/>
      <c r="AO81" s="85" t="n">
        <v>3</v>
      </c>
      <c r="AP81" s="86" t="n">
        <v>0</v>
      </c>
      <c r="AQ81" s="119"/>
      <c r="AR81" s="88"/>
      <c r="AS81" s="88"/>
      <c r="AT81" s="88"/>
      <c r="AU81" s="35"/>
      <c r="AV81" s="35"/>
      <c r="AW81" s="35"/>
      <c r="AX81" s="36"/>
      <c r="AY81" s="36"/>
    </row>
    <row r="82" customFormat="false" ht="14.4" hidden="true" customHeight="false" outlineLevel="2" collapsed="false">
      <c r="A82" s="64"/>
      <c r="B82" s="176" t="s">
        <v>202</v>
      </c>
      <c r="C82" s="90"/>
      <c r="D82" s="91"/>
      <c r="E82" s="92"/>
      <c r="F82" s="156"/>
      <c r="G82" s="82"/>
      <c r="H82" s="82"/>
      <c r="I82" s="82"/>
      <c r="J82" s="82"/>
      <c r="K82" s="82"/>
      <c r="L82" s="97"/>
      <c r="M82" s="97"/>
      <c r="N82" s="97"/>
      <c r="O82" s="94"/>
      <c r="P82" s="95"/>
      <c r="Q82" s="96"/>
      <c r="R82" s="94"/>
      <c r="S82" s="96"/>
      <c r="T82" s="97"/>
      <c r="U82" s="94"/>
      <c r="V82" s="95"/>
      <c r="W82" s="92"/>
      <c r="X82" s="90"/>
      <c r="Y82" s="92"/>
      <c r="Z82" s="82"/>
      <c r="AA82" s="90" t="s">
        <v>35</v>
      </c>
      <c r="AB82" s="91" t="s">
        <v>35</v>
      </c>
      <c r="AC82" s="92" t="s">
        <v>35</v>
      </c>
      <c r="AD82" s="90"/>
      <c r="AE82" s="91"/>
      <c r="AF82" s="92"/>
      <c r="AG82" s="90"/>
      <c r="AH82" s="91"/>
      <c r="AI82" s="92"/>
      <c r="AJ82" s="90"/>
      <c r="AK82" s="92"/>
      <c r="AL82" s="82"/>
      <c r="AM82" s="84"/>
      <c r="AN82" s="84"/>
      <c r="AO82" s="85" t="n">
        <v>3</v>
      </c>
      <c r="AP82" s="86" t="n">
        <v>0</v>
      </c>
      <c r="AQ82" s="119"/>
      <c r="AR82" s="88"/>
      <c r="AS82" s="88" t="s">
        <v>115</v>
      </c>
      <c r="AT82" s="88"/>
      <c r="AU82" s="35"/>
      <c r="AV82" s="35"/>
      <c r="AW82" s="35"/>
      <c r="AX82" s="36"/>
      <c r="AY82" s="36"/>
    </row>
    <row r="83" customFormat="false" ht="14.4" hidden="true" customHeight="false" outlineLevel="2" collapsed="false">
      <c r="A83" s="64"/>
      <c r="B83" s="176" t="s">
        <v>203</v>
      </c>
      <c r="C83" s="90"/>
      <c r="D83" s="91"/>
      <c r="E83" s="92"/>
      <c r="F83" s="156"/>
      <c r="G83" s="82"/>
      <c r="H83" s="82"/>
      <c r="I83" s="82"/>
      <c r="J83" s="82"/>
      <c r="K83" s="82"/>
      <c r="L83" s="97"/>
      <c r="M83" s="97"/>
      <c r="N83" s="97"/>
      <c r="O83" s="94"/>
      <c r="P83" s="95"/>
      <c r="Q83" s="96"/>
      <c r="R83" s="94"/>
      <c r="S83" s="96"/>
      <c r="T83" s="97"/>
      <c r="U83" s="94"/>
      <c r="V83" s="95"/>
      <c r="W83" s="92"/>
      <c r="X83" s="90"/>
      <c r="Y83" s="92"/>
      <c r="Z83" s="82"/>
      <c r="AA83" s="90"/>
      <c r="AB83" s="91"/>
      <c r="AC83" s="92"/>
      <c r="AD83" s="90"/>
      <c r="AE83" s="91"/>
      <c r="AF83" s="92"/>
      <c r="AG83" s="90"/>
      <c r="AH83" s="91"/>
      <c r="AI83" s="92"/>
      <c r="AJ83" s="90"/>
      <c r="AK83" s="92"/>
      <c r="AL83" s="82"/>
      <c r="AM83" s="84"/>
      <c r="AN83" s="84"/>
      <c r="AO83" s="85" t="n">
        <v>3</v>
      </c>
      <c r="AP83" s="86" t="n">
        <v>0</v>
      </c>
      <c r="AQ83" s="119"/>
      <c r="AR83" s="88"/>
      <c r="AS83" s="88" t="s">
        <v>115</v>
      </c>
      <c r="AT83" s="88"/>
      <c r="AU83" s="35"/>
      <c r="AV83" s="35"/>
      <c r="AW83" s="35"/>
      <c r="AX83" s="36"/>
      <c r="AY83" s="36"/>
    </row>
    <row r="84" customFormat="false" ht="14.4" hidden="true" customHeight="false" outlineLevel="2" collapsed="false">
      <c r="A84" s="64"/>
      <c r="B84" s="176" t="s">
        <v>204</v>
      </c>
      <c r="C84" s="90"/>
      <c r="D84" s="91"/>
      <c r="E84" s="92"/>
      <c r="F84" s="156"/>
      <c r="G84" s="82"/>
      <c r="H84" s="82"/>
      <c r="I84" s="82"/>
      <c r="J84" s="82"/>
      <c r="K84" s="82"/>
      <c r="L84" s="97"/>
      <c r="M84" s="97"/>
      <c r="N84" s="97"/>
      <c r="O84" s="94"/>
      <c r="P84" s="95"/>
      <c r="Q84" s="96"/>
      <c r="R84" s="94"/>
      <c r="S84" s="96"/>
      <c r="T84" s="97"/>
      <c r="U84" s="94"/>
      <c r="V84" s="95"/>
      <c r="W84" s="92"/>
      <c r="X84" s="90"/>
      <c r="Y84" s="92"/>
      <c r="Z84" s="82"/>
      <c r="AA84" s="90"/>
      <c r="AB84" s="91"/>
      <c r="AC84" s="92"/>
      <c r="AD84" s="90"/>
      <c r="AE84" s="91"/>
      <c r="AF84" s="92"/>
      <c r="AG84" s="90"/>
      <c r="AH84" s="91"/>
      <c r="AI84" s="92"/>
      <c r="AJ84" s="90"/>
      <c r="AK84" s="92"/>
      <c r="AL84" s="82"/>
      <c r="AM84" s="84"/>
      <c r="AN84" s="84"/>
      <c r="AO84" s="85" t="n">
        <v>3</v>
      </c>
      <c r="AP84" s="86" t="n">
        <v>0</v>
      </c>
      <c r="AQ84" s="119"/>
      <c r="AR84" s="88"/>
      <c r="AS84" s="88" t="s">
        <v>58</v>
      </c>
      <c r="AT84" s="88"/>
      <c r="AU84" s="35"/>
      <c r="AV84" s="35"/>
      <c r="AW84" s="35"/>
      <c r="AX84" s="36"/>
      <c r="AY84" s="36"/>
    </row>
    <row r="85" customFormat="false" ht="14.4" hidden="true" customHeight="false" outlineLevel="2" collapsed="false">
      <c r="A85" s="64"/>
      <c r="B85" s="176" t="s">
        <v>205</v>
      </c>
      <c r="C85" s="90"/>
      <c r="D85" s="91"/>
      <c r="E85" s="92"/>
      <c r="F85" s="156"/>
      <c r="G85" s="82"/>
      <c r="H85" s="82"/>
      <c r="I85" s="82"/>
      <c r="J85" s="82"/>
      <c r="K85" s="82"/>
      <c r="L85" s="97"/>
      <c r="M85" s="97"/>
      <c r="N85" s="97"/>
      <c r="O85" s="94"/>
      <c r="P85" s="95"/>
      <c r="Q85" s="96"/>
      <c r="R85" s="94"/>
      <c r="S85" s="96"/>
      <c r="T85" s="97"/>
      <c r="U85" s="94"/>
      <c r="V85" s="95"/>
      <c r="W85" s="92"/>
      <c r="X85" s="90"/>
      <c r="Y85" s="92"/>
      <c r="Z85" s="82"/>
      <c r="AA85" s="90"/>
      <c r="AB85" s="91"/>
      <c r="AC85" s="92"/>
      <c r="AD85" s="90"/>
      <c r="AE85" s="91"/>
      <c r="AF85" s="92"/>
      <c r="AG85" s="90"/>
      <c r="AH85" s="91"/>
      <c r="AI85" s="92"/>
      <c r="AJ85" s="90"/>
      <c r="AK85" s="92"/>
      <c r="AL85" s="82"/>
      <c r="AM85" s="84"/>
      <c r="AN85" s="84"/>
      <c r="AO85" s="85" t="n">
        <v>3</v>
      </c>
      <c r="AP85" s="86" t="n">
        <v>0</v>
      </c>
      <c r="AQ85" s="119"/>
      <c r="AR85" s="88"/>
      <c r="AS85" s="88" t="s">
        <v>58</v>
      </c>
      <c r="AT85" s="88"/>
      <c r="AU85" s="35"/>
      <c r="AV85" s="35"/>
      <c r="AW85" s="35"/>
      <c r="AX85" s="36"/>
      <c r="AY85" s="36"/>
    </row>
    <row r="86" customFormat="false" ht="14.4" hidden="true" customHeight="false" outlineLevel="2" collapsed="false">
      <c r="A86" s="64"/>
      <c r="B86" s="89"/>
      <c r="C86" s="113"/>
      <c r="D86" s="114"/>
      <c r="E86" s="115"/>
      <c r="F86" s="118"/>
      <c r="G86" s="82"/>
      <c r="H86" s="116"/>
      <c r="I86" s="116"/>
      <c r="J86" s="116"/>
      <c r="K86" s="116"/>
      <c r="L86" s="83"/>
      <c r="M86" s="83"/>
      <c r="N86" s="83"/>
      <c r="O86" s="79"/>
      <c r="P86" s="80"/>
      <c r="Q86" s="81"/>
      <c r="R86" s="79"/>
      <c r="S86" s="81"/>
      <c r="T86" s="83"/>
      <c r="U86" s="79"/>
      <c r="V86" s="80"/>
      <c r="W86" s="115"/>
      <c r="X86" s="113"/>
      <c r="Y86" s="115"/>
      <c r="Z86" s="82"/>
      <c r="AA86" s="113"/>
      <c r="AB86" s="114"/>
      <c r="AC86" s="115"/>
      <c r="AD86" s="113"/>
      <c r="AE86" s="114"/>
      <c r="AF86" s="115"/>
      <c r="AG86" s="113"/>
      <c r="AH86" s="114"/>
      <c r="AI86" s="115"/>
      <c r="AJ86" s="113"/>
      <c r="AK86" s="115"/>
      <c r="AL86" s="82"/>
      <c r="AM86" s="84"/>
      <c r="AN86" s="84"/>
      <c r="AO86" s="85"/>
      <c r="AP86" s="86"/>
      <c r="AQ86" s="119"/>
      <c r="AR86" s="88"/>
      <c r="AS86" s="88"/>
      <c r="AT86" s="88"/>
      <c r="AU86" s="35"/>
      <c r="AV86" s="35"/>
      <c r="AW86" s="35"/>
      <c r="AX86" s="36"/>
      <c r="AY86" s="36"/>
    </row>
    <row r="87" customFormat="false" ht="14.4" hidden="false" customHeight="false" outlineLevel="1" collapsed="true">
      <c r="A87" s="64" t="s">
        <v>206</v>
      </c>
      <c r="B87" s="65" t="s">
        <v>207</v>
      </c>
      <c r="C87" s="66"/>
      <c r="D87" s="67"/>
      <c r="E87" s="68"/>
      <c r="F87" s="69"/>
      <c r="G87" s="69"/>
      <c r="H87" s="69"/>
      <c r="I87" s="69"/>
      <c r="J87" s="69"/>
      <c r="K87" s="69"/>
      <c r="L87" s="69"/>
      <c r="M87" s="69"/>
      <c r="N87" s="69"/>
      <c r="O87" s="69"/>
      <c r="P87" s="67"/>
      <c r="Q87" s="69"/>
      <c r="R87" s="69"/>
      <c r="S87" s="69"/>
      <c r="T87" s="69"/>
      <c r="U87" s="66"/>
      <c r="V87" s="69"/>
      <c r="W87" s="69"/>
      <c r="X87" s="69"/>
      <c r="Y87" s="69"/>
      <c r="Z87" s="69"/>
      <c r="AA87" s="69"/>
      <c r="AB87" s="69"/>
      <c r="AC87" s="69"/>
      <c r="AD87" s="69"/>
      <c r="AE87" s="67"/>
      <c r="AF87" s="69"/>
      <c r="AG87" s="69"/>
      <c r="AH87" s="69"/>
      <c r="AI87" s="69"/>
      <c r="AJ87" s="66"/>
      <c r="AK87" s="68"/>
      <c r="AL87" s="69"/>
      <c r="AM87" s="70"/>
      <c r="AN87" s="70"/>
      <c r="AO87" s="71"/>
      <c r="AP87" s="72" t="n">
        <f aca="false">SUMPRODUCT(AO88:AO91,AP88:AP91)/SUM(AO88:AO91)</f>
        <v>0</v>
      </c>
      <c r="AQ87" s="73" t="s">
        <v>208</v>
      </c>
      <c r="AR87" s="74"/>
      <c r="AS87" s="75" t="s">
        <v>100</v>
      </c>
      <c r="AT87" s="75"/>
      <c r="AU87" s="76"/>
      <c r="AV87" s="74" t="s">
        <v>82</v>
      </c>
      <c r="AW87" s="76"/>
      <c r="AX87" s="77"/>
      <c r="AY87" s="77" t="n">
        <v>3</v>
      </c>
    </row>
    <row r="88" customFormat="false" ht="28.8" hidden="true" customHeight="false" outlineLevel="2" collapsed="false">
      <c r="A88" s="117"/>
      <c r="B88" s="177" t="s">
        <v>209</v>
      </c>
      <c r="C88" s="94"/>
      <c r="D88" s="95"/>
      <c r="E88" s="96"/>
      <c r="F88" s="156"/>
      <c r="G88" s="82"/>
      <c r="H88" s="97"/>
      <c r="I88" s="97"/>
      <c r="J88" s="97"/>
      <c r="K88" s="97"/>
      <c r="L88" s="97"/>
      <c r="M88" s="97"/>
      <c r="N88" s="97"/>
      <c r="O88" s="94"/>
      <c r="P88" s="95"/>
      <c r="Q88" s="96"/>
      <c r="R88" s="94"/>
      <c r="S88" s="96"/>
      <c r="T88" s="97"/>
      <c r="U88" s="94"/>
      <c r="V88" s="95"/>
      <c r="W88" s="96"/>
      <c r="X88" s="94"/>
      <c r="Y88" s="96"/>
      <c r="Z88" s="82"/>
      <c r="AA88" s="94" t="s">
        <v>35</v>
      </c>
      <c r="AB88" s="95"/>
      <c r="AC88" s="96"/>
      <c r="AD88" s="94"/>
      <c r="AE88" s="95"/>
      <c r="AF88" s="96"/>
      <c r="AG88" s="94"/>
      <c r="AH88" s="95"/>
      <c r="AI88" s="96"/>
      <c r="AJ88" s="94"/>
      <c r="AK88" s="96"/>
      <c r="AL88" s="82"/>
      <c r="AM88" s="129"/>
      <c r="AN88" s="129"/>
      <c r="AO88" s="130" t="n">
        <v>2</v>
      </c>
      <c r="AP88" s="86" t="n">
        <v>0</v>
      </c>
      <c r="AQ88" s="35" t="s">
        <v>210</v>
      </c>
      <c r="AR88" s="88"/>
      <c r="AS88" s="88" t="s">
        <v>100</v>
      </c>
      <c r="AT88" s="88"/>
      <c r="AU88" s="35"/>
      <c r="AV88" s="35"/>
      <c r="AW88" s="35"/>
      <c r="AX88" s="36"/>
      <c r="AY88" s="36"/>
    </row>
    <row r="89" customFormat="false" ht="28.8" hidden="true" customHeight="false" outlineLevel="2" collapsed="false">
      <c r="A89" s="117"/>
      <c r="B89" s="177" t="s">
        <v>211</v>
      </c>
      <c r="C89" s="94"/>
      <c r="D89" s="95"/>
      <c r="E89" s="96"/>
      <c r="F89" s="156"/>
      <c r="G89" s="82"/>
      <c r="H89" s="97"/>
      <c r="I89" s="97"/>
      <c r="J89" s="97"/>
      <c r="K89" s="97"/>
      <c r="L89" s="97"/>
      <c r="M89" s="97"/>
      <c r="N89" s="97"/>
      <c r="O89" s="94"/>
      <c r="P89" s="95"/>
      <c r="Q89" s="96"/>
      <c r="R89" s="94"/>
      <c r="S89" s="96"/>
      <c r="T89" s="97"/>
      <c r="U89" s="94"/>
      <c r="V89" s="95"/>
      <c r="W89" s="96"/>
      <c r="X89" s="94"/>
      <c r="Y89" s="96"/>
      <c r="Z89" s="82"/>
      <c r="AA89" s="94" t="s">
        <v>35</v>
      </c>
      <c r="AB89" s="95"/>
      <c r="AC89" s="96"/>
      <c r="AD89" s="94"/>
      <c r="AE89" s="95"/>
      <c r="AF89" s="96"/>
      <c r="AG89" s="94"/>
      <c r="AH89" s="95"/>
      <c r="AI89" s="96"/>
      <c r="AJ89" s="94"/>
      <c r="AK89" s="96"/>
      <c r="AL89" s="82"/>
      <c r="AM89" s="129"/>
      <c r="AN89" s="129"/>
      <c r="AO89" s="130" t="n">
        <v>2</v>
      </c>
      <c r="AP89" s="86" t="n">
        <v>0</v>
      </c>
      <c r="AQ89" s="35" t="s">
        <v>212</v>
      </c>
      <c r="AR89" s="88"/>
      <c r="AS89" s="88" t="s">
        <v>100</v>
      </c>
      <c r="AT89" s="88"/>
      <c r="AU89" s="35"/>
      <c r="AV89" s="35"/>
      <c r="AW89" s="35"/>
      <c r="AX89" s="36"/>
      <c r="AY89" s="36"/>
    </row>
    <row r="90" customFormat="false" ht="14.4" hidden="true" customHeight="false" outlineLevel="2" collapsed="false">
      <c r="A90" s="132"/>
      <c r="B90" s="89"/>
      <c r="C90" s="90"/>
      <c r="D90" s="91"/>
      <c r="E90" s="92"/>
      <c r="F90" s="82"/>
      <c r="G90" s="82"/>
      <c r="H90" s="82"/>
      <c r="I90" s="82"/>
      <c r="J90" s="82"/>
      <c r="K90" s="82"/>
      <c r="L90" s="82"/>
      <c r="M90" s="82"/>
      <c r="N90" s="82"/>
      <c r="O90" s="82"/>
      <c r="P90" s="91"/>
      <c r="Q90" s="92"/>
      <c r="R90" s="90"/>
      <c r="S90" s="92"/>
      <c r="T90" s="82"/>
      <c r="U90" s="90"/>
      <c r="V90" s="91"/>
      <c r="W90" s="92"/>
      <c r="X90" s="90"/>
      <c r="Y90" s="115"/>
      <c r="Z90" s="82"/>
      <c r="AA90" s="82"/>
      <c r="AB90" s="90"/>
      <c r="AC90" s="92"/>
      <c r="AD90" s="90"/>
      <c r="AE90" s="91"/>
      <c r="AF90" s="92"/>
      <c r="AG90" s="90"/>
      <c r="AH90" s="91"/>
      <c r="AI90" s="92"/>
      <c r="AJ90" s="90"/>
      <c r="AK90" s="92"/>
      <c r="AL90" s="82"/>
      <c r="AM90" s="178"/>
      <c r="AN90" s="178"/>
      <c r="AO90" s="179"/>
      <c r="AP90" s="180"/>
      <c r="AQ90" s="131"/>
      <c r="AR90" s="120"/>
      <c r="AS90" s="88"/>
      <c r="AT90" s="88"/>
      <c r="AU90" s="34"/>
      <c r="AV90" s="34"/>
      <c r="AW90" s="35"/>
      <c r="AX90" s="36"/>
      <c r="AY90" s="36"/>
    </row>
    <row r="91" customFormat="false" ht="15" hidden="false" customHeight="false" outlineLevel="1" collapsed="true">
      <c r="A91" s="133"/>
      <c r="B91" s="134"/>
      <c r="C91" s="181"/>
      <c r="D91" s="182"/>
      <c r="E91" s="183"/>
      <c r="F91" s="184"/>
      <c r="G91" s="185"/>
      <c r="H91" s="185"/>
      <c r="I91" s="185"/>
      <c r="J91" s="185"/>
      <c r="K91" s="185"/>
      <c r="L91" s="185"/>
      <c r="M91" s="185"/>
      <c r="N91" s="185"/>
      <c r="O91" s="185"/>
      <c r="P91" s="182"/>
      <c r="Q91" s="183"/>
      <c r="R91" s="181"/>
      <c r="S91" s="183"/>
      <c r="T91" s="185"/>
      <c r="U91" s="181"/>
      <c r="V91" s="182"/>
      <c r="W91" s="183"/>
      <c r="X91" s="181"/>
      <c r="Y91" s="183"/>
      <c r="Z91" s="139"/>
      <c r="AA91" s="185"/>
      <c r="AB91" s="182"/>
      <c r="AC91" s="183"/>
      <c r="AD91" s="181"/>
      <c r="AE91" s="182"/>
      <c r="AF91" s="183"/>
      <c r="AG91" s="181"/>
      <c r="AH91" s="182"/>
      <c r="AI91" s="183"/>
      <c r="AJ91" s="181"/>
      <c r="AK91" s="183"/>
      <c r="AL91" s="139"/>
      <c r="AM91" s="140"/>
      <c r="AN91" s="140"/>
      <c r="AO91" s="141"/>
      <c r="AP91" s="86"/>
      <c r="AQ91" s="186"/>
      <c r="AR91" s="144"/>
      <c r="AS91" s="145"/>
      <c r="AT91" s="145"/>
      <c r="AU91" s="146"/>
      <c r="AV91" s="146"/>
      <c r="AW91" s="147"/>
      <c r="AX91" s="148"/>
      <c r="AY91" s="148"/>
    </row>
    <row r="92" customFormat="false" ht="29.4" hidden="false" customHeight="false" outlineLevel="0" collapsed="false">
      <c r="A92" s="52" t="s">
        <v>213</v>
      </c>
      <c r="B92" s="53" t="s">
        <v>214</v>
      </c>
      <c r="C92" s="121"/>
      <c r="D92" s="122"/>
      <c r="E92" s="123"/>
      <c r="F92" s="57"/>
      <c r="G92" s="124"/>
      <c r="H92" s="124"/>
      <c r="I92" s="124"/>
      <c r="J92" s="124"/>
      <c r="K92" s="124"/>
      <c r="L92" s="124" t="s">
        <v>23</v>
      </c>
      <c r="M92" s="124" t="s">
        <v>23</v>
      </c>
      <c r="N92" s="124" t="s">
        <v>23</v>
      </c>
      <c r="O92" s="124" t="s">
        <v>23</v>
      </c>
      <c r="P92" s="122" t="s">
        <v>23</v>
      </c>
      <c r="Q92" s="124" t="s">
        <v>23</v>
      </c>
      <c r="R92" s="124" t="s">
        <v>23</v>
      </c>
      <c r="S92" s="124" t="s">
        <v>23</v>
      </c>
      <c r="T92" s="124" t="s">
        <v>23</v>
      </c>
      <c r="U92" s="122" t="s">
        <v>23</v>
      </c>
      <c r="V92" s="124" t="s">
        <v>23</v>
      </c>
      <c r="W92" s="124" t="s">
        <v>23</v>
      </c>
      <c r="X92" s="124" t="s">
        <v>23</v>
      </c>
      <c r="Y92" s="124" t="s">
        <v>23</v>
      </c>
      <c r="Z92" s="121" t="s">
        <v>23</v>
      </c>
      <c r="AA92" s="124"/>
      <c r="AB92" s="124"/>
      <c r="AC92" s="124"/>
      <c r="AD92" s="124"/>
      <c r="AE92" s="122"/>
      <c r="AF92" s="124"/>
      <c r="AG92" s="124"/>
      <c r="AH92" s="124"/>
      <c r="AI92" s="124"/>
      <c r="AJ92" s="121"/>
      <c r="AK92" s="123"/>
      <c r="AL92" s="57"/>
      <c r="AM92" s="151"/>
      <c r="AN92" s="151"/>
      <c r="AO92" s="152"/>
      <c r="AP92" s="60" t="n">
        <f aca="false">SUMPRODUCT(AO94:AO105,AP94:AP105)/SUM(AO94:AO105)</f>
        <v>0.15</v>
      </c>
      <c r="AQ92" s="154"/>
      <c r="AR92" s="120" t="s">
        <v>215</v>
      </c>
      <c r="AS92" s="63"/>
      <c r="AT92" s="63"/>
      <c r="AU92" s="126"/>
      <c r="AV92" s="126"/>
      <c r="AW92" s="127"/>
      <c r="AX92" s="128"/>
      <c r="AY92" s="128"/>
    </row>
    <row r="93" customFormat="false" ht="14.4" hidden="false" customHeight="false" outlineLevel="1" collapsed="false">
      <c r="A93" s="64" t="s">
        <v>216</v>
      </c>
      <c r="B93" s="65" t="s">
        <v>217</v>
      </c>
      <c r="C93" s="66"/>
      <c r="D93" s="67"/>
      <c r="E93" s="68"/>
      <c r="F93" s="69"/>
      <c r="G93" s="69"/>
      <c r="H93" s="69"/>
      <c r="I93" s="69"/>
      <c r="J93" s="69"/>
      <c r="K93" s="69"/>
      <c r="L93" s="69"/>
      <c r="M93" s="69"/>
      <c r="N93" s="69"/>
      <c r="O93" s="69"/>
      <c r="P93" s="67"/>
      <c r="Q93" s="69"/>
      <c r="R93" s="69"/>
      <c r="S93" s="69"/>
      <c r="T93" s="69"/>
      <c r="U93" s="66"/>
      <c r="V93" s="69"/>
      <c r="W93" s="69"/>
      <c r="X93" s="69"/>
      <c r="Y93" s="69"/>
      <c r="Z93" s="69"/>
      <c r="AA93" s="69"/>
      <c r="AB93" s="69"/>
      <c r="AC93" s="69"/>
      <c r="AD93" s="69"/>
      <c r="AE93" s="67"/>
      <c r="AF93" s="69"/>
      <c r="AG93" s="69"/>
      <c r="AH93" s="69"/>
      <c r="AI93" s="69"/>
      <c r="AJ93" s="66"/>
      <c r="AK93" s="68"/>
      <c r="AL93" s="69"/>
      <c r="AM93" s="70" t="n">
        <v>43891</v>
      </c>
      <c r="AN93" s="70"/>
      <c r="AO93" s="71"/>
      <c r="AP93" s="72" t="n">
        <f aca="false">SUMPRODUCT(AO94:AO95,AP94:AP95)/SUM(AO94:AO95)</f>
        <v>0.4</v>
      </c>
      <c r="AQ93" s="73" t="s">
        <v>218</v>
      </c>
      <c r="AR93" s="74"/>
      <c r="AS93" s="75" t="s">
        <v>58</v>
      </c>
      <c r="AT93" s="75" t="s">
        <v>219</v>
      </c>
      <c r="AU93" s="76"/>
      <c r="AV93" s="74" t="s">
        <v>44</v>
      </c>
      <c r="AW93" s="76"/>
      <c r="AX93" s="77"/>
      <c r="AY93" s="77" t="n">
        <v>3</v>
      </c>
    </row>
    <row r="94" customFormat="false" ht="57.6" hidden="true" customHeight="false" outlineLevel="2" collapsed="false">
      <c r="A94" s="64"/>
      <c r="B94" s="89" t="s">
        <v>220</v>
      </c>
      <c r="C94" s="79"/>
      <c r="D94" s="80"/>
      <c r="E94" s="81"/>
      <c r="F94" s="82"/>
      <c r="G94" s="82"/>
      <c r="H94" s="83"/>
      <c r="I94" s="83"/>
      <c r="J94" s="83"/>
      <c r="K94" s="83"/>
      <c r="L94" s="83"/>
      <c r="M94" s="83"/>
      <c r="N94" s="83"/>
      <c r="O94" s="79"/>
      <c r="P94" s="80"/>
      <c r="Q94" s="81"/>
      <c r="R94" s="79" t="s">
        <v>35</v>
      </c>
      <c r="S94" s="81" t="s">
        <v>35</v>
      </c>
      <c r="T94" s="83" t="s">
        <v>35</v>
      </c>
      <c r="U94" s="79" t="s">
        <v>35</v>
      </c>
      <c r="V94" s="80" t="s">
        <v>35</v>
      </c>
      <c r="W94" s="81" t="s">
        <v>35</v>
      </c>
      <c r="X94" s="79" t="s">
        <v>35</v>
      </c>
      <c r="Y94" s="81" t="s">
        <v>35</v>
      </c>
      <c r="Z94" s="82" t="s">
        <v>24</v>
      </c>
      <c r="AA94" s="79" t="s">
        <v>24</v>
      </c>
      <c r="AB94" s="80"/>
      <c r="AC94" s="81"/>
      <c r="AD94" s="79"/>
      <c r="AE94" s="80"/>
      <c r="AF94" s="81"/>
      <c r="AG94" s="79"/>
      <c r="AH94" s="80"/>
      <c r="AI94" s="81"/>
      <c r="AJ94" s="79"/>
      <c r="AK94" s="81"/>
      <c r="AL94" s="82"/>
      <c r="AM94" s="84"/>
      <c r="AN94" s="84"/>
      <c r="AO94" s="85" t="n">
        <v>4</v>
      </c>
      <c r="AP94" s="86" t="n">
        <v>0.6</v>
      </c>
      <c r="AQ94" s="87"/>
      <c r="AR94" s="88" t="s">
        <v>221</v>
      </c>
      <c r="AS94" s="88" t="s">
        <v>219</v>
      </c>
      <c r="AT94" s="88"/>
      <c r="AU94" s="35" t="s">
        <v>222</v>
      </c>
      <c r="AV94" s="35"/>
      <c r="AW94" s="35"/>
      <c r="AX94" s="36"/>
      <c r="AY94" s="36"/>
    </row>
    <row r="95" customFormat="false" ht="57.6" hidden="true" customHeight="false" outlineLevel="2" collapsed="false">
      <c r="A95" s="64"/>
      <c r="B95" s="89" t="s">
        <v>223</v>
      </c>
      <c r="C95" s="94"/>
      <c r="D95" s="95"/>
      <c r="E95" s="96"/>
      <c r="F95" s="82"/>
      <c r="G95" s="97"/>
      <c r="H95" s="97"/>
      <c r="I95" s="97"/>
      <c r="J95" s="97"/>
      <c r="K95" s="97"/>
      <c r="L95" s="97"/>
      <c r="M95" s="97"/>
      <c r="N95" s="97"/>
      <c r="O95" s="97"/>
      <c r="P95" s="95"/>
      <c r="Q95" s="97"/>
      <c r="R95" s="97"/>
      <c r="S95" s="97"/>
      <c r="T95" s="97"/>
      <c r="U95" s="95"/>
      <c r="V95" s="97"/>
      <c r="W95" s="97"/>
      <c r="X95" s="97"/>
      <c r="Y95" s="97" t="s">
        <v>35</v>
      </c>
      <c r="Z95" s="90" t="s">
        <v>35</v>
      </c>
      <c r="AA95" s="97" t="s">
        <v>24</v>
      </c>
      <c r="AB95" s="95" t="s">
        <v>24</v>
      </c>
      <c r="AC95" s="96"/>
      <c r="AD95" s="94"/>
      <c r="AE95" s="95"/>
      <c r="AF95" s="96"/>
      <c r="AG95" s="94"/>
      <c r="AH95" s="95"/>
      <c r="AI95" s="96"/>
      <c r="AJ95" s="94"/>
      <c r="AK95" s="96"/>
      <c r="AL95" s="82"/>
      <c r="AM95" s="129"/>
      <c r="AN95" s="129"/>
      <c r="AO95" s="130" t="n">
        <v>2</v>
      </c>
      <c r="AP95" s="180" t="n">
        <v>0</v>
      </c>
      <c r="AQ95" s="87" t="s">
        <v>224</v>
      </c>
      <c r="AR95" s="120"/>
      <c r="AS95" s="88" t="s">
        <v>100</v>
      </c>
      <c r="AT95" s="88"/>
      <c r="AU95" s="34"/>
      <c r="AV95" s="34"/>
      <c r="AW95" s="35"/>
      <c r="AX95" s="36"/>
      <c r="AY95" s="36"/>
    </row>
    <row r="96" customFormat="false" ht="14.4" hidden="false" customHeight="false" outlineLevel="1" collapsed="true">
      <c r="A96" s="64" t="s">
        <v>225</v>
      </c>
      <c r="B96" s="65" t="s">
        <v>226</v>
      </c>
      <c r="C96" s="66"/>
      <c r="D96" s="67"/>
      <c r="E96" s="68"/>
      <c r="F96" s="69"/>
      <c r="G96" s="69"/>
      <c r="H96" s="69"/>
      <c r="I96" s="69"/>
      <c r="J96" s="69"/>
      <c r="K96" s="69"/>
      <c r="L96" s="69"/>
      <c r="M96" s="69"/>
      <c r="N96" s="69"/>
      <c r="O96" s="69"/>
      <c r="P96" s="67"/>
      <c r="Q96" s="69"/>
      <c r="R96" s="69"/>
      <c r="S96" s="69"/>
      <c r="T96" s="69"/>
      <c r="U96" s="66"/>
      <c r="V96" s="69"/>
      <c r="W96" s="69"/>
      <c r="X96" s="69"/>
      <c r="Y96" s="69"/>
      <c r="Z96" s="69"/>
      <c r="AA96" s="69"/>
      <c r="AB96" s="69"/>
      <c r="AC96" s="69"/>
      <c r="AD96" s="69"/>
      <c r="AE96" s="67"/>
      <c r="AF96" s="69"/>
      <c r="AG96" s="69"/>
      <c r="AH96" s="69"/>
      <c r="AI96" s="69"/>
      <c r="AJ96" s="66"/>
      <c r="AK96" s="68"/>
      <c r="AL96" s="69"/>
      <c r="AM96" s="70" t="n">
        <v>44136</v>
      </c>
      <c r="AN96" s="70"/>
      <c r="AO96" s="71"/>
      <c r="AP96" s="72" t="n">
        <f aca="false">SUMPRODUCT(AO97,AP97)/SUM(AO97)</f>
        <v>0</v>
      </c>
      <c r="AQ96" s="73" t="s">
        <v>227</v>
      </c>
      <c r="AR96" s="74"/>
      <c r="AS96" s="75" t="s">
        <v>100</v>
      </c>
      <c r="AT96" s="75" t="s">
        <v>228</v>
      </c>
      <c r="AU96" s="76"/>
      <c r="AV96" s="74" t="s">
        <v>44</v>
      </c>
      <c r="AW96" s="76"/>
      <c r="AX96" s="77"/>
      <c r="AY96" s="77" t="n">
        <v>2</v>
      </c>
    </row>
    <row r="97" customFormat="false" ht="14.4" hidden="true" customHeight="false" outlineLevel="2" collapsed="false">
      <c r="A97" s="64"/>
      <c r="B97" s="89" t="s">
        <v>229</v>
      </c>
      <c r="C97" s="94"/>
      <c r="D97" s="95"/>
      <c r="E97" s="96"/>
      <c r="F97" s="82"/>
      <c r="G97" s="97"/>
      <c r="H97" s="97"/>
      <c r="I97" s="97"/>
      <c r="J97" s="97"/>
      <c r="K97" s="97"/>
      <c r="L97" s="97"/>
      <c r="M97" s="97"/>
      <c r="N97" s="97"/>
      <c r="O97" s="97"/>
      <c r="P97" s="95"/>
      <c r="Q97" s="96"/>
      <c r="R97" s="94"/>
      <c r="S97" s="96"/>
      <c r="T97" s="97"/>
      <c r="U97" s="94"/>
      <c r="V97" s="95"/>
      <c r="W97" s="96"/>
      <c r="X97" s="94"/>
      <c r="Y97" s="96"/>
      <c r="Z97" s="82"/>
      <c r="AA97" s="97"/>
      <c r="AB97" s="95"/>
      <c r="AC97" s="96"/>
      <c r="AD97" s="94"/>
      <c r="AE97" s="95"/>
      <c r="AF97" s="96"/>
      <c r="AG97" s="94"/>
      <c r="AH97" s="95"/>
      <c r="AI97" s="96"/>
      <c r="AJ97" s="94"/>
      <c r="AK97" s="96"/>
      <c r="AL97" s="82"/>
      <c r="AM97" s="129"/>
      <c r="AN97" s="129"/>
      <c r="AO97" s="130" t="n">
        <v>2</v>
      </c>
      <c r="AP97" s="180" t="n">
        <v>0</v>
      </c>
      <c r="AQ97" s="131"/>
      <c r="AR97" s="120"/>
      <c r="AS97" s="88" t="s">
        <v>228</v>
      </c>
      <c r="AT97" s="88"/>
      <c r="AU97" s="34"/>
      <c r="AV97" s="34"/>
      <c r="AW97" s="35"/>
      <c r="AX97" s="36"/>
      <c r="AY97" s="36"/>
    </row>
    <row r="98" customFormat="false" ht="14.4" hidden="false" customHeight="false" outlineLevel="1" collapsed="true">
      <c r="A98" s="64" t="s">
        <v>230</v>
      </c>
      <c r="B98" s="65" t="s">
        <v>231</v>
      </c>
      <c r="C98" s="66"/>
      <c r="D98" s="67"/>
      <c r="E98" s="68"/>
      <c r="F98" s="69"/>
      <c r="G98" s="69"/>
      <c r="H98" s="69"/>
      <c r="I98" s="69"/>
      <c r="J98" s="69"/>
      <c r="K98" s="69"/>
      <c r="L98" s="69"/>
      <c r="M98" s="69"/>
      <c r="N98" s="69"/>
      <c r="O98" s="69"/>
      <c r="P98" s="67"/>
      <c r="Q98" s="69"/>
      <c r="R98" s="69"/>
      <c r="S98" s="69"/>
      <c r="T98" s="69"/>
      <c r="U98" s="66"/>
      <c r="V98" s="69"/>
      <c r="W98" s="69"/>
      <c r="X98" s="69"/>
      <c r="Y98" s="69"/>
      <c r="Z98" s="69"/>
      <c r="AA98" s="69"/>
      <c r="AB98" s="69"/>
      <c r="AC98" s="69"/>
      <c r="AD98" s="69"/>
      <c r="AE98" s="67"/>
      <c r="AF98" s="69"/>
      <c r="AG98" s="69"/>
      <c r="AH98" s="69"/>
      <c r="AI98" s="69"/>
      <c r="AJ98" s="66"/>
      <c r="AK98" s="68"/>
      <c r="AL98" s="69"/>
      <c r="AM98" s="70" t="n">
        <v>44105</v>
      </c>
      <c r="AN98" s="70"/>
      <c r="AO98" s="71"/>
      <c r="AP98" s="72" t="n">
        <f aca="false">SUMPRODUCT(AO99,AP99)/SUM(AO99)</f>
        <v>0</v>
      </c>
      <c r="AQ98" s="73" t="s">
        <v>232</v>
      </c>
      <c r="AR98" s="74"/>
      <c r="AS98" s="75" t="s">
        <v>100</v>
      </c>
      <c r="AT98" s="75" t="s">
        <v>233</v>
      </c>
      <c r="AU98" s="76"/>
      <c r="AV98" s="74" t="s">
        <v>44</v>
      </c>
      <c r="AW98" s="76"/>
      <c r="AX98" s="77"/>
      <c r="AY98" s="77" t="n">
        <v>2</v>
      </c>
    </row>
    <row r="99" customFormat="false" ht="14.4" hidden="true" customHeight="false" outlineLevel="2" collapsed="false">
      <c r="A99" s="64"/>
      <c r="B99" s="89" t="s">
        <v>234</v>
      </c>
      <c r="C99" s="94"/>
      <c r="D99" s="95"/>
      <c r="E99" s="96"/>
      <c r="F99" s="82"/>
      <c r="G99" s="97"/>
      <c r="H99" s="97"/>
      <c r="I99" s="97"/>
      <c r="J99" s="97"/>
      <c r="K99" s="97"/>
      <c r="L99" s="97"/>
      <c r="M99" s="97"/>
      <c r="N99" s="97"/>
      <c r="O99" s="97"/>
      <c r="P99" s="95"/>
      <c r="Q99" s="96"/>
      <c r="R99" s="94"/>
      <c r="S99" s="96"/>
      <c r="T99" s="97"/>
      <c r="U99" s="94"/>
      <c r="V99" s="95"/>
      <c r="W99" s="96"/>
      <c r="X99" s="94"/>
      <c r="Y99" s="81"/>
      <c r="Z99" s="82"/>
      <c r="AA99" s="97"/>
      <c r="AB99" s="94"/>
      <c r="AC99" s="96"/>
      <c r="AD99" s="94"/>
      <c r="AE99" s="95"/>
      <c r="AF99" s="96"/>
      <c r="AG99" s="94"/>
      <c r="AH99" s="95"/>
      <c r="AI99" s="96"/>
      <c r="AJ99" s="94"/>
      <c r="AK99" s="96"/>
      <c r="AL99" s="82"/>
      <c r="AM99" s="129"/>
      <c r="AN99" s="129"/>
      <c r="AO99" s="130" t="n">
        <v>2</v>
      </c>
      <c r="AP99" s="180" t="n">
        <v>0</v>
      </c>
      <c r="AQ99" s="131"/>
      <c r="AR99" s="120"/>
      <c r="AS99" s="88" t="s">
        <v>233</v>
      </c>
      <c r="AT99" s="88"/>
      <c r="AU99" s="34"/>
      <c r="AV99" s="34"/>
      <c r="AW99" s="35"/>
      <c r="AX99" s="36"/>
      <c r="AY99" s="36"/>
    </row>
    <row r="100" customFormat="false" ht="43.2" hidden="false" customHeight="false" outlineLevel="1" collapsed="true">
      <c r="A100" s="64" t="s">
        <v>235</v>
      </c>
      <c r="B100" s="65" t="s">
        <v>236</v>
      </c>
      <c r="C100" s="66"/>
      <c r="D100" s="67"/>
      <c r="E100" s="68"/>
      <c r="F100" s="69"/>
      <c r="G100" s="69"/>
      <c r="H100" s="69"/>
      <c r="I100" s="69"/>
      <c r="J100" s="69"/>
      <c r="K100" s="69"/>
      <c r="L100" s="69"/>
      <c r="M100" s="69"/>
      <c r="N100" s="69"/>
      <c r="O100" s="69"/>
      <c r="P100" s="67"/>
      <c r="Q100" s="69"/>
      <c r="R100" s="69"/>
      <c r="S100" s="69"/>
      <c r="T100" s="69"/>
      <c r="U100" s="66"/>
      <c r="V100" s="69"/>
      <c r="W100" s="69"/>
      <c r="X100" s="69"/>
      <c r="Y100" s="69"/>
      <c r="Z100" s="69"/>
      <c r="AA100" s="69"/>
      <c r="AB100" s="69"/>
      <c r="AC100" s="69"/>
      <c r="AD100" s="69"/>
      <c r="AE100" s="67"/>
      <c r="AF100" s="69"/>
      <c r="AG100" s="69"/>
      <c r="AH100" s="69"/>
      <c r="AI100" s="69"/>
      <c r="AJ100" s="66"/>
      <c r="AK100" s="68"/>
      <c r="AL100" s="69"/>
      <c r="AM100" s="70" t="n">
        <v>44105</v>
      </c>
      <c r="AN100" s="70"/>
      <c r="AO100" s="71"/>
      <c r="AP100" s="72" t="n">
        <f aca="false">SUMPRODUCT(AO101,AP101)/SUM(AO101)</f>
        <v>0.1</v>
      </c>
      <c r="AQ100" s="73" t="s">
        <v>237</v>
      </c>
      <c r="AR100" s="74"/>
      <c r="AS100" s="75" t="s">
        <v>58</v>
      </c>
      <c r="AT100" s="75" t="s">
        <v>238</v>
      </c>
      <c r="AU100" s="76"/>
      <c r="AV100" s="74" t="s">
        <v>44</v>
      </c>
      <c r="AW100" s="76"/>
      <c r="AX100" s="77"/>
      <c r="AY100" s="77" t="n">
        <v>1</v>
      </c>
    </row>
    <row r="101" customFormat="false" ht="43.2" hidden="true" customHeight="false" outlineLevel="2" collapsed="false">
      <c r="A101" s="132"/>
      <c r="B101" s="89" t="s">
        <v>239</v>
      </c>
      <c r="C101" s="90"/>
      <c r="D101" s="91"/>
      <c r="E101" s="92"/>
      <c r="F101" s="82"/>
      <c r="G101" s="82"/>
      <c r="H101" s="82"/>
      <c r="I101" s="82"/>
      <c r="J101" s="82"/>
      <c r="K101" s="82"/>
      <c r="L101" s="82"/>
      <c r="M101" s="82"/>
      <c r="N101" s="82"/>
      <c r="O101" s="82"/>
      <c r="P101" s="91"/>
      <c r="Q101" s="92"/>
      <c r="R101" s="90"/>
      <c r="S101" s="92"/>
      <c r="T101" s="82"/>
      <c r="U101" s="90"/>
      <c r="V101" s="91"/>
      <c r="W101" s="92"/>
      <c r="X101" s="90"/>
      <c r="Y101" s="115" t="s">
        <v>35</v>
      </c>
      <c r="Z101" s="82" t="s">
        <v>35</v>
      </c>
      <c r="AA101" s="82" t="s">
        <v>35</v>
      </c>
      <c r="AB101" s="90"/>
      <c r="AC101" s="92"/>
      <c r="AD101" s="90"/>
      <c r="AE101" s="91"/>
      <c r="AF101" s="92"/>
      <c r="AG101" s="90"/>
      <c r="AH101" s="91"/>
      <c r="AI101" s="92"/>
      <c r="AJ101" s="90"/>
      <c r="AK101" s="92"/>
      <c r="AL101" s="82"/>
      <c r="AM101" s="84"/>
      <c r="AN101" s="84"/>
      <c r="AO101" s="85" t="n">
        <v>3</v>
      </c>
      <c r="AP101" s="180" t="n">
        <v>0.1</v>
      </c>
      <c r="AQ101" s="131" t="s">
        <v>240</v>
      </c>
      <c r="AR101" s="120"/>
      <c r="AS101" s="88"/>
      <c r="AT101" s="88"/>
      <c r="AU101" s="34"/>
      <c r="AV101" s="34"/>
      <c r="AW101" s="35"/>
      <c r="AX101" s="36"/>
      <c r="AY101" s="36"/>
    </row>
    <row r="102" customFormat="false" ht="28.8" hidden="true" customHeight="false" outlineLevel="2" collapsed="false">
      <c r="A102" s="132"/>
      <c r="B102" s="89" t="s">
        <v>241</v>
      </c>
      <c r="C102" s="90"/>
      <c r="D102" s="91"/>
      <c r="E102" s="92"/>
      <c r="F102" s="82"/>
      <c r="G102" s="82"/>
      <c r="H102" s="82"/>
      <c r="I102" s="82"/>
      <c r="J102" s="82"/>
      <c r="K102" s="82"/>
      <c r="L102" s="82"/>
      <c r="M102" s="82"/>
      <c r="N102" s="82"/>
      <c r="O102" s="82"/>
      <c r="P102" s="91"/>
      <c r="Q102" s="92"/>
      <c r="R102" s="90"/>
      <c r="S102" s="92"/>
      <c r="T102" s="82"/>
      <c r="U102" s="90"/>
      <c r="V102" s="91"/>
      <c r="W102" s="92"/>
      <c r="X102" s="90"/>
      <c r="Y102" s="115"/>
      <c r="Z102" s="82"/>
      <c r="AA102" s="82"/>
      <c r="AB102" s="90" t="s">
        <v>35</v>
      </c>
      <c r="AC102" s="92" t="s">
        <v>35</v>
      </c>
      <c r="AD102" s="90" t="s">
        <v>35</v>
      </c>
      <c r="AE102" s="91"/>
      <c r="AF102" s="92"/>
      <c r="AG102" s="90"/>
      <c r="AH102" s="91"/>
      <c r="AI102" s="92"/>
      <c r="AJ102" s="90"/>
      <c r="AK102" s="92"/>
      <c r="AL102" s="82"/>
      <c r="AM102" s="84"/>
      <c r="AN102" s="84"/>
      <c r="AO102" s="85" t="n">
        <v>3</v>
      </c>
      <c r="AP102" s="180" t="n">
        <v>0</v>
      </c>
      <c r="AQ102" s="131" t="s">
        <v>242</v>
      </c>
      <c r="AR102" s="120"/>
      <c r="AS102" s="88"/>
      <c r="AT102" s="88"/>
      <c r="AU102" s="34"/>
      <c r="AV102" s="34"/>
      <c r="AW102" s="35"/>
      <c r="AX102" s="36"/>
      <c r="AY102" s="36"/>
    </row>
    <row r="103" customFormat="false" ht="14.4" hidden="true" customHeight="false" outlineLevel="2" collapsed="false">
      <c r="A103" s="132"/>
      <c r="B103" s="89" t="s">
        <v>243</v>
      </c>
      <c r="C103" s="90"/>
      <c r="D103" s="91"/>
      <c r="E103" s="92"/>
      <c r="F103" s="82"/>
      <c r="G103" s="82"/>
      <c r="H103" s="82"/>
      <c r="I103" s="82"/>
      <c r="J103" s="82"/>
      <c r="K103" s="82"/>
      <c r="L103" s="82"/>
      <c r="M103" s="82"/>
      <c r="N103" s="82"/>
      <c r="O103" s="82"/>
      <c r="P103" s="91"/>
      <c r="Q103" s="92"/>
      <c r="R103" s="90"/>
      <c r="S103" s="92"/>
      <c r="T103" s="82"/>
      <c r="U103" s="90"/>
      <c r="V103" s="91"/>
      <c r="W103" s="92"/>
      <c r="X103" s="90"/>
      <c r="Y103" s="115"/>
      <c r="Z103" s="82"/>
      <c r="AA103" s="82"/>
      <c r="AB103" s="90"/>
      <c r="AC103" s="92"/>
      <c r="AD103" s="90"/>
      <c r="AE103" s="91" t="s">
        <v>35</v>
      </c>
      <c r="AF103" s="92" t="s">
        <v>35</v>
      </c>
      <c r="AG103" s="90"/>
      <c r="AH103" s="91"/>
      <c r="AI103" s="92"/>
      <c r="AJ103" s="90"/>
      <c r="AK103" s="92"/>
      <c r="AL103" s="82"/>
      <c r="AM103" s="84"/>
      <c r="AN103" s="84"/>
      <c r="AO103" s="85" t="n">
        <v>2</v>
      </c>
      <c r="AP103" s="180" t="n">
        <v>0</v>
      </c>
      <c r="AQ103" s="131"/>
      <c r="AR103" s="120"/>
      <c r="AS103" s="88"/>
      <c r="AT103" s="88"/>
      <c r="AU103" s="34"/>
      <c r="AV103" s="34"/>
      <c r="AW103" s="35"/>
      <c r="AX103" s="36"/>
      <c r="AY103" s="36"/>
    </row>
    <row r="104" customFormat="false" ht="14.4" hidden="true" customHeight="false" outlineLevel="2" collapsed="false">
      <c r="A104" s="132"/>
      <c r="B104" s="89"/>
      <c r="C104" s="90"/>
      <c r="D104" s="91"/>
      <c r="E104" s="92"/>
      <c r="F104" s="82"/>
      <c r="G104" s="82"/>
      <c r="H104" s="82"/>
      <c r="I104" s="82"/>
      <c r="J104" s="82"/>
      <c r="K104" s="82"/>
      <c r="L104" s="82"/>
      <c r="M104" s="82"/>
      <c r="N104" s="82"/>
      <c r="O104" s="82"/>
      <c r="P104" s="91"/>
      <c r="Q104" s="92"/>
      <c r="R104" s="90"/>
      <c r="S104" s="92"/>
      <c r="T104" s="82"/>
      <c r="U104" s="90"/>
      <c r="V104" s="91"/>
      <c r="W104" s="92"/>
      <c r="X104" s="90"/>
      <c r="Y104" s="115"/>
      <c r="Z104" s="82"/>
      <c r="AA104" s="82"/>
      <c r="AB104" s="90"/>
      <c r="AC104" s="92"/>
      <c r="AD104" s="90"/>
      <c r="AE104" s="91"/>
      <c r="AF104" s="92"/>
      <c r="AG104" s="90"/>
      <c r="AH104" s="91"/>
      <c r="AI104" s="92"/>
      <c r="AJ104" s="90"/>
      <c r="AK104" s="92"/>
      <c r="AL104" s="82"/>
      <c r="AM104" s="84"/>
      <c r="AN104" s="84"/>
      <c r="AO104" s="85"/>
      <c r="AP104" s="180"/>
      <c r="AQ104" s="131"/>
      <c r="AR104" s="120"/>
      <c r="AS104" s="88"/>
      <c r="AT104" s="88"/>
      <c r="AU104" s="34"/>
      <c r="AV104" s="34"/>
      <c r="AW104" s="35"/>
      <c r="AX104" s="36"/>
      <c r="AY104" s="36"/>
    </row>
    <row r="105" customFormat="false" ht="15" hidden="false" customHeight="false" outlineLevel="1" collapsed="true">
      <c r="A105" s="133"/>
      <c r="B105" s="134"/>
      <c r="C105" s="181"/>
      <c r="D105" s="182"/>
      <c r="E105" s="183"/>
      <c r="F105" s="184"/>
      <c r="G105" s="185"/>
      <c r="H105" s="185"/>
      <c r="I105" s="185"/>
      <c r="J105" s="185"/>
      <c r="K105" s="185"/>
      <c r="L105" s="185"/>
      <c r="M105" s="185"/>
      <c r="N105" s="185"/>
      <c r="O105" s="185"/>
      <c r="P105" s="182"/>
      <c r="Q105" s="183"/>
      <c r="R105" s="181"/>
      <c r="S105" s="183"/>
      <c r="T105" s="185"/>
      <c r="U105" s="181"/>
      <c r="V105" s="182"/>
      <c r="W105" s="183"/>
      <c r="X105" s="181"/>
      <c r="Y105" s="183"/>
      <c r="Z105" s="139"/>
      <c r="AA105" s="185"/>
      <c r="AB105" s="182"/>
      <c r="AC105" s="183"/>
      <c r="AD105" s="181"/>
      <c r="AE105" s="182"/>
      <c r="AF105" s="183"/>
      <c r="AG105" s="181"/>
      <c r="AH105" s="182"/>
      <c r="AI105" s="183"/>
      <c r="AJ105" s="181"/>
      <c r="AK105" s="183"/>
      <c r="AL105" s="139"/>
      <c r="AM105" s="140"/>
      <c r="AN105" s="140"/>
      <c r="AO105" s="141"/>
      <c r="AP105" s="86"/>
      <c r="AQ105" s="186"/>
      <c r="AR105" s="144"/>
      <c r="AS105" s="145"/>
      <c r="AT105" s="145"/>
      <c r="AU105" s="146"/>
      <c r="AV105" s="146"/>
      <c r="AW105" s="147"/>
      <c r="AX105" s="148"/>
      <c r="AY105" s="148"/>
    </row>
    <row r="106" customFormat="false" ht="29.4" hidden="false" customHeight="false" outlineLevel="0" collapsed="false">
      <c r="A106" s="52" t="s">
        <v>244</v>
      </c>
      <c r="B106" s="53" t="s">
        <v>245</v>
      </c>
      <c r="C106" s="121"/>
      <c r="D106" s="122"/>
      <c r="E106" s="123"/>
      <c r="F106" s="57"/>
      <c r="G106" s="124"/>
      <c r="H106" s="124"/>
      <c r="I106" s="124"/>
      <c r="J106" s="124"/>
      <c r="K106" s="124"/>
      <c r="L106" s="124" t="s">
        <v>23</v>
      </c>
      <c r="M106" s="124" t="s">
        <v>23</v>
      </c>
      <c r="N106" s="124" t="s">
        <v>23</v>
      </c>
      <c r="O106" s="124" t="s">
        <v>23</v>
      </c>
      <c r="P106" s="122" t="s">
        <v>23</v>
      </c>
      <c r="Q106" s="124" t="s">
        <v>23</v>
      </c>
      <c r="R106" s="124" t="s">
        <v>23</v>
      </c>
      <c r="S106" s="124" t="s">
        <v>23</v>
      </c>
      <c r="T106" s="124" t="s">
        <v>23</v>
      </c>
      <c r="U106" s="122" t="s">
        <v>23</v>
      </c>
      <c r="V106" s="124" t="s">
        <v>23</v>
      </c>
      <c r="W106" s="124" t="s">
        <v>23</v>
      </c>
      <c r="X106" s="124" t="s">
        <v>23</v>
      </c>
      <c r="Y106" s="124" t="s">
        <v>23</v>
      </c>
      <c r="Z106" s="121" t="s">
        <v>23</v>
      </c>
      <c r="AA106" s="124"/>
      <c r="AB106" s="124"/>
      <c r="AC106" s="124"/>
      <c r="AD106" s="124"/>
      <c r="AE106" s="122"/>
      <c r="AF106" s="124"/>
      <c r="AG106" s="124"/>
      <c r="AH106" s="124"/>
      <c r="AI106" s="124"/>
      <c r="AJ106" s="121"/>
      <c r="AK106" s="123"/>
      <c r="AL106" s="57"/>
      <c r="AM106" s="58"/>
      <c r="AN106" s="58"/>
      <c r="AO106" s="59"/>
      <c r="AP106" s="60" t="n">
        <f aca="false">SUMPRODUCT(AO108:AO119,AP108:AP119)/SUM(AO108:AO119)</f>
        <v>0.307142857142857</v>
      </c>
      <c r="AQ106" s="154"/>
      <c r="AR106" s="120" t="s">
        <v>246</v>
      </c>
      <c r="AS106" s="63"/>
      <c r="AT106" s="63"/>
      <c r="AU106" s="126"/>
      <c r="AV106" s="126"/>
      <c r="AW106" s="127"/>
      <c r="AX106" s="128"/>
      <c r="AY106" s="128"/>
    </row>
    <row r="107" customFormat="false" ht="14.4" hidden="false" customHeight="false" outlineLevel="1" collapsed="false">
      <c r="A107" s="64" t="s">
        <v>247</v>
      </c>
      <c r="B107" s="65" t="s">
        <v>248</v>
      </c>
      <c r="C107" s="66"/>
      <c r="D107" s="67"/>
      <c r="E107" s="68"/>
      <c r="F107" s="69"/>
      <c r="G107" s="69"/>
      <c r="H107" s="69"/>
      <c r="I107" s="69"/>
      <c r="J107" s="69"/>
      <c r="K107" s="69"/>
      <c r="L107" s="69"/>
      <c r="M107" s="69"/>
      <c r="N107" s="69"/>
      <c r="O107" s="69"/>
      <c r="P107" s="67"/>
      <c r="Q107" s="69"/>
      <c r="R107" s="69"/>
      <c r="S107" s="69"/>
      <c r="T107" s="69"/>
      <c r="U107" s="66"/>
      <c r="V107" s="69"/>
      <c r="W107" s="69"/>
      <c r="X107" s="69"/>
      <c r="Y107" s="69"/>
      <c r="Z107" s="69"/>
      <c r="AA107" s="69"/>
      <c r="AB107" s="69"/>
      <c r="AC107" s="69"/>
      <c r="AD107" s="69"/>
      <c r="AE107" s="67"/>
      <c r="AF107" s="69"/>
      <c r="AG107" s="69"/>
      <c r="AH107" s="69"/>
      <c r="AI107" s="69"/>
      <c r="AJ107" s="66"/>
      <c r="AK107" s="68"/>
      <c r="AL107" s="69"/>
      <c r="AM107" s="70" t="n">
        <v>43891</v>
      </c>
      <c r="AN107" s="70"/>
      <c r="AO107" s="71"/>
      <c r="AP107" s="72" t="n">
        <f aca="false">SUMPRODUCT(AO108:AO109,AP108:AP109)/SUM(AO108:AO109)</f>
        <v>0.666666666666667</v>
      </c>
      <c r="AQ107" s="73" t="s">
        <v>249</v>
      </c>
      <c r="AR107" s="74"/>
      <c r="AS107" s="75" t="s">
        <v>58</v>
      </c>
      <c r="AT107" s="75" t="s">
        <v>250</v>
      </c>
      <c r="AU107" s="76"/>
      <c r="AV107" s="74" t="s">
        <v>44</v>
      </c>
      <c r="AW107" s="76"/>
      <c r="AX107" s="77"/>
      <c r="AY107" s="77" t="n">
        <v>3</v>
      </c>
    </row>
    <row r="108" customFormat="false" ht="14.4" hidden="true" customHeight="false" outlineLevel="2" collapsed="false">
      <c r="A108" s="64"/>
      <c r="B108" s="89" t="s">
        <v>251</v>
      </c>
      <c r="C108" s="79"/>
      <c r="D108" s="80"/>
      <c r="E108" s="81"/>
      <c r="F108" s="82"/>
      <c r="G108" s="82"/>
      <c r="H108" s="83"/>
      <c r="I108" s="83"/>
      <c r="J108" s="83"/>
      <c r="K108" s="83"/>
      <c r="L108" s="83"/>
      <c r="M108" s="83"/>
      <c r="N108" s="83"/>
      <c r="O108" s="79"/>
      <c r="P108" s="80"/>
      <c r="Q108" s="81"/>
      <c r="R108" s="79"/>
      <c r="S108" s="81"/>
      <c r="T108" s="83" t="s">
        <v>35</v>
      </c>
      <c r="U108" s="79" t="s">
        <v>35</v>
      </c>
      <c r="V108" s="80" t="s">
        <v>35</v>
      </c>
      <c r="W108" s="81" t="s">
        <v>35</v>
      </c>
      <c r="X108" s="79" t="s">
        <v>35</v>
      </c>
      <c r="Y108" s="81" t="s">
        <v>24</v>
      </c>
      <c r="Z108" s="82" t="s">
        <v>24</v>
      </c>
      <c r="AA108" s="79"/>
      <c r="AB108" s="80"/>
      <c r="AC108" s="81"/>
      <c r="AD108" s="79"/>
      <c r="AE108" s="80"/>
      <c r="AF108" s="81"/>
      <c r="AG108" s="79"/>
      <c r="AH108" s="80"/>
      <c r="AI108" s="81"/>
      <c r="AJ108" s="79"/>
      <c r="AK108" s="81"/>
      <c r="AL108" s="82"/>
      <c r="AM108" s="129"/>
      <c r="AN108" s="129"/>
      <c r="AO108" s="130" t="n">
        <v>5</v>
      </c>
      <c r="AP108" s="86" t="n">
        <v>0.8</v>
      </c>
      <c r="AQ108" s="87"/>
      <c r="AR108" s="88"/>
      <c r="AS108" s="88" t="s">
        <v>250</v>
      </c>
      <c r="AT108" s="88"/>
      <c r="AU108" s="35"/>
      <c r="AV108" s="35"/>
      <c r="AW108" s="35"/>
      <c r="AX108" s="36"/>
      <c r="AY108" s="36"/>
    </row>
    <row r="109" customFormat="false" ht="57.6" hidden="true" customHeight="false" outlineLevel="2" collapsed="false">
      <c r="A109" s="64"/>
      <c r="B109" s="89" t="s">
        <v>252</v>
      </c>
      <c r="C109" s="94"/>
      <c r="D109" s="95"/>
      <c r="E109" s="96"/>
      <c r="F109" s="82"/>
      <c r="G109" s="97"/>
      <c r="H109" s="97"/>
      <c r="I109" s="97"/>
      <c r="J109" s="97"/>
      <c r="K109" s="97"/>
      <c r="L109" s="97"/>
      <c r="M109" s="97"/>
      <c r="N109" s="97"/>
      <c r="O109" s="97"/>
      <c r="P109" s="95"/>
      <c r="Q109" s="97"/>
      <c r="R109" s="97"/>
      <c r="S109" s="97"/>
      <c r="T109" s="97"/>
      <c r="U109" s="95"/>
      <c r="V109" s="97"/>
      <c r="W109" s="97"/>
      <c r="X109" s="97"/>
      <c r="Y109" s="97" t="s">
        <v>35</v>
      </c>
      <c r="Z109" s="90" t="s">
        <v>35</v>
      </c>
      <c r="AA109" s="97" t="s">
        <v>24</v>
      </c>
      <c r="AB109" s="95"/>
      <c r="AC109" s="96"/>
      <c r="AD109" s="94"/>
      <c r="AE109" s="95"/>
      <c r="AF109" s="96"/>
      <c r="AG109" s="94"/>
      <c r="AH109" s="95"/>
      <c r="AI109" s="96"/>
      <c r="AJ109" s="94"/>
      <c r="AK109" s="96"/>
      <c r="AL109" s="82"/>
      <c r="AM109" s="129"/>
      <c r="AN109" s="129"/>
      <c r="AO109" s="130" t="n">
        <v>1</v>
      </c>
      <c r="AP109" s="180" t="n">
        <v>0</v>
      </c>
      <c r="AQ109" s="87" t="s">
        <v>224</v>
      </c>
      <c r="AR109" s="120"/>
      <c r="AS109" s="88" t="s">
        <v>100</v>
      </c>
      <c r="AT109" s="88"/>
      <c r="AU109" s="34"/>
      <c r="AV109" s="34"/>
      <c r="AW109" s="35"/>
      <c r="AX109" s="36"/>
      <c r="AY109" s="36"/>
    </row>
    <row r="110" customFormat="false" ht="14.4" hidden="false" customHeight="false" outlineLevel="1" collapsed="true">
      <c r="A110" s="64" t="s">
        <v>253</v>
      </c>
      <c r="B110" s="65" t="s">
        <v>254</v>
      </c>
      <c r="C110" s="66"/>
      <c r="D110" s="67"/>
      <c r="E110" s="68"/>
      <c r="F110" s="69"/>
      <c r="G110" s="69"/>
      <c r="H110" s="69"/>
      <c r="I110" s="69"/>
      <c r="J110" s="69"/>
      <c r="K110" s="69"/>
      <c r="L110" s="69"/>
      <c r="M110" s="69"/>
      <c r="N110" s="69"/>
      <c r="O110" s="69"/>
      <c r="P110" s="67"/>
      <c r="Q110" s="69"/>
      <c r="R110" s="69"/>
      <c r="S110" s="69"/>
      <c r="T110" s="69"/>
      <c r="U110" s="66"/>
      <c r="V110" s="69"/>
      <c r="W110" s="69"/>
      <c r="X110" s="69"/>
      <c r="Y110" s="69"/>
      <c r="Z110" s="69"/>
      <c r="AA110" s="69"/>
      <c r="AB110" s="69"/>
      <c r="AC110" s="69"/>
      <c r="AD110" s="69"/>
      <c r="AE110" s="67"/>
      <c r="AF110" s="69"/>
      <c r="AG110" s="69"/>
      <c r="AH110" s="69"/>
      <c r="AI110" s="69"/>
      <c r="AJ110" s="66"/>
      <c r="AK110" s="68"/>
      <c r="AL110" s="69"/>
      <c r="AM110" s="70" t="n">
        <v>44105</v>
      </c>
      <c r="AN110" s="70"/>
      <c r="AO110" s="71"/>
      <c r="AP110" s="72" t="n">
        <f aca="false">SUMPRODUCT(AO111:AO118,AP111:AP118)/SUM(AO111:AO118)</f>
        <v>0.0375</v>
      </c>
      <c r="AQ110" s="73" t="s">
        <v>255</v>
      </c>
      <c r="AR110" s="74"/>
      <c r="AS110" s="75" t="s">
        <v>58</v>
      </c>
      <c r="AT110" s="75" t="s">
        <v>228</v>
      </c>
      <c r="AU110" s="76"/>
      <c r="AV110" s="74" t="s">
        <v>44</v>
      </c>
      <c r="AW110" s="76"/>
      <c r="AX110" s="77"/>
      <c r="AY110" s="77" t="n">
        <v>2</v>
      </c>
    </row>
    <row r="111" customFormat="false" ht="115.2" hidden="true" customHeight="false" outlineLevel="2" collapsed="false">
      <c r="A111" s="132"/>
      <c r="B111" s="89" t="s">
        <v>256</v>
      </c>
      <c r="C111" s="94"/>
      <c r="D111" s="95"/>
      <c r="E111" s="96"/>
      <c r="F111" s="82"/>
      <c r="G111" s="97"/>
      <c r="H111" s="97"/>
      <c r="I111" s="97"/>
      <c r="J111" s="97"/>
      <c r="K111" s="97"/>
      <c r="L111" s="97"/>
      <c r="M111" s="97"/>
      <c r="N111" s="97"/>
      <c r="O111" s="97"/>
      <c r="P111" s="95"/>
      <c r="Q111" s="96"/>
      <c r="R111" s="94"/>
      <c r="S111" s="96"/>
      <c r="T111" s="97"/>
      <c r="U111" s="94"/>
      <c r="V111" s="95"/>
      <c r="W111" s="96"/>
      <c r="X111" s="94"/>
      <c r="Y111" s="96" t="s">
        <v>35</v>
      </c>
      <c r="Z111" s="82"/>
      <c r="AA111" s="97"/>
      <c r="AB111" s="95"/>
      <c r="AC111" s="96"/>
      <c r="AD111" s="94"/>
      <c r="AE111" s="95"/>
      <c r="AF111" s="96"/>
      <c r="AG111" s="94"/>
      <c r="AH111" s="95"/>
      <c r="AI111" s="96"/>
      <c r="AJ111" s="94"/>
      <c r="AK111" s="96"/>
      <c r="AL111" s="82"/>
      <c r="AM111" s="129"/>
      <c r="AN111" s="129"/>
      <c r="AO111" s="130" t="n">
        <v>1</v>
      </c>
      <c r="AP111" s="180" t="n">
        <v>0.3</v>
      </c>
      <c r="AQ111" s="131" t="s">
        <v>257</v>
      </c>
      <c r="AR111" s="120"/>
      <c r="AS111" s="88" t="s">
        <v>228</v>
      </c>
      <c r="AT111" s="88"/>
      <c r="AU111" s="34"/>
      <c r="AV111" s="34"/>
      <c r="AW111" s="35"/>
      <c r="AX111" s="36"/>
      <c r="AY111" s="36"/>
    </row>
    <row r="112" customFormat="false" ht="14.4" hidden="true" customHeight="false" outlineLevel="2" collapsed="false">
      <c r="A112" s="132"/>
      <c r="B112" s="89" t="s">
        <v>258</v>
      </c>
      <c r="C112" s="94"/>
      <c r="D112" s="95"/>
      <c r="E112" s="96"/>
      <c r="F112" s="82"/>
      <c r="G112" s="97"/>
      <c r="H112" s="97"/>
      <c r="I112" s="97"/>
      <c r="J112" s="97"/>
      <c r="K112" s="97"/>
      <c r="L112" s="97"/>
      <c r="M112" s="97"/>
      <c r="N112" s="97"/>
      <c r="O112" s="97"/>
      <c r="P112" s="95"/>
      <c r="Q112" s="96"/>
      <c r="R112" s="94"/>
      <c r="S112" s="96"/>
      <c r="T112" s="97"/>
      <c r="U112" s="94"/>
      <c r="V112" s="95"/>
      <c r="W112" s="96"/>
      <c r="X112" s="94"/>
      <c r="Y112" s="96"/>
      <c r="Z112" s="82" t="s">
        <v>35</v>
      </c>
      <c r="AA112" s="97"/>
      <c r="AB112" s="94"/>
      <c r="AC112" s="96"/>
      <c r="AD112" s="94"/>
      <c r="AE112" s="95"/>
      <c r="AF112" s="96"/>
      <c r="AG112" s="94"/>
      <c r="AH112" s="95"/>
      <c r="AI112" s="96"/>
      <c r="AJ112" s="94"/>
      <c r="AK112" s="96"/>
      <c r="AL112" s="82"/>
      <c r="AM112" s="129"/>
      <c r="AN112" s="129"/>
      <c r="AO112" s="130" t="n">
        <v>1</v>
      </c>
      <c r="AP112" s="180" t="n">
        <v>0</v>
      </c>
      <c r="AQ112" s="131"/>
      <c r="AR112" s="120"/>
      <c r="AS112" s="88" t="s">
        <v>228</v>
      </c>
      <c r="AT112" s="88"/>
      <c r="AU112" s="34"/>
      <c r="AV112" s="34"/>
      <c r="AW112" s="35"/>
      <c r="AX112" s="36"/>
      <c r="AY112" s="36"/>
    </row>
    <row r="113" customFormat="false" ht="14.4" hidden="true" customHeight="false" outlineLevel="2" collapsed="false">
      <c r="A113" s="132"/>
      <c r="B113" s="89" t="s">
        <v>259</v>
      </c>
      <c r="C113" s="94"/>
      <c r="D113" s="95"/>
      <c r="E113" s="96"/>
      <c r="F113" s="82"/>
      <c r="G113" s="97"/>
      <c r="H113" s="97"/>
      <c r="I113" s="97"/>
      <c r="J113" s="97"/>
      <c r="K113" s="97"/>
      <c r="L113" s="97"/>
      <c r="M113" s="97"/>
      <c r="N113" s="97"/>
      <c r="O113" s="97"/>
      <c r="P113" s="95"/>
      <c r="Q113" s="96"/>
      <c r="R113" s="94"/>
      <c r="S113" s="96"/>
      <c r="T113" s="97"/>
      <c r="U113" s="94"/>
      <c r="V113" s="95"/>
      <c r="W113" s="96"/>
      <c r="X113" s="94"/>
      <c r="Y113" s="96"/>
      <c r="Z113" s="82" t="s">
        <v>35</v>
      </c>
      <c r="AA113" s="97"/>
      <c r="AB113" s="94"/>
      <c r="AC113" s="96"/>
      <c r="AD113" s="94"/>
      <c r="AE113" s="95"/>
      <c r="AF113" s="96"/>
      <c r="AG113" s="94"/>
      <c r="AH113" s="95"/>
      <c r="AI113" s="96"/>
      <c r="AJ113" s="94"/>
      <c r="AK113" s="96"/>
      <c r="AL113" s="82"/>
      <c r="AM113" s="129"/>
      <c r="AN113" s="129"/>
      <c r="AO113" s="130" t="n">
        <v>1</v>
      </c>
      <c r="AP113" s="180" t="n">
        <v>0</v>
      </c>
      <c r="AQ113" s="131" t="s">
        <v>260</v>
      </c>
      <c r="AR113" s="120"/>
      <c r="AS113" s="88" t="s">
        <v>228</v>
      </c>
      <c r="AT113" s="88"/>
      <c r="AU113" s="34"/>
      <c r="AV113" s="34"/>
      <c r="AW113" s="35"/>
      <c r="AX113" s="36"/>
      <c r="AY113" s="36"/>
    </row>
    <row r="114" customFormat="false" ht="28.8" hidden="true" customHeight="false" outlineLevel="2" collapsed="false">
      <c r="A114" s="132"/>
      <c r="B114" s="89" t="s">
        <v>261</v>
      </c>
      <c r="C114" s="94"/>
      <c r="D114" s="95"/>
      <c r="E114" s="96"/>
      <c r="F114" s="82"/>
      <c r="G114" s="97"/>
      <c r="H114" s="97"/>
      <c r="I114" s="97"/>
      <c r="J114" s="97"/>
      <c r="K114" s="97"/>
      <c r="L114" s="97"/>
      <c r="M114" s="97"/>
      <c r="N114" s="97"/>
      <c r="O114" s="97"/>
      <c r="P114" s="95"/>
      <c r="Q114" s="96"/>
      <c r="R114" s="94"/>
      <c r="S114" s="96"/>
      <c r="T114" s="97"/>
      <c r="U114" s="94"/>
      <c r="V114" s="95"/>
      <c r="W114" s="96"/>
      <c r="X114" s="94"/>
      <c r="Y114" s="96"/>
      <c r="Z114" s="82" t="s">
        <v>35</v>
      </c>
      <c r="AA114" s="97"/>
      <c r="AB114" s="94"/>
      <c r="AC114" s="96"/>
      <c r="AD114" s="94"/>
      <c r="AE114" s="95"/>
      <c r="AF114" s="96"/>
      <c r="AG114" s="94"/>
      <c r="AH114" s="95"/>
      <c r="AI114" s="96"/>
      <c r="AJ114" s="94"/>
      <c r="AK114" s="96"/>
      <c r="AL114" s="82"/>
      <c r="AM114" s="129"/>
      <c r="AN114" s="129"/>
      <c r="AO114" s="130" t="n">
        <v>1</v>
      </c>
      <c r="AP114" s="180" t="n">
        <v>0</v>
      </c>
      <c r="AQ114" s="131" t="s">
        <v>262</v>
      </c>
      <c r="AR114" s="120"/>
      <c r="AS114" s="88" t="s">
        <v>228</v>
      </c>
      <c r="AT114" s="88"/>
      <c r="AU114" s="34"/>
      <c r="AV114" s="34"/>
      <c r="AW114" s="35"/>
      <c r="AX114" s="36"/>
      <c r="AY114" s="36"/>
    </row>
    <row r="115" customFormat="false" ht="14.4" hidden="true" customHeight="false" outlineLevel="2" collapsed="false">
      <c r="A115" s="132"/>
      <c r="B115" s="89" t="s">
        <v>263</v>
      </c>
      <c r="C115" s="94"/>
      <c r="D115" s="95"/>
      <c r="E115" s="96"/>
      <c r="F115" s="82"/>
      <c r="G115" s="97"/>
      <c r="H115" s="97"/>
      <c r="I115" s="97"/>
      <c r="J115" s="97"/>
      <c r="K115" s="97"/>
      <c r="L115" s="97"/>
      <c r="M115" s="97"/>
      <c r="N115" s="97"/>
      <c r="O115" s="97"/>
      <c r="P115" s="95"/>
      <c r="Q115" s="96"/>
      <c r="R115" s="94"/>
      <c r="S115" s="96"/>
      <c r="T115" s="97"/>
      <c r="U115" s="94"/>
      <c r="V115" s="95"/>
      <c r="W115" s="96"/>
      <c r="X115" s="94"/>
      <c r="Y115" s="96"/>
      <c r="Z115" s="82" t="s">
        <v>35</v>
      </c>
      <c r="AA115" s="97"/>
      <c r="AB115" s="94"/>
      <c r="AC115" s="96"/>
      <c r="AD115" s="94"/>
      <c r="AE115" s="95"/>
      <c r="AF115" s="96"/>
      <c r="AG115" s="94"/>
      <c r="AH115" s="95"/>
      <c r="AI115" s="96"/>
      <c r="AJ115" s="94"/>
      <c r="AK115" s="96"/>
      <c r="AL115" s="82"/>
      <c r="AM115" s="129"/>
      <c r="AN115" s="129"/>
      <c r="AO115" s="130" t="n">
        <v>1</v>
      </c>
      <c r="AP115" s="180" t="n">
        <v>0</v>
      </c>
      <c r="AQ115" s="131"/>
      <c r="AR115" s="120"/>
      <c r="AS115" s="88" t="s">
        <v>228</v>
      </c>
      <c r="AT115" s="88"/>
      <c r="AU115" s="34"/>
      <c r="AV115" s="34"/>
      <c r="AW115" s="35"/>
      <c r="AX115" s="36"/>
      <c r="AY115" s="36"/>
    </row>
    <row r="116" customFormat="false" ht="14.4" hidden="true" customHeight="false" outlineLevel="2" collapsed="false">
      <c r="A116" s="132"/>
      <c r="B116" s="89" t="s">
        <v>264</v>
      </c>
      <c r="C116" s="94"/>
      <c r="D116" s="95"/>
      <c r="E116" s="96"/>
      <c r="F116" s="82"/>
      <c r="G116" s="97"/>
      <c r="H116" s="97"/>
      <c r="I116" s="97"/>
      <c r="J116" s="97"/>
      <c r="K116" s="97"/>
      <c r="L116" s="97"/>
      <c r="M116" s="97"/>
      <c r="N116" s="97"/>
      <c r="O116" s="97"/>
      <c r="P116" s="95"/>
      <c r="Q116" s="96"/>
      <c r="R116" s="94"/>
      <c r="S116" s="96"/>
      <c r="T116" s="97"/>
      <c r="U116" s="94"/>
      <c r="V116" s="95"/>
      <c r="W116" s="96"/>
      <c r="X116" s="94"/>
      <c r="Y116" s="96"/>
      <c r="Z116" s="82"/>
      <c r="AA116" s="97" t="s">
        <v>35</v>
      </c>
      <c r="AB116" s="94"/>
      <c r="AC116" s="96"/>
      <c r="AD116" s="94"/>
      <c r="AE116" s="95"/>
      <c r="AF116" s="96"/>
      <c r="AG116" s="94"/>
      <c r="AH116" s="95"/>
      <c r="AI116" s="96"/>
      <c r="AJ116" s="94"/>
      <c r="AK116" s="96"/>
      <c r="AL116" s="82"/>
      <c r="AM116" s="129"/>
      <c r="AN116" s="129"/>
      <c r="AO116" s="130" t="n">
        <v>1</v>
      </c>
      <c r="AP116" s="180" t="n">
        <v>0</v>
      </c>
      <c r="AQ116" s="131"/>
      <c r="AR116" s="120"/>
      <c r="AS116" s="88" t="s">
        <v>228</v>
      </c>
      <c r="AT116" s="88"/>
      <c r="AU116" s="34"/>
      <c r="AV116" s="34"/>
      <c r="AW116" s="35"/>
      <c r="AX116" s="36"/>
      <c r="AY116" s="36"/>
    </row>
    <row r="117" customFormat="false" ht="28.8" hidden="true" customHeight="false" outlineLevel="2" collapsed="false">
      <c r="A117" s="132"/>
      <c r="B117" s="89" t="s">
        <v>265</v>
      </c>
      <c r="C117" s="94"/>
      <c r="D117" s="95"/>
      <c r="E117" s="96"/>
      <c r="F117" s="82"/>
      <c r="G117" s="97"/>
      <c r="H117" s="97"/>
      <c r="I117" s="97"/>
      <c r="J117" s="97"/>
      <c r="K117" s="97"/>
      <c r="L117" s="97"/>
      <c r="M117" s="97"/>
      <c r="N117" s="97"/>
      <c r="O117" s="97"/>
      <c r="P117" s="95"/>
      <c r="Q117" s="96"/>
      <c r="R117" s="94"/>
      <c r="S117" s="96"/>
      <c r="T117" s="97"/>
      <c r="U117" s="94"/>
      <c r="V117" s="95"/>
      <c r="W117" s="96"/>
      <c r="X117" s="94"/>
      <c r="Y117" s="81"/>
      <c r="Z117" s="82"/>
      <c r="AA117" s="97" t="s">
        <v>35</v>
      </c>
      <c r="AB117" s="94"/>
      <c r="AC117" s="96"/>
      <c r="AD117" s="94"/>
      <c r="AE117" s="95"/>
      <c r="AF117" s="96"/>
      <c r="AG117" s="94"/>
      <c r="AH117" s="95"/>
      <c r="AI117" s="96"/>
      <c r="AJ117" s="94"/>
      <c r="AK117" s="96"/>
      <c r="AL117" s="82"/>
      <c r="AM117" s="129"/>
      <c r="AN117" s="129"/>
      <c r="AO117" s="130" t="n">
        <v>1</v>
      </c>
      <c r="AP117" s="180" t="n">
        <v>0</v>
      </c>
      <c r="AQ117" s="131" t="s">
        <v>266</v>
      </c>
      <c r="AR117" s="120"/>
      <c r="AS117" s="88" t="s">
        <v>228</v>
      </c>
      <c r="AT117" s="88"/>
      <c r="AU117" s="34"/>
      <c r="AV117" s="34"/>
      <c r="AW117" s="35"/>
      <c r="AX117" s="36"/>
      <c r="AY117" s="36"/>
    </row>
    <row r="118" customFormat="false" ht="28.8" hidden="true" customHeight="false" outlineLevel="2" collapsed="false">
      <c r="A118" s="132"/>
      <c r="B118" s="89" t="s">
        <v>267</v>
      </c>
      <c r="C118" s="90"/>
      <c r="D118" s="91"/>
      <c r="E118" s="92"/>
      <c r="F118" s="82"/>
      <c r="G118" s="82"/>
      <c r="H118" s="82"/>
      <c r="I118" s="82"/>
      <c r="J118" s="82"/>
      <c r="K118" s="82"/>
      <c r="L118" s="82"/>
      <c r="M118" s="82"/>
      <c r="N118" s="82"/>
      <c r="O118" s="82"/>
      <c r="P118" s="91"/>
      <c r="Q118" s="92"/>
      <c r="R118" s="90"/>
      <c r="S118" s="92"/>
      <c r="T118" s="82"/>
      <c r="U118" s="90"/>
      <c r="V118" s="91"/>
      <c r="W118" s="92"/>
      <c r="X118" s="90"/>
      <c r="Y118" s="115"/>
      <c r="Z118" s="82"/>
      <c r="AA118" s="82" t="s">
        <v>35</v>
      </c>
      <c r="AB118" s="90"/>
      <c r="AC118" s="92"/>
      <c r="AD118" s="90"/>
      <c r="AE118" s="91"/>
      <c r="AF118" s="92"/>
      <c r="AG118" s="90"/>
      <c r="AH118" s="91"/>
      <c r="AI118" s="92"/>
      <c r="AJ118" s="90"/>
      <c r="AK118" s="92"/>
      <c r="AL118" s="82"/>
      <c r="AM118" s="129"/>
      <c r="AN118" s="129"/>
      <c r="AO118" s="130" t="n">
        <v>1</v>
      </c>
      <c r="AP118" s="180" t="n">
        <v>0</v>
      </c>
      <c r="AQ118" s="131" t="s">
        <v>268</v>
      </c>
      <c r="AR118" s="120"/>
      <c r="AS118" s="88" t="s">
        <v>228</v>
      </c>
      <c r="AT118" s="88"/>
      <c r="AU118" s="34"/>
      <c r="AV118" s="34"/>
      <c r="AW118" s="35"/>
      <c r="AX118" s="36"/>
      <c r="AY118" s="36"/>
    </row>
    <row r="119" customFormat="false" ht="15" hidden="false" customHeight="false" outlineLevel="1" collapsed="true">
      <c r="A119" s="133"/>
      <c r="B119" s="134"/>
      <c r="C119" s="181"/>
      <c r="D119" s="182"/>
      <c r="E119" s="183"/>
      <c r="F119" s="184"/>
      <c r="G119" s="185"/>
      <c r="H119" s="185"/>
      <c r="I119" s="185"/>
      <c r="J119" s="185"/>
      <c r="K119" s="185"/>
      <c r="L119" s="185"/>
      <c r="M119" s="185"/>
      <c r="N119" s="185"/>
      <c r="O119" s="185"/>
      <c r="P119" s="182"/>
      <c r="Q119" s="183"/>
      <c r="R119" s="181"/>
      <c r="S119" s="183"/>
      <c r="T119" s="185"/>
      <c r="U119" s="181"/>
      <c r="V119" s="182"/>
      <c r="W119" s="183"/>
      <c r="X119" s="181"/>
      <c r="Y119" s="183"/>
      <c r="Z119" s="139"/>
      <c r="AA119" s="185"/>
      <c r="AB119" s="182"/>
      <c r="AC119" s="183"/>
      <c r="AD119" s="181"/>
      <c r="AE119" s="182"/>
      <c r="AF119" s="183"/>
      <c r="AG119" s="181"/>
      <c r="AH119" s="182"/>
      <c r="AI119" s="183"/>
      <c r="AJ119" s="181"/>
      <c r="AK119" s="183"/>
      <c r="AL119" s="139"/>
      <c r="AM119" s="187"/>
      <c r="AN119" s="187"/>
      <c r="AO119" s="188"/>
      <c r="AP119" s="86"/>
      <c r="AQ119" s="186"/>
      <c r="AR119" s="144"/>
      <c r="AS119" s="145"/>
      <c r="AT119" s="145"/>
      <c r="AU119" s="146"/>
      <c r="AV119" s="146"/>
      <c r="AW119" s="147"/>
      <c r="AX119" s="148"/>
      <c r="AY119" s="148"/>
    </row>
    <row r="120" customFormat="false" ht="15" hidden="false" customHeight="false" outlineLevel="0" collapsed="false">
      <c r="A120" s="52" t="s">
        <v>269</v>
      </c>
      <c r="B120" s="53" t="s">
        <v>270</v>
      </c>
      <c r="C120" s="121"/>
      <c r="D120" s="122"/>
      <c r="E120" s="123"/>
      <c r="F120" s="57"/>
      <c r="G120" s="124"/>
      <c r="H120" s="124"/>
      <c r="I120" s="124"/>
      <c r="J120" s="124"/>
      <c r="K120" s="124"/>
      <c r="L120" s="124" t="s">
        <v>23</v>
      </c>
      <c r="M120" s="124" t="s">
        <v>23</v>
      </c>
      <c r="N120" s="124" t="s">
        <v>23</v>
      </c>
      <c r="O120" s="124" t="s">
        <v>23</v>
      </c>
      <c r="P120" s="122" t="s">
        <v>23</v>
      </c>
      <c r="Q120" s="124" t="s">
        <v>23</v>
      </c>
      <c r="R120" s="124" t="s">
        <v>23</v>
      </c>
      <c r="S120" s="124" t="s">
        <v>23</v>
      </c>
      <c r="T120" s="124" t="s">
        <v>23</v>
      </c>
      <c r="U120" s="122" t="s">
        <v>23</v>
      </c>
      <c r="V120" s="124" t="s">
        <v>23</v>
      </c>
      <c r="W120" s="124" t="s">
        <v>23</v>
      </c>
      <c r="X120" s="124" t="s">
        <v>23</v>
      </c>
      <c r="Y120" s="124" t="s">
        <v>23</v>
      </c>
      <c r="Z120" s="121" t="s">
        <v>23</v>
      </c>
      <c r="AA120" s="124"/>
      <c r="AB120" s="124"/>
      <c r="AC120" s="124"/>
      <c r="AD120" s="124"/>
      <c r="AE120" s="122"/>
      <c r="AF120" s="124"/>
      <c r="AG120" s="124"/>
      <c r="AH120" s="124"/>
      <c r="AI120" s="124"/>
      <c r="AJ120" s="121"/>
      <c r="AK120" s="123"/>
      <c r="AL120" s="57"/>
      <c r="AM120" s="151"/>
      <c r="AN120" s="151"/>
      <c r="AO120" s="152"/>
      <c r="AP120" s="60" t="n">
        <f aca="false">SUMPRODUCT(AO121:AO125,AP121:AP125)/SUM(AO121:AO125)</f>
        <v>0</v>
      </c>
      <c r="AQ120" s="154"/>
      <c r="AR120" s="120" t="s">
        <v>271</v>
      </c>
      <c r="AS120" s="63"/>
      <c r="AT120" s="63"/>
      <c r="AU120" s="34"/>
      <c r="AV120" s="34"/>
      <c r="AW120" s="35"/>
      <c r="AX120" s="36"/>
      <c r="AY120" s="36"/>
    </row>
    <row r="121" customFormat="false" ht="14.4" hidden="true" customHeight="false" outlineLevel="2" collapsed="false">
      <c r="A121" s="132"/>
      <c r="B121" s="89"/>
      <c r="C121" s="94"/>
      <c r="D121" s="95"/>
      <c r="E121" s="96"/>
      <c r="F121" s="82"/>
      <c r="G121" s="97"/>
      <c r="H121" s="97"/>
      <c r="I121" s="97"/>
      <c r="J121" s="97"/>
      <c r="K121" s="97"/>
      <c r="L121" s="97"/>
      <c r="M121" s="97"/>
      <c r="N121" s="97"/>
      <c r="O121" s="97"/>
      <c r="P121" s="95"/>
      <c r="Q121" s="97"/>
      <c r="R121" s="97"/>
      <c r="S121" s="97"/>
      <c r="T121" s="97"/>
      <c r="U121" s="95"/>
      <c r="V121" s="97"/>
      <c r="W121" s="97"/>
      <c r="X121" s="97"/>
      <c r="Y121" s="97"/>
      <c r="Z121" s="90"/>
      <c r="AA121" s="97"/>
      <c r="AB121" s="95"/>
      <c r="AC121" s="96"/>
      <c r="AD121" s="94"/>
      <c r="AE121" s="95"/>
      <c r="AF121" s="96"/>
      <c r="AG121" s="94"/>
      <c r="AH121" s="95"/>
      <c r="AI121" s="96"/>
      <c r="AJ121" s="94"/>
      <c r="AK121" s="96"/>
      <c r="AL121" s="82"/>
      <c r="AM121" s="178"/>
      <c r="AN121" s="178"/>
      <c r="AO121" s="179" t="n">
        <v>5</v>
      </c>
      <c r="AP121" s="180" t="n">
        <v>0</v>
      </c>
      <c r="AQ121" s="131"/>
      <c r="AR121" s="120"/>
      <c r="AS121" s="88"/>
      <c r="AT121" s="88"/>
      <c r="AU121" s="34"/>
      <c r="AV121" s="34"/>
      <c r="AW121" s="35"/>
      <c r="AX121" s="36"/>
      <c r="AY121" s="36"/>
    </row>
    <row r="122" customFormat="false" ht="14.4" hidden="true" customHeight="false" outlineLevel="2" collapsed="false">
      <c r="A122" s="132"/>
      <c r="B122" s="89"/>
      <c r="C122" s="94"/>
      <c r="D122" s="95"/>
      <c r="E122" s="96"/>
      <c r="F122" s="82"/>
      <c r="G122" s="97"/>
      <c r="H122" s="97"/>
      <c r="I122" s="97"/>
      <c r="J122" s="97"/>
      <c r="K122" s="97"/>
      <c r="L122" s="97"/>
      <c r="M122" s="97"/>
      <c r="N122" s="97"/>
      <c r="O122" s="97"/>
      <c r="P122" s="95"/>
      <c r="Q122" s="97"/>
      <c r="R122" s="97"/>
      <c r="S122" s="97"/>
      <c r="T122" s="97"/>
      <c r="U122" s="95"/>
      <c r="V122" s="97"/>
      <c r="W122" s="97"/>
      <c r="X122" s="97"/>
      <c r="Y122" s="97"/>
      <c r="Z122" s="90"/>
      <c r="AA122" s="97"/>
      <c r="AB122" s="95"/>
      <c r="AC122" s="96"/>
      <c r="AD122" s="94"/>
      <c r="AE122" s="95"/>
      <c r="AF122" s="96"/>
      <c r="AG122" s="94"/>
      <c r="AH122" s="95"/>
      <c r="AI122" s="96"/>
      <c r="AJ122" s="94"/>
      <c r="AK122" s="96"/>
      <c r="AL122" s="82"/>
      <c r="AM122" s="178"/>
      <c r="AN122" s="178"/>
      <c r="AO122" s="179"/>
      <c r="AP122" s="180"/>
      <c r="AQ122" s="131"/>
      <c r="AR122" s="120"/>
      <c r="AS122" s="88"/>
      <c r="AT122" s="88"/>
      <c r="AU122" s="34"/>
      <c r="AV122" s="34"/>
      <c r="AW122" s="35"/>
      <c r="AX122" s="36"/>
      <c r="AY122" s="36"/>
    </row>
    <row r="123" customFormat="false" ht="14.4" hidden="true" customHeight="false" outlineLevel="2" collapsed="false">
      <c r="A123" s="132"/>
      <c r="B123" s="89"/>
      <c r="C123" s="94"/>
      <c r="D123" s="95"/>
      <c r="E123" s="96"/>
      <c r="F123" s="82"/>
      <c r="G123" s="97"/>
      <c r="H123" s="97"/>
      <c r="I123" s="97"/>
      <c r="J123" s="97"/>
      <c r="K123" s="97"/>
      <c r="L123" s="97"/>
      <c r="M123" s="97"/>
      <c r="N123" s="97"/>
      <c r="O123" s="97"/>
      <c r="P123" s="95"/>
      <c r="Q123" s="96"/>
      <c r="R123" s="94"/>
      <c r="S123" s="96"/>
      <c r="T123" s="97"/>
      <c r="U123" s="94"/>
      <c r="V123" s="95"/>
      <c r="W123" s="96"/>
      <c r="X123" s="94"/>
      <c r="Y123" s="96"/>
      <c r="Z123" s="82"/>
      <c r="AA123" s="97"/>
      <c r="AB123" s="95"/>
      <c r="AC123" s="96"/>
      <c r="AD123" s="94"/>
      <c r="AE123" s="95"/>
      <c r="AF123" s="96"/>
      <c r="AG123" s="94"/>
      <c r="AH123" s="95"/>
      <c r="AI123" s="96"/>
      <c r="AJ123" s="94"/>
      <c r="AK123" s="96"/>
      <c r="AL123" s="82"/>
      <c r="AM123" s="178"/>
      <c r="AN123" s="178"/>
      <c r="AO123" s="179"/>
      <c r="AP123" s="180"/>
      <c r="AQ123" s="131"/>
      <c r="AR123" s="120"/>
      <c r="AS123" s="88"/>
      <c r="AT123" s="88"/>
      <c r="AU123" s="34"/>
      <c r="AV123" s="34"/>
      <c r="AW123" s="35"/>
      <c r="AX123" s="36"/>
      <c r="AY123" s="36"/>
    </row>
    <row r="124" customFormat="false" ht="14.4" hidden="true" customHeight="false" outlineLevel="2" collapsed="false">
      <c r="A124" s="132"/>
      <c r="B124" s="89"/>
      <c r="C124" s="94"/>
      <c r="D124" s="95"/>
      <c r="E124" s="96"/>
      <c r="F124" s="82"/>
      <c r="G124" s="97"/>
      <c r="H124" s="97"/>
      <c r="I124" s="97"/>
      <c r="J124" s="97"/>
      <c r="K124" s="97"/>
      <c r="L124" s="97"/>
      <c r="M124" s="97"/>
      <c r="N124" s="97"/>
      <c r="O124" s="97"/>
      <c r="P124" s="95"/>
      <c r="Q124" s="96"/>
      <c r="R124" s="94"/>
      <c r="S124" s="96"/>
      <c r="T124" s="97"/>
      <c r="U124" s="94"/>
      <c r="V124" s="95"/>
      <c r="W124" s="96"/>
      <c r="X124" s="94"/>
      <c r="Y124" s="81"/>
      <c r="Z124" s="82"/>
      <c r="AA124" s="97"/>
      <c r="AB124" s="94"/>
      <c r="AC124" s="96"/>
      <c r="AD124" s="94"/>
      <c r="AE124" s="95"/>
      <c r="AF124" s="96"/>
      <c r="AG124" s="94"/>
      <c r="AH124" s="95"/>
      <c r="AI124" s="96"/>
      <c r="AJ124" s="94"/>
      <c r="AK124" s="96"/>
      <c r="AL124" s="82"/>
      <c r="AM124" s="178"/>
      <c r="AN124" s="178"/>
      <c r="AO124" s="179"/>
      <c r="AP124" s="180"/>
      <c r="AQ124" s="131"/>
      <c r="AR124" s="120"/>
      <c r="AS124" s="88"/>
      <c r="AT124" s="88"/>
      <c r="AU124" s="34"/>
      <c r="AV124" s="34"/>
      <c r="AW124" s="35"/>
      <c r="AX124" s="36"/>
      <c r="AY124" s="36"/>
    </row>
    <row r="125" customFormat="false" ht="15" hidden="false" customHeight="false" outlineLevel="1" collapsed="true">
      <c r="A125" s="133"/>
      <c r="B125" s="134"/>
      <c r="C125" s="181"/>
      <c r="D125" s="182"/>
      <c r="E125" s="183"/>
      <c r="F125" s="184"/>
      <c r="G125" s="185"/>
      <c r="H125" s="185"/>
      <c r="I125" s="185"/>
      <c r="J125" s="185"/>
      <c r="K125" s="185"/>
      <c r="L125" s="185"/>
      <c r="M125" s="185"/>
      <c r="N125" s="185"/>
      <c r="O125" s="185"/>
      <c r="P125" s="182"/>
      <c r="Q125" s="183"/>
      <c r="R125" s="181"/>
      <c r="S125" s="183"/>
      <c r="T125" s="185"/>
      <c r="U125" s="181"/>
      <c r="V125" s="182"/>
      <c r="W125" s="183"/>
      <c r="X125" s="181"/>
      <c r="Y125" s="183"/>
      <c r="Z125" s="139"/>
      <c r="AA125" s="185"/>
      <c r="AB125" s="182"/>
      <c r="AC125" s="183"/>
      <c r="AD125" s="181"/>
      <c r="AE125" s="182"/>
      <c r="AF125" s="183"/>
      <c r="AG125" s="181"/>
      <c r="AH125" s="182"/>
      <c r="AI125" s="183"/>
      <c r="AJ125" s="181"/>
      <c r="AK125" s="183"/>
      <c r="AL125" s="139"/>
      <c r="AM125" s="187"/>
      <c r="AN125" s="187"/>
      <c r="AO125" s="188"/>
      <c r="AP125" s="86"/>
      <c r="AQ125" s="186"/>
      <c r="AR125" s="144"/>
      <c r="AS125" s="145"/>
      <c r="AT125" s="88"/>
      <c r="AU125" s="34"/>
      <c r="AV125" s="34"/>
      <c r="AW125" s="35"/>
      <c r="AX125" s="36"/>
      <c r="AY125" s="36"/>
    </row>
    <row r="126" customFormat="false" ht="15" hidden="false" customHeight="false" outlineLevel="0" collapsed="false">
      <c r="A126" s="52" t="s">
        <v>272</v>
      </c>
      <c r="B126" s="53" t="s">
        <v>273</v>
      </c>
      <c r="C126" s="121"/>
      <c r="D126" s="122"/>
      <c r="E126" s="123"/>
      <c r="F126" s="57"/>
      <c r="G126" s="124"/>
      <c r="H126" s="124"/>
      <c r="I126" s="124"/>
      <c r="J126" s="124"/>
      <c r="K126" s="124"/>
      <c r="L126" s="124"/>
      <c r="M126" s="124"/>
      <c r="N126" s="124"/>
      <c r="O126" s="124"/>
      <c r="P126" s="122"/>
      <c r="Q126" s="124" t="s">
        <v>23</v>
      </c>
      <c r="R126" s="124" t="s">
        <v>23</v>
      </c>
      <c r="S126" s="124" t="s">
        <v>23</v>
      </c>
      <c r="T126" s="124" t="s">
        <v>23</v>
      </c>
      <c r="U126" s="122" t="s">
        <v>23</v>
      </c>
      <c r="V126" s="124" t="s">
        <v>23</v>
      </c>
      <c r="W126" s="124" t="s">
        <v>23</v>
      </c>
      <c r="X126" s="124" t="s">
        <v>23</v>
      </c>
      <c r="Y126" s="124" t="s">
        <v>23</v>
      </c>
      <c r="Z126" s="121" t="s">
        <v>23</v>
      </c>
      <c r="AA126" s="124" t="s">
        <v>23</v>
      </c>
      <c r="AB126" s="124" t="s">
        <v>23</v>
      </c>
      <c r="AC126" s="124"/>
      <c r="AD126" s="124"/>
      <c r="AE126" s="122"/>
      <c r="AF126" s="124"/>
      <c r="AG126" s="124"/>
      <c r="AH126" s="124"/>
      <c r="AI126" s="124"/>
      <c r="AJ126" s="121"/>
      <c r="AK126" s="123"/>
      <c r="AL126" s="57"/>
      <c r="AM126" s="151"/>
      <c r="AN126" s="151"/>
      <c r="AO126" s="152"/>
      <c r="AP126" s="60" t="n">
        <f aca="false">SUMPRODUCT(AO127:AO141,AP127:AP141)/SUM(AO127:AO141)</f>
        <v>0.488461538461539</v>
      </c>
      <c r="AQ126" s="154"/>
      <c r="AR126" s="120"/>
      <c r="AS126" s="63"/>
      <c r="AT126" s="63"/>
      <c r="AU126" s="63"/>
      <c r="AV126" s="63"/>
      <c r="AW126" s="63"/>
      <c r="AX126" s="63"/>
      <c r="AY126" s="63"/>
    </row>
    <row r="127" customFormat="false" ht="28.8" hidden="false" customHeight="false" outlineLevel="1" collapsed="false">
      <c r="A127" s="64" t="s">
        <v>274</v>
      </c>
      <c r="B127" s="65" t="s">
        <v>275</v>
      </c>
      <c r="C127" s="66"/>
      <c r="D127" s="67"/>
      <c r="E127" s="68"/>
      <c r="F127" s="69"/>
      <c r="G127" s="69"/>
      <c r="H127" s="69"/>
      <c r="I127" s="69"/>
      <c r="J127" s="69"/>
      <c r="K127" s="69"/>
      <c r="L127" s="69"/>
      <c r="M127" s="69"/>
      <c r="N127" s="69"/>
      <c r="O127" s="69"/>
      <c r="P127" s="67"/>
      <c r="Q127" s="69"/>
      <c r="R127" s="69"/>
      <c r="S127" s="69"/>
      <c r="T127" s="69"/>
      <c r="U127" s="66"/>
      <c r="V127" s="69"/>
      <c r="W127" s="69"/>
      <c r="X127" s="69"/>
      <c r="Y127" s="69"/>
      <c r="Z127" s="69"/>
      <c r="AA127" s="69"/>
      <c r="AB127" s="69"/>
      <c r="AC127" s="69"/>
      <c r="AD127" s="69"/>
      <c r="AE127" s="67"/>
      <c r="AF127" s="69"/>
      <c r="AG127" s="69"/>
      <c r="AH127" s="69"/>
      <c r="AI127" s="69"/>
      <c r="AJ127" s="66"/>
      <c r="AK127" s="68"/>
      <c r="AL127" s="69"/>
      <c r="AM127" s="189" t="n">
        <v>44044</v>
      </c>
      <c r="AN127" s="189"/>
      <c r="AO127" s="190"/>
      <c r="AP127" s="72" t="n">
        <f aca="false">SUMPRODUCT(AO128:AO129,AP128:AP129)/SUM(AO128:AO129)</f>
        <v>0.616666666666667</v>
      </c>
      <c r="AQ127" s="73" t="s">
        <v>276</v>
      </c>
      <c r="AR127" s="74"/>
      <c r="AS127" s="75" t="s">
        <v>277</v>
      </c>
      <c r="AT127" s="75" t="s">
        <v>277</v>
      </c>
      <c r="AU127" s="76"/>
      <c r="AV127" s="74" t="s">
        <v>44</v>
      </c>
      <c r="AW127" s="76" t="s">
        <v>278</v>
      </c>
      <c r="AX127" s="77"/>
      <c r="AY127" s="77" t="n">
        <v>1</v>
      </c>
    </row>
    <row r="128" customFormat="false" ht="115.2" hidden="true" customHeight="false" outlineLevel="2" collapsed="false">
      <c r="A128" s="64"/>
      <c r="B128" s="89" t="s">
        <v>279</v>
      </c>
      <c r="C128" s="79"/>
      <c r="D128" s="80"/>
      <c r="E128" s="81"/>
      <c r="F128" s="82"/>
      <c r="G128" s="82"/>
      <c r="H128" s="83"/>
      <c r="I128" s="83"/>
      <c r="J128" s="83"/>
      <c r="K128" s="83"/>
      <c r="L128" s="83"/>
      <c r="M128" s="83"/>
      <c r="N128" s="83"/>
      <c r="O128" s="79"/>
      <c r="P128" s="80"/>
      <c r="Q128" s="81"/>
      <c r="R128" s="79"/>
      <c r="S128" s="81"/>
      <c r="T128" s="83"/>
      <c r="U128" s="79" t="s">
        <v>35</v>
      </c>
      <c r="V128" s="80" t="s">
        <v>35</v>
      </c>
      <c r="W128" s="81" t="s">
        <v>35</v>
      </c>
      <c r="X128" s="79" t="s">
        <v>35</v>
      </c>
      <c r="Y128" s="81" t="s">
        <v>35</v>
      </c>
      <c r="Z128" s="82" t="s">
        <v>35</v>
      </c>
      <c r="AA128" s="79" t="s">
        <v>35</v>
      </c>
      <c r="AB128" s="80"/>
      <c r="AC128" s="81"/>
      <c r="AD128" s="79"/>
      <c r="AE128" s="80"/>
      <c r="AF128" s="81"/>
      <c r="AG128" s="79"/>
      <c r="AH128" s="80"/>
      <c r="AI128" s="81"/>
      <c r="AJ128" s="79"/>
      <c r="AK128" s="81"/>
      <c r="AL128" s="82"/>
      <c r="AM128" s="129"/>
      <c r="AN128" s="129"/>
      <c r="AO128" s="130" t="n">
        <v>5</v>
      </c>
      <c r="AP128" s="86" t="n">
        <v>0.7</v>
      </c>
      <c r="AQ128" s="87"/>
      <c r="AR128" s="88" t="s">
        <v>280</v>
      </c>
      <c r="AS128" s="88" t="s">
        <v>277</v>
      </c>
      <c r="AT128" s="88"/>
      <c r="AU128" s="88" t="s">
        <v>281</v>
      </c>
      <c r="AV128" s="88"/>
      <c r="AW128" s="88" t="s">
        <v>282</v>
      </c>
      <c r="AX128" s="88"/>
      <c r="AY128" s="88"/>
    </row>
    <row r="129" customFormat="false" ht="57.6" hidden="true" customHeight="false" outlineLevel="2" collapsed="false">
      <c r="A129" s="64"/>
      <c r="B129" s="89" t="s">
        <v>283</v>
      </c>
      <c r="C129" s="113"/>
      <c r="D129" s="114"/>
      <c r="E129" s="115"/>
      <c r="F129" s="118"/>
      <c r="G129" s="82"/>
      <c r="H129" s="116"/>
      <c r="I129" s="116"/>
      <c r="J129" s="116"/>
      <c r="K129" s="116"/>
      <c r="L129" s="83"/>
      <c r="M129" s="83"/>
      <c r="N129" s="83"/>
      <c r="O129" s="79"/>
      <c r="P129" s="80"/>
      <c r="Q129" s="81"/>
      <c r="R129" s="79"/>
      <c r="S129" s="81"/>
      <c r="T129" s="83"/>
      <c r="U129" s="79"/>
      <c r="V129" s="80"/>
      <c r="W129" s="115"/>
      <c r="X129" s="113"/>
      <c r="Y129" s="115"/>
      <c r="Z129" s="82"/>
      <c r="AA129" s="113"/>
      <c r="AB129" s="114" t="s">
        <v>35</v>
      </c>
      <c r="AC129" s="115" t="s">
        <v>35</v>
      </c>
      <c r="AD129" s="113"/>
      <c r="AE129" s="114"/>
      <c r="AF129" s="115"/>
      <c r="AG129" s="113"/>
      <c r="AH129" s="114"/>
      <c r="AI129" s="115"/>
      <c r="AJ129" s="113"/>
      <c r="AK129" s="115"/>
      <c r="AL129" s="82"/>
      <c r="AM129" s="129"/>
      <c r="AN129" s="129"/>
      <c r="AO129" s="130" t="n">
        <v>1</v>
      </c>
      <c r="AP129" s="86" t="n">
        <v>0.2</v>
      </c>
      <c r="AQ129" s="87" t="s">
        <v>224</v>
      </c>
      <c r="AR129" s="88"/>
      <c r="AS129" s="88" t="s">
        <v>277</v>
      </c>
      <c r="AT129" s="88"/>
      <c r="AU129" s="88"/>
      <c r="AV129" s="88"/>
      <c r="AW129" s="88" t="s">
        <v>284</v>
      </c>
      <c r="AX129" s="88"/>
      <c r="AY129" s="88"/>
    </row>
    <row r="130" customFormat="false" ht="28.8" hidden="false" customHeight="false" outlineLevel="1" collapsed="true">
      <c r="A130" s="64" t="s">
        <v>285</v>
      </c>
      <c r="B130" s="65" t="s">
        <v>286</v>
      </c>
      <c r="C130" s="66"/>
      <c r="D130" s="67"/>
      <c r="E130" s="68"/>
      <c r="F130" s="69"/>
      <c r="G130" s="69"/>
      <c r="H130" s="69"/>
      <c r="I130" s="69"/>
      <c r="J130" s="69"/>
      <c r="K130" s="69"/>
      <c r="L130" s="69"/>
      <c r="M130" s="69"/>
      <c r="N130" s="69"/>
      <c r="O130" s="69"/>
      <c r="P130" s="67"/>
      <c r="Q130" s="69"/>
      <c r="R130" s="69"/>
      <c r="S130" s="69"/>
      <c r="T130" s="69"/>
      <c r="U130" s="66"/>
      <c r="V130" s="69"/>
      <c r="W130" s="69"/>
      <c r="X130" s="69"/>
      <c r="Y130" s="69"/>
      <c r="Z130" s="69"/>
      <c r="AA130" s="69"/>
      <c r="AB130" s="69"/>
      <c r="AC130" s="69"/>
      <c r="AD130" s="69"/>
      <c r="AE130" s="67"/>
      <c r="AF130" s="69"/>
      <c r="AG130" s="69"/>
      <c r="AH130" s="69"/>
      <c r="AI130" s="69"/>
      <c r="AJ130" s="66"/>
      <c r="AK130" s="68"/>
      <c r="AL130" s="69"/>
      <c r="AM130" s="189" t="n">
        <v>43922</v>
      </c>
      <c r="AN130" s="189"/>
      <c r="AO130" s="190"/>
      <c r="AP130" s="72" t="n">
        <f aca="false">SUMPRODUCT(AO131:AO133,AP131:AP133)/SUM(AO131:AO133)</f>
        <v>0.6</v>
      </c>
      <c r="AQ130" s="73" t="s">
        <v>287</v>
      </c>
      <c r="AR130" s="74"/>
      <c r="AS130" s="75" t="s">
        <v>153</v>
      </c>
      <c r="AT130" s="75"/>
      <c r="AU130" s="76"/>
      <c r="AV130" s="74" t="s">
        <v>44</v>
      </c>
      <c r="AW130" s="76"/>
      <c r="AX130" s="77"/>
      <c r="AY130" s="77" t="n">
        <v>2</v>
      </c>
    </row>
    <row r="131" customFormat="false" ht="14.4" hidden="true" customHeight="false" outlineLevel="2" collapsed="false">
      <c r="A131" s="64"/>
      <c r="B131" s="89" t="s">
        <v>288</v>
      </c>
      <c r="C131" s="113"/>
      <c r="D131" s="114"/>
      <c r="E131" s="115"/>
      <c r="F131" s="118"/>
      <c r="G131" s="82"/>
      <c r="H131" s="116"/>
      <c r="I131" s="116"/>
      <c r="J131" s="116"/>
      <c r="K131" s="116"/>
      <c r="L131" s="83"/>
      <c r="M131" s="83"/>
      <c r="N131" s="83"/>
      <c r="O131" s="79"/>
      <c r="P131" s="80"/>
      <c r="Q131" s="81"/>
      <c r="R131" s="79"/>
      <c r="S131" s="81"/>
      <c r="T131" s="83"/>
      <c r="U131" s="79"/>
      <c r="V131" s="80"/>
      <c r="W131" s="115"/>
      <c r="X131" s="113"/>
      <c r="Y131" s="115"/>
      <c r="Z131" s="82"/>
      <c r="AA131" s="113"/>
      <c r="AB131" s="114"/>
      <c r="AC131" s="115"/>
      <c r="AD131" s="113"/>
      <c r="AE131" s="114"/>
      <c r="AF131" s="115"/>
      <c r="AG131" s="113"/>
      <c r="AH131" s="114"/>
      <c r="AI131" s="115"/>
      <c r="AJ131" s="113"/>
      <c r="AK131" s="115"/>
      <c r="AL131" s="82"/>
      <c r="AM131" s="129"/>
      <c r="AN131" s="129"/>
      <c r="AO131" s="130" t="n">
        <v>2</v>
      </c>
      <c r="AP131" s="86" t="n">
        <v>1</v>
      </c>
      <c r="AQ131" s="87"/>
      <c r="AR131" s="88"/>
      <c r="AS131" s="88" t="s">
        <v>153</v>
      </c>
      <c r="AT131" s="88"/>
      <c r="AU131" s="88"/>
      <c r="AV131" s="88"/>
      <c r="AW131" s="88"/>
      <c r="AX131" s="88"/>
      <c r="AY131" s="88"/>
    </row>
    <row r="132" customFormat="false" ht="28.8" hidden="true" customHeight="false" outlineLevel="2" collapsed="false">
      <c r="A132" s="64"/>
      <c r="B132" s="89" t="s">
        <v>289</v>
      </c>
      <c r="C132" s="113"/>
      <c r="D132" s="114"/>
      <c r="E132" s="115"/>
      <c r="F132" s="118"/>
      <c r="G132" s="82"/>
      <c r="H132" s="116"/>
      <c r="I132" s="116"/>
      <c r="J132" s="116"/>
      <c r="K132" s="116"/>
      <c r="L132" s="83"/>
      <c r="M132" s="83"/>
      <c r="N132" s="83"/>
      <c r="O132" s="79"/>
      <c r="P132" s="80"/>
      <c r="Q132" s="81"/>
      <c r="R132" s="79"/>
      <c r="S132" s="81"/>
      <c r="T132" s="83"/>
      <c r="U132" s="79"/>
      <c r="V132" s="80"/>
      <c r="W132" s="115" t="s">
        <v>35</v>
      </c>
      <c r="X132" s="113" t="s">
        <v>35</v>
      </c>
      <c r="Y132" s="115" t="s">
        <v>35</v>
      </c>
      <c r="Z132" s="82"/>
      <c r="AA132" s="113"/>
      <c r="AB132" s="114"/>
      <c r="AC132" s="115"/>
      <c r="AD132" s="113"/>
      <c r="AE132" s="114"/>
      <c r="AF132" s="115"/>
      <c r="AG132" s="113"/>
      <c r="AH132" s="114"/>
      <c r="AI132" s="115"/>
      <c r="AJ132" s="113"/>
      <c r="AK132" s="115"/>
      <c r="AL132" s="82"/>
      <c r="AM132" s="129"/>
      <c r="AN132" s="129"/>
      <c r="AO132" s="130" t="n">
        <v>2</v>
      </c>
      <c r="AP132" s="86" t="n">
        <v>0.2</v>
      </c>
      <c r="AQ132" s="87" t="s">
        <v>290</v>
      </c>
      <c r="AR132" s="88"/>
      <c r="AS132" s="88" t="s">
        <v>153</v>
      </c>
      <c r="AT132" s="88"/>
      <c r="AU132" s="88" t="s">
        <v>291</v>
      </c>
      <c r="AV132" s="88"/>
      <c r="AW132" s="88"/>
      <c r="AX132" s="88"/>
      <c r="AY132" s="88"/>
    </row>
    <row r="133" customFormat="false" ht="86.4" hidden="true" customHeight="false" outlineLevel="2" collapsed="false">
      <c r="A133" s="64"/>
      <c r="B133" s="89" t="s">
        <v>292</v>
      </c>
      <c r="C133" s="113"/>
      <c r="D133" s="114"/>
      <c r="E133" s="115"/>
      <c r="F133" s="118"/>
      <c r="G133" s="82"/>
      <c r="H133" s="116"/>
      <c r="I133" s="116"/>
      <c r="J133" s="116"/>
      <c r="K133" s="116"/>
      <c r="L133" s="83"/>
      <c r="M133" s="83"/>
      <c r="N133" s="83"/>
      <c r="O133" s="79"/>
      <c r="P133" s="80"/>
      <c r="Q133" s="81"/>
      <c r="R133" s="79"/>
      <c r="S133" s="81"/>
      <c r="T133" s="83"/>
      <c r="U133" s="79"/>
      <c r="V133" s="80"/>
      <c r="W133" s="115" t="s">
        <v>35</v>
      </c>
      <c r="X133" s="113" t="s">
        <v>35</v>
      </c>
      <c r="Y133" s="115" t="s">
        <v>35</v>
      </c>
      <c r="Z133" s="82"/>
      <c r="AA133" s="113"/>
      <c r="AB133" s="114"/>
      <c r="AC133" s="115"/>
      <c r="AD133" s="113"/>
      <c r="AE133" s="114"/>
      <c r="AF133" s="115"/>
      <c r="AG133" s="113"/>
      <c r="AH133" s="114"/>
      <c r="AI133" s="115"/>
      <c r="AJ133" s="113"/>
      <c r="AK133" s="115"/>
      <c r="AL133" s="82"/>
      <c r="AM133" s="129"/>
      <c r="AN133" s="129"/>
      <c r="AO133" s="130" t="n">
        <v>4</v>
      </c>
      <c r="AP133" s="86" t="n">
        <v>0.6</v>
      </c>
      <c r="AQ133" s="119" t="s">
        <v>293</v>
      </c>
      <c r="AR133" s="88" t="s">
        <v>294</v>
      </c>
      <c r="AS133" s="88" t="s">
        <v>153</v>
      </c>
      <c r="AT133" s="88"/>
      <c r="AU133" s="88" t="s">
        <v>295</v>
      </c>
      <c r="AV133" s="88"/>
      <c r="AW133" s="88"/>
      <c r="AX133" s="88"/>
      <c r="AY133" s="88"/>
    </row>
    <row r="134" customFormat="false" ht="28.8" hidden="false" customHeight="false" outlineLevel="1" collapsed="true">
      <c r="A134" s="64" t="s">
        <v>296</v>
      </c>
      <c r="B134" s="65" t="s">
        <v>297</v>
      </c>
      <c r="C134" s="66"/>
      <c r="D134" s="67"/>
      <c r="E134" s="68"/>
      <c r="F134" s="69"/>
      <c r="G134" s="69"/>
      <c r="H134" s="69"/>
      <c r="I134" s="69"/>
      <c r="J134" s="69"/>
      <c r="K134" s="69"/>
      <c r="L134" s="69"/>
      <c r="M134" s="69"/>
      <c r="N134" s="69"/>
      <c r="O134" s="69"/>
      <c r="P134" s="67"/>
      <c r="Q134" s="69"/>
      <c r="R134" s="69"/>
      <c r="S134" s="69"/>
      <c r="T134" s="69"/>
      <c r="U134" s="66"/>
      <c r="V134" s="69"/>
      <c r="W134" s="69"/>
      <c r="X134" s="69"/>
      <c r="Y134" s="69"/>
      <c r="Z134" s="69"/>
      <c r="AA134" s="69"/>
      <c r="AB134" s="69"/>
      <c r="AC134" s="69"/>
      <c r="AD134" s="69"/>
      <c r="AE134" s="67"/>
      <c r="AF134" s="69"/>
      <c r="AG134" s="69"/>
      <c r="AH134" s="69"/>
      <c r="AI134" s="69"/>
      <c r="AJ134" s="66"/>
      <c r="AK134" s="68"/>
      <c r="AL134" s="69"/>
      <c r="AM134" s="189" t="n">
        <v>44075</v>
      </c>
      <c r="AN134" s="189"/>
      <c r="AO134" s="190"/>
      <c r="AP134" s="72" t="n">
        <f aca="false">SUMPRODUCT(AO135:AO140,AP135:AP140)/SUM(AO135:AO140)</f>
        <v>0.35</v>
      </c>
      <c r="AQ134" s="73" t="s">
        <v>298</v>
      </c>
      <c r="AR134" s="74" t="s">
        <v>299</v>
      </c>
      <c r="AS134" s="75" t="s">
        <v>100</v>
      </c>
      <c r="AT134" s="75" t="s">
        <v>300</v>
      </c>
      <c r="AU134" s="76"/>
      <c r="AV134" s="74" t="s">
        <v>44</v>
      </c>
      <c r="AW134" s="76"/>
      <c r="AX134" s="77"/>
      <c r="AY134" s="77" t="n">
        <v>3</v>
      </c>
    </row>
    <row r="135" customFormat="false" ht="43.2" hidden="true" customHeight="false" outlineLevel="2" collapsed="false">
      <c r="A135" s="132"/>
      <c r="B135" s="89" t="s">
        <v>301</v>
      </c>
      <c r="C135" s="90"/>
      <c r="D135" s="91"/>
      <c r="E135" s="92"/>
      <c r="F135" s="82"/>
      <c r="G135" s="82"/>
      <c r="H135" s="82"/>
      <c r="I135" s="82"/>
      <c r="J135" s="82"/>
      <c r="K135" s="82"/>
      <c r="L135" s="82"/>
      <c r="M135" s="82"/>
      <c r="N135" s="82"/>
      <c r="O135" s="82"/>
      <c r="P135" s="91"/>
      <c r="Q135" s="92"/>
      <c r="R135" s="90"/>
      <c r="S135" s="92"/>
      <c r="T135" s="82"/>
      <c r="U135" s="90"/>
      <c r="V135" s="91"/>
      <c r="W135" s="92" t="s">
        <v>35</v>
      </c>
      <c r="X135" s="90" t="s">
        <v>35</v>
      </c>
      <c r="Y135" s="115"/>
      <c r="Z135" s="82"/>
      <c r="AA135" s="82"/>
      <c r="AB135" s="90"/>
      <c r="AC135" s="92"/>
      <c r="AD135" s="90"/>
      <c r="AE135" s="91"/>
      <c r="AF135" s="92"/>
      <c r="AG135" s="90"/>
      <c r="AH135" s="91"/>
      <c r="AI135" s="92"/>
      <c r="AJ135" s="90"/>
      <c r="AK135" s="92"/>
      <c r="AL135" s="82"/>
      <c r="AM135" s="129"/>
      <c r="AN135" s="129"/>
      <c r="AO135" s="130" t="n">
        <v>2</v>
      </c>
      <c r="AP135" s="86" t="n">
        <v>1</v>
      </c>
      <c r="AQ135" s="131" t="s">
        <v>302</v>
      </c>
      <c r="AR135" s="120" t="s">
        <v>303</v>
      </c>
      <c r="AS135" s="88" t="s">
        <v>300</v>
      </c>
      <c r="AT135" s="88"/>
      <c r="AU135" s="88" t="s">
        <v>304</v>
      </c>
      <c r="AV135" s="88"/>
      <c r="AW135" s="88"/>
      <c r="AX135" s="88"/>
      <c r="AY135" s="88"/>
    </row>
    <row r="136" customFormat="false" ht="43.2" hidden="true" customHeight="false" outlineLevel="2" collapsed="false">
      <c r="A136" s="132"/>
      <c r="B136" s="89" t="s">
        <v>305</v>
      </c>
      <c r="C136" s="90"/>
      <c r="D136" s="91"/>
      <c r="E136" s="92"/>
      <c r="F136" s="82"/>
      <c r="G136" s="82"/>
      <c r="H136" s="82"/>
      <c r="I136" s="82"/>
      <c r="J136" s="82"/>
      <c r="K136" s="82"/>
      <c r="L136" s="82"/>
      <c r="M136" s="82"/>
      <c r="N136" s="82"/>
      <c r="O136" s="82"/>
      <c r="P136" s="91"/>
      <c r="Q136" s="92"/>
      <c r="R136" s="90"/>
      <c r="S136" s="92"/>
      <c r="T136" s="82"/>
      <c r="U136" s="90"/>
      <c r="V136" s="91"/>
      <c r="W136" s="92" t="s">
        <v>35</v>
      </c>
      <c r="X136" s="90" t="s">
        <v>35</v>
      </c>
      <c r="Y136" s="115"/>
      <c r="Z136" s="82"/>
      <c r="AA136" s="82"/>
      <c r="AB136" s="90"/>
      <c r="AC136" s="92"/>
      <c r="AD136" s="90"/>
      <c r="AE136" s="91"/>
      <c r="AF136" s="92"/>
      <c r="AG136" s="90"/>
      <c r="AH136" s="91"/>
      <c r="AI136" s="92"/>
      <c r="AJ136" s="90"/>
      <c r="AK136" s="92"/>
      <c r="AL136" s="82"/>
      <c r="AM136" s="129"/>
      <c r="AN136" s="129"/>
      <c r="AO136" s="130" t="n">
        <v>2</v>
      </c>
      <c r="AP136" s="86" t="n">
        <v>0.8</v>
      </c>
      <c r="AQ136" s="131" t="s">
        <v>306</v>
      </c>
      <c r="AR136" s="120"/>
      <c r="AS136" s="88" t="s">
        <v>300</v>
      </c>
      <c r="AT136" s="88"/>
      <c r="AU136" s="88"/>
      <c r="AV136" s="88"/>
      <c r="AW136" s="88"/>
      <c r="AX136" s="88"/>
      <c r="AY136" s="88"/>
    </row>
    <row r="137" customFormat="false" ht="28.8" hidden="true" customHeight="false" outlineLevel="2" collapsed="false">
      <c r="A137" s="132"/>
      <c r="B137" s="89" t="s">
        <v>307</v>
      </c>
      <c r="C137" s="90"/>
      <c r="D137" s="91"/>
      <c r="E137" s="92"/>
      <c r="F137" s="82"/>
      <c r="G137" s="82"/>
      <c r="H137" s="82"/>
      <c r="I137" s="82"/>
      <c r="J137" s="82"/>
      <c r="K137" s="82"/>
      <c r="L137" s="82"/>
      <c r="M137" s="82"/>
      <c r="N137" s="82"/>
      <c r="O137" s="82"/>
      <c r="P137" s="91"/>
      <c r="Q137" s="92"/>
      <c r="R137" s="90"/>
      <c r="S137" s="92"/>
      <c r="T137" s="82"/>
      <c r="U137" s="90"/>
      <c r="V137" s="91"/>
      <c r="W137" s="92"/>
      <c r="X137" s="90"/>
      <c r="Y137" s="115" t="s">
        <v>35</v>
      </c>
      <c r="Z137" s="82" t="s">
        <v>35</v>
      </c>
      <c r="AA137" s="82"/>
      <c r="AB137" s="90"/>
      <c r="AC137" s="92"/>
      <c r="AD137" s="90"/>
      <c r="AE137" s="91"/>
      <c r="AF137" s="92"/>
      <c r="AG137" s="90"/>
      <c r="AH137" s="91"/>
      <c r="AI137" s="92"/>
      <c r="AJ137" s="90"/>
      <c r="AK137" s="92"/>
      <c r="AL137" s="82"/>
      <c r="AM137" s="129"/>
      <c r="AN137" s="129"/>
      <c r="AO137" s="130" t="n">
        <v>2</v>
      </c>
      <c r="AP137" s="86" t="n">
        <v>0.3</v>
      </c>
      <c r="AQ137" s="131" t="s">
        <v>308</v>
      </c>
      <c r="AR137" s="120"/>
      <c r="AS137" s="88" t="s">
        <v>300</v>
      </c>
      <c r="AT137" s="88"/>
      <c r="AU137" s="88"/>
      <c r="AV137" s="88"/>
      <c r="AW137" s="88"/>
      <c r="AX137" s="88"/>
      <c r="AY137" s="88"/>
    </row>
    <row r="138" customFormat="false" ht="57.6" hidden="true" customHeight="false" outlineLevel="2" collapsed="false">
      <c r="A138" s="132"/>
      <c r="B138" s="89" t="s">
        <v>309</v>
      </c>
      <c r="C138" s="90"/>
      <c r="D138" s="91"/>
      <c r="E138" s="92"/>
      <c r="F138" s="82"/>
      <c r="G138" s="82"/>
      <c r="H138" s="82"/>
      <c r="I138" s="82"/>
      <c r="J138" s="82"/>
      <c r="K138" s="82"/>
      <c r="L138" s="82"/>
      <c r="M138" s="82"/>
      <c r="N138" s="82"/>
      <c r="O138" s="82"/>
      <c r="P138" s="91"/>
      <c r="Q138" s="92"/>
      <c r="R138" s="90"/>
      <c r="S138" s="92"/>
      <c r="T138" s="82"/>
      <c r="U138" s="90"/>
      <c r="V138" s="91"/>
      <c r="W138" s="92"/>
      <c r="X138" s="90"/>
      <c r="Y138" s="115"/>
      <c r="Z138" s="82"/>
      <c r="AA138" s="82" t="s">
        <v>35</v>
      </c>
      <c r="AB138" s="90"/>
      <c r="AC138" s="92"/>
      <c r="AD138" s="90"/>
      <c r="AE138" s="91"/>
      <c r="AF138" s="92"/>
      <c r="AG138" s="90"/>
      <c r="AH138" s="91"/>
      <c r="AI138" s="92"/>
      <c r="AJ138" s="90"/>
      <c r="AK138" s="92"/>
      <c r="AL138" s="82"/>
      <c r="AM138" s="129"/>
      <c r="AN138" s="129"/>
      <c r="AO138" s="130" t="n">
        <v>2</v>
      </c>
      <c r="AP138" s="86" t="n">
        <v>0</v>
      </c>
      <c r="AQ138" s="131" t="s">
        <v>310</v>
      </c>
      <c r="AR138" s="120"/>
      <c r="AS138" s="88" t="s">
        <v>300</v>
      </c>
      <c r="AT138" s="88"/>
      <c r="AU138" s="88"/>
      <c r="AV138" s="88"/>
      <c r="AW138" s="88"/>
      <c r="AX138" s="88"/>
      <c r="AY138" s="88"/>
    </row>
    <row r="139" customFormat="false" ht="43.2" hidden="true" customHeight="false" outlineLevel="2" collapsed="false">
      <c r="A139" s="132"/>
      <c r="B139" s="89" t="s">
        <v>311</v>
      </c>
      <c r="C139" s="90"/>
      <c r="D139" s="91"/>
      <c r="E139" s="92"/>
      <c r="F139" s="82"/>
      <c r="G139" s="82"/>
      <c r="H139" s="82"/>
      <c r="I139" s="82"/>
      <c r="J139" s="82"/>
      <c r="K139" s="82"/>
      <c r="L139" s="82"/>
      <c r="M139" s="82"/>
      <c r="N139" s="82"/>
      <c r="O139" s="82"/>
      <c r="P139" s="91"/>
      <c r="Q139" s="92"/>
      <c r="R139" s="90"/>
      <c r="S139" s="92"/>
      <c r="T139" s="82"/>
      <c r="U139" s="90"/>
      <c r="V139" s="91"/>
      <c r="W139" s="92"/>
      <c r="X139" s="90"/>
      <c r="Y139" s="115"/>
      <c r="Z139" s="82"/>
      <c r="AA139" s="82"/>
      <c r="AB139" s="90" t="s">
        <v>35</v>
      </c>
      <c r="AC139" s="92"/>
      <c r="AD139" s="90"/>
      <c r="AE139" s="91"/>
      <c r="AF139" s="92"/>
      <c r="AG139" s="90"/>
      <c r="AH139" s="91"/>
      <c r="AI139" s="92"/>
      <c r="AJ139" s="90"/>
      <c r="AK139" s="92"/>
      <c r="AL139" s="82"/>
      <c r="AM139" s="129"/>
      <c r="AN139" s="129"/>
      <c r="AO139" s="130" t="n">
        <v>2</v>
      </c>
      <c r="AP139" s="86" t="n">
        <v>0</v>
      </c>
      <c r="AQ139" s="131" t="s">
        <v>312</v>
      </c>
      <c r="AR139" s="120" t="s">
        <v>313</v>
      </c>
      <c r="AS139" s="88" t="s">
        <v>300</v>
      </c>
      <c r="AT139" s="88"/>
      <c r="AU139" s="88"/>
      <c r="AV139" s="88"/>
      <c r="AW139" s="88"/>
      <c r="AX139" s="88"/>
      <c r="AY139" s="88"/>
    </row>
    <row r="140" s="1" customFormat="true" ht="72" hidden="true" customHeight="false" outlineLevel="2" collapsed="false">
      <c r="A140" s="132"/>
      <c r="B140" s="89" t="s">
        <v>314</v>
      </c>
      <c r="C140" s="90"/>
      <c r="D140" s="91"/>
      <c r="E140" s="92"/>
      <c r="F140" s="82"/>
      <c r="G140" s="82"/>
      <c r="H140" s="82"/>
      <c r="I140" s="82"/>
      <c r="J140" s="82"/>
      <c r="K140" s="82"/>
      <c r="L140" s="82"/>
      <c r="M140" s="82"/>
      <c r="N140" s="82"/>
      <c r="O140" s="82"/>
      <c r="P140" s="91"/>
      <c r="Q140" s="92"/>
      <c r="R140" s="90"/>
      <c r="S140" s="92"/>
      <c r="T140" s="82"/>
      <c r="U140" s="90"/>
      <c r="V140" s="91"/>
      <c r="W140" s="92"/>
      <c r="X140" s="90"/>
      <c r="Y140" s="115"/>
      <c r="Z140" s="82"/>
      <c r="AA140" s="82"/>
      <c r="AB140" s="90"/>
      <c r="AC140" s="92" t="s">
        <v>35</v>
      </c>
      <c r="AD140" s="90" t="s">
        <v>35</v>
      </c>
      <c r="AE140" s="91"/>
      <c r="AF140" s="92"/>
      <c r="AG140" s="90"/>
      <c r="AH140" s="91"/>
      <c r="AI140" s="92"/>
      <c r="AJ140" s="90"/>
      <c r="AK140" s="92"/>
      <c r="AL140" s="82"/>
      <c r="AM140" s="129"/>
      <c r="AN140" s="129"/>
      <c r="AO140" s="130" t="n">
        <v>2</v>
      </c>
      <c r="AP140" s="86" t="n">
        <v>0</v>
      </c>
      <c r="AQ140" s="34" t="s">
        <v>315</v>
      </c>
      <c r="AS140" s="88" t="s">
        <v>300</v>
      </c>
      <c r="AT140" s="88"/>
      <c r="AU140" s="88" t="s">
        <v>316</v>
      </c>
      <c r="AV140" s="88"/>
      <c r="AW140" s="88"/>
      <c r="AX140" s="88"/>
      <c r="AY140" s="88"/>
    </row>
    <row r="141" customFormat="false" ht="15" hidden="false" customHeight="false" outlineLevel="1" collapsed="true">
      <c r="A141" s="133"/>
      <c r="B141" s="134"/>
      <c r="C141" s="181"/>
      <c r="D141" s="182"/>
      <c r="E141" s="183"/>
      <c r="F141" s="184"/>
      <c r="G141" s="185"/>
      <c r="H141" s="185"/>
      <c r="I141" s="185"/>
      <c r="J141" s="185"/>
      <c r="K141" s="185"/>
      <c r="L141" s="185"/>
      <c r="M141" s="185"/>
      <c r="N141" s="185"/>
      <c r="O141" s="185"/>
      <c r="P141" s="182"/>
      <c r="Q141" s="183"/>
      <c r="R141" s="181"/>
      <c r="S141" s="183"/>
      <c r="T141" s="185"/>
      <c r="U141" s="181"/>
      <c r="V141" s="182"/>
      <c r="W141" s="183"/>
      <c r="X141" s="181"/>
      <c r="Y141" s="183"/>
      <c r="Z141" s="139"/>
      <c r="AA141" s="185"/>
      <c r="AB141" s="182"/>
      <c r="AC141" s="183"/>
      <c r="AD141" s="181"/>
      <c r="AE141" s="182"/>
      <c r="AF141" s="183"/>
      <c r="AG141" s="181"/>
      <c r="AH141" s="182"/>
      <c r="AI141" s="183"/>
      <c r="AJ141" s="181"/>
      <c r="AK141" s="183"/>
      <c r="AL141" s="139"/>
      <c r="AM141" s="187"/>
      <c r="AN141" s="187"/>
      <c r="AO141" s="188"/>
      <c r="AP141" s="86"/>
      <c r="AQ141" s="186"/>
      <c r="AR141" s="144"/>
      <c r="AS141" s="145"/>
      <c r="AT141" s="88"/>
      <c r="AU141" s="63"/>
      <c r="AV141" s="63"/>
      <c r="AW141" s="63"/>
      <c r="AX141" s="63"/>
      <c r="AY141" s="63"/>
    </row>
    <row r="142" customFormat="false" ht="29.4" hidden="false" customHeight="false" outlineLevel="0" collapsed="false">
      <c r="A142" s="52" t="s">
        <v>317</v>
      </c>
      <c r="B142" s="53" t="s">
        <v>318</v>
      </c>
      <c r="C142" s="121"/>
      <c r="D142" s="122"/>
      <c r="E142" s="123"/>
      <c r="F142" s="57"/>
      <c r="G142" s="124"/>
      <c r="H142" s="124"/>
      <c r="I142" s="124"/>
      <c r="J142" s="124"/>
      <c r="K142" s="124"/>
      <c r="L142" s="124"/>
      <c r="M142" s="124"/>
      <c r="N142" s="124"/>
      <c r="O142" s="124"/>
      <c r="P142" s="122"/>
      <c r="Q142" s="124"/>
      <c r="R142" s="124"/>
      <c r="S142" s="124"/>
      <c r="T142" s="124"/>
      <c r="U142" s="122"/>
      <c r="V142" s="124"/>
      <c r="W142" s="124"/>
      <c r="X142" s="124" t="s">
        <v>23</v>
      </c>
      <c r="Y142" s="124" t="s">
        <v>23</v>
      </c>
      <c r="Z142" s="121" t="s">
        <v>23</v>
      </c>
      <c r="AA142" s="124" t="s">
        <v>23</v>
      </c>
      <c r="AB142" s="124" t="s">
        <v>23</v>
      </c>
      <c r="AC142" s="124" t="s">
        <v>23</v>
      </c>
      <c r="AD142" s="124" t="s">
        <v>23</v>
      </c>
      <c r="AE142" s="122" t="s">
        <v>23</v>
      </c>
      <c r="AF142" s="124" t="s">
        <v>23</v>
      </c>
      <c r="AG142" s="124" t="s">
        <v>23</v>
      </c>
      <c r="AH142" s="124" t="s">
        <v>23</v>
      </c>
      <c r="AI142" s="124" t="s">
        <v>23</v>
      </c>
      <c r="AJ142" s="121"/>
      <c r="AK142" s="123"/>
      <c r="AL142" s="57"/>
      <c r="AM142" s="151"/>
      <c r="AN142" s="151"/>
      <c r="AO142" s="152"/>
      <c r="AP142" s="60" t="n">
        <f aca="false">SUMPRODUCT(AO143:AO190,AP143:AP190)/SUM(AO143:AO190)</f>
        <v>0.423928571428571</v>
      </c>
      <c r="AQ142" s="154"/>
      <c r="AR142" s="120" t="s">
        <v>319</v>
      </c>
      <c r="AS142" s="63"/>
      <c r="AT142" s="63"/>
      <c r="AU142" s="34"/>
      <c r="AV142" s="34"/>
      <c r="AW142" s="35"/>
      <c r="AX142" s="36"/>
      <c r="AY142" s="36"/>
    </row>
    <row r="143" customFormat="false" ht="28.8" hidden="false" customHeight="false" outlineLevel="1" collapsed="false">
      <c r="A143" s="64" t="s">
        <v>320</v>
      </c>
      <c r="B143" s="65" t="s">
        <v>321</v>
      </c>
      <c r="C143" s="66"/>
      <c r="D143" s="67"/>
      <c r="E143" s="68"/>
      <c r="F143" s="69"/>
      <c r="G143" s="69"/>
      <c r="H143" s="69"/>
      <c r="I143" s="69"/>
      <c r="J143" s="69"/>
      <c r="K143" s="69"/>
      <c r="L143" s="69"/>
      <c r="M143" s="69"/>
      <c r="N143" s="69"/>
      <c r="O143" s="69"/>
      <c r="P143" s="67"/>
      <c r="Q143" s="69"/>
      <c r="R143" s="69"/>
      <c r="S143" s="69"/>
      <c r="T143" s="69"/>
      <c r="U143" s="66"/>
      <c r="V143" s="69"/>
      <c r="W143" s="69"/>
      <c r="X143" s="69"/>
      <c r="Y143" s="69"/>
      <c r="Z143" s="69"/>
      <c r="AA143" s="69"/>
      <c r="AB143" s="69"/>
      <c r="AC143" s="69"/>
      <c r="AD143" s="69"/>
      <c r="AE143" s="67"/>
      <c r="AF143" s="69"/>
      <c r="AG143" s="69"/>
      <c r="AH143" s="69"/>
      <c r="AI143" s="69"/>
      <c r="AJ143" s="66"/>
      <c r="AK143" s="68"/>
      <c r="AL143" s="69"/>
      <c r="AM143" s="189" t="n">
        <v>43952</v>
      </c>
      <c r="AN143" s="189"/>
      <c r="AO143" s="190"/>
      <c r="AP143" s="72" t="n">
        <f aca="false">SUMPRODUCT(AO144:AO147,AP144:AP147)/SUM(AO144:AO147)</f>
        <v>0.96</v>
      </c>
      <c r="AQ143" s="73" t="s">
        <v>322</v>
      </c>
      <c r="AR143" s="74"/>
      <c r="AS143" s="75" t="s">
        <v>153</v>
      </c>
      <c r="AT143" s="75"/>
      <c r="AU143" s="76"/>
      <c r="AV143" s="74" t="s">
        <v>44</v>
      </c>
      <c r="AW143" s="76"/>
      <c r="AX143" s="77"/>
      <c r="AY143" s="77" t="n">
        <v>2</v>
      </c>
    </row>
    <row r="144" customFormat="false" ht="28.8" hidden="true" customHeight="false" outlineLevel="2" collapsed="false">
      <c r="A144" s="64"/>
      <c r="B144" s="89" t="s">
        <v>323</v>
      </c>
      <c r="C144" s="94"/>
      <c r="D144" s="95"/>
      <c r="E144" s="96"/>
      <c r="F144" s="82"/>
      <c r="G144" s="97"/>
      <c r="H144" s="97"/>
      <c r="I144" s="97"/>
      <c r="J144" s="97"/>
      <c r="K144" s="97"/>
      <c r="L144" s="97"/>
      <c r="M144" s="97"/>
      <c r="N144" s="97"/>
      <c r="O144" s="97"/>
      <c r="P144" s="95"/>
      <c r="Q144" s="97"/>
      <c r="R144" s="97"/>
      <c r="S144" s="97"/>
      <c r="T144" s="97"/>
      <c r="U144" s="95"/>
      <c r="V144" s="97"/>
      <c r="W144" s="97" t="s">
        <v>35</v>
      </c>
      <c r="X144" s="97"/>
      <c r="Y144" s="97"/>
      <c r="Z144" s="90"/>
      <c r="AA144" s="97"/>
      <c r="AB144" s="95"/>
      <c r="AC144" s="96"/>
      <c r="AD144" s="94"/>
      <c r="AE144" s="95"/>
      <c r="AF144" s="96"/>
      <c r="AG144" s="94"/>
      <c r="AH144" s="95"/>
      <c r="AI144" s="96"/>
      <c r="AJ144" s="94"/>
      <c r="AK144" s="96"/>
      <c r="AL144" s="82"/>
      <c r="AM144" s="178"/>
      <c r="AN144" s="178"/>
      <c r="AO144" s="179" t="n">
        <v>2</v>
      </c>
      <c r="AP144" s="180" t="n">
        <v>1</v>
      </c>
      <c r="AQ144" s="131" t="s">
        <v>324</v>
      </c>
      <c r="AR144" s="88" t="s">
        <v>325</v>
      </c>
      <c r="AS144" s="88" t="s">
        <v>153</v>
      </c>
      <c r="AT144" s="88"/>
      <c r="AU144" s="35"/>
      <c r="AV144" s="35"/>
      <c r="AW144" s="35"/>
      <c r="AX144" s="36"/>
      <c r="AY144" s="36"/>
    </row>
    <row r="145" customFormat="false" ht="86.4" hidden="true" customHeight="false" outlineLevel="2" collapsed="false">
      <c r="A145" s="64"/>
      <c r="B145" s="89" t="s">
        <v>326</v>
      </c>
      <c r="C145" s="94"/>
      <c r="D145" s="95"/>
      <c r="E145" s="96"/>
      <c r="F145" s="82"/>
      <c r="G145" s="97"/>
      <c r="H145" s="97"/>
      <c r="I145" s="97"/>
      <c r="J145" s="97"/>
      <c r="K145" s="97"/>
      <c r="L145" s="97"/>
      <c r="M145" s="97"/>
      <c r="N145" s="97"/>
      <c r="O145" s="97"/>
      <c r="P145" s="95"/>
      <c r="Q145" s="97"/>
      <c r="R145" s="97"/>
      <c r="S145" s="97"/>
      <c r="T145" s="97"/>
      <c r="U145" s="95"/>
      <c r="V145" s="97"/>
      <c r="W145" s="97"/>
      <c r="X145" s="97" t="s">
        <v>35</v>
      </c>
      <c r="Y145" s="97"/>
      <c r="Z145" s="90"/>
      <c r="AA145" s="97"/>
      <c r="AB145" s="95"/>
      <c r="AC145" s="96"/>
      <c r="AD145" s="94"/>
      <c r="AE145" s="95"/>
      <c r="AF145" s="96"/>
      <c r="AG145" s="94"/>
      <c r="AH145" s="95"/>
      <c r="AI145" s="96"/>
      <c r="AJ145" s="94"/>
      <c r="AK145" s="96"/>
      <c r="AL145" s="82"/>
      <c r="AM145" s="178"/>
      <c r="AN145" s="178"/>
      <c r="AO145" s="179" t="n">
        <v>1</v>
      </c>
      <c r="AP145" s="180" t="n">
        <v>1</v>
      </c>
      <c r="AQ145" s="131" t="s">
        <v>327</v>
      </c>
      <c r="AR145" s="88" t="s">
        <v>328</v>
      </c>
      <c r="AS145" s="88" t="s">
        <v>277</v>
      </c>
      <c r="AT145" s="88"/>
      <c r="AU145" s="35" t="s">
        <v>329</v>
      </c>
      <c r="AV145" s="35"/>
      <c r="AW145" s="35"/>
      <c r="AX145" s="36"/>
      <c r="AY145" s="36"/>
    </row>
    <row r="146" customFormat="false" ht="72" hidden="true" customHeight="false" outlineLevel="2" collapsed="false">
      <c r="A146" s="64"/>
      <c r="B146" s="89" t="s">
        <v>330</v>
      </c>
      <c r="C146" s="94"/>
      <c r="D146" s="95"/>
      <c r="E146" s="96"/>
      <c r="F146" s="82"/>
      <c r="G146" s="97"/>
      <c r="H146" s="97"/>
      <c r="I146" s="97"/>
      <c r="J146" s="97"/>
      <c r="K146" s="97"/>
      <c r="L146" s="97"/>
      <c r="M146" s="97"/>
      <c r="N146" s="97"/>
      <c r="O146" s="97"/>
      <c r="P146" s="95"/>
      <c r="Q146" s="96"/>
      <c r="R146" s="94"/>
      <c r="S146" s="96"/>
      <c r="T146" s="97"/>
      <c r="U146" s="94"/>
      <c r="V146" s="95"/>
      <c r="W146" s="96"/>
      <c r="X146" s="94"/>
      <c r="Y146" s="96" t="s">
        <v>35</v>
      </c>
      <c r="Z146" s="82"/>
      <c r="AA146" s="97"/>
      <c r="AB146" s="95"/>
      <c r="AC146" s="96"/>
      <c r="AD146" s="94"/>
      <c r="AE146" s="95"/>
      <c r="AF146" s="96"/>
      <c r="AG146" s="94"/>
      <c r="AH146" s="95"/>
      <c r="AI146" s="96"/>
      <c r="AJ146" s="94"/>
      <c r="AK146" s="96"/>
      <c r="AL146" s="82"/>
      <c r="AM146" s="178"/>
      <c r="AN146" s="178"/>
      <c r="AO146" s="179" t="n">
        <v>1</v>
      </c>
      <c r="AP146" s="180" t="n">
        <v>1</v>
      </c>
      <c r="AQ146" s="131" t="s">
        <v>331</v>
      </c>
      <c r="AR146" s="88"/>
      <c r="AS146" s="88" t="s">
        <v>277</v>
      </c>
      <c r="AT146" s="88"/>
      <c r="AU146" s="35"/>
      <c r="AV146" s="35"/>
      <c r="AW146" s="35"/>
      <c r="AX146" s="36"/>
      <c r="AY146" s="36"/>
    </row>
    <row r="147" customFormat="false" ht="28.8" hidden="true" customHeight="false" outlineLevel="2" collapsed="false">
      <c r="A147" s="64"/>
      <c r="B147" s="89" t="s">
        <v>332</v>
      </c>
      <c r="C147" s="94"/>
      <c r="D147" s="95"/>
      <c r="E147" s="96"/>
      <c r="F147" s="82"/>
      <c r="G147" s="97"/>
      <c r="H147" s="97"/>
      <c r="I147" s="97"/>
      <c r="J147" s="97"/>
      <c r="K147" s="97"/>
      <c r="L147" s="97"/>
      <c r="M147" s="97"/>
      <c r="N147" s="97"/>
      <c r="O147" s="97"/>
      <c r="P147" s="95"/>
      <c r="Q147" s="96"/>
      <c r="R147" s="94"/>
      <c r="S147" s="96"/>
      <c r="T147" s="97"/>
      <c r="U147" s="94"/>
      <c r="V147" s="95"/>
      <c r="W147" s="96"/>
      <c r="X147" s="94"/>
      <c r="Y147" s="81" t="s">
        <v>35</v>
      </c>
      <c r="Z147" s="82"/>
      <c r="AA147" s="97"/>
      <c r="AB147" s="94"/>
      <c r="AC147" s="96"/>
      <c r="AD147" s="94"/>
      <c r="AE147" s="95"/>
      <c r="AF147" s="96"/>
      <c r="AG147" s="94"/>
      <c r="AH147" s="95"/>
      <c r="AI147" s="96"/>
      <c r="AJ147" s="94"/>
      <c r="AK147" s="96"/>
      <c r="AL147" s="82"/>
      <c r="AM147" s="178"/>
      <c r="AN147" s="178"/>
      <c r="AO147" s="179" t="n">
        <v>1</v>
      </c>
      <c r="AP147" s="180" t="n">
        <v>0.8</v>
      </c>
      <c r="AQ147" s="131" t="s">
        <v>333</v>
      </c>
      <c r="AR147" s="88" t="s">
        <v>334</v>
      </c>
      <c r="AS147" s="88" t="s">
        <v>277</v>
      </c>
      <c r="AT147" s="88"/>
      <c r="AU147" s="35"/>
      <c r="AV147" s="35"/>
      <c r="AW147" s="35"/>
      <c r="AX147" s="36"/>
      <c r="AY147" s="36"/>
    </row>
    <row r="148" customFormat="false" ht="28.8" hidden="false" customHeight="false" outlineLevel="1" collapsed="true">
      <c r="A148" s="64" t="s">
        <v>335</v>
      </c>
      <c r="B148" s="65" t="s">
        <v>336</v>
      </c>
      <c r="C148" s="66"/>
      <c r="D148" s="67"/>
      <c r="E148" s="68"/>
      <c r="F148" s="69"/>
      <c r="G148" s="69"/>
      <c r="H148" s="69"/>
      <c r="I148" s="69"/>
      <c r="J148" s="69"/>
      <c r="K148" s="69"/>
      <c r="L148" s="69"/>
      <c r="M148" s="69"/>
      <c r="N148" s="69"/>
      <c r="O148" s="69"/>
      <c r="P148" s="67"/>
      <c r="Q148" s="69"/>
      <c r="R148" s="69"/>
      <c r="S148" s="69"/>
      <c r="T148" s="69"/>
      <c r="U148" s="66"/>
      <c r="V148" s="69"/>
      <c r="W148" s="69"/>
      <c r="X148" s="69"/>
      <c r="Y148" s="69"/>
      <c r="Z148" s="69"/>
      <c r="AA148" s="69"/>
      <c r="AB148" s="69"/>
      <c r="AC148" s="69"/>
      <c r="AD148" s="69"/>
      <c r="AE148" s="67"/>
      <c r="AF148" s="69"/>
      <c r="AG148" s="69"/>
      <c r="AH148" s="69"/>
      <c r="AI148" s="69"/>
      <c r="AJ148" s="66"/>
      <c r="AK148" s="68"/>
      <c r="AL148" s="69"/>
      <c r="AM148" s="189" t="n">
        <v>44105</v>
      </c>
      <c r="AN148" s="189"/>
      <c r="AO148" s="190"/>
      <c r="AP148" s="72" t="n">
        <f aca="false">SUMPRODUCT(AO150:AO151,AP150:AP151)/SUM(AO150:AO151)</f>
        <v>0.4</v>
      </c>
      <c r="AQ148" s="73" t="s">
        <v>337</v>
      </c>
      <c r="AR148" s="74"/>
      <c r="AS148" s="75" t="s">
        <v>58</v>
      </c>
      <c r="AT148" s="75"/>
      <c r="AU148" s="76"/>
      <c r="AV148" s="74" t="s">
        <v>44</v>
      </c>
      <c r="AW148" s="76"/>
      <c r="AX148" s="77"/>
      <c r="AY148" s="77" t="n">
        <v>2</v>
      </c>
    </row>
    <row r="149" customFormat="false" ht="43.2" hidden="true" customHeight="false" outlineLevel="2" collapsed="false">
      <c r="A149" s="64"/>
      <c r="B149" s="89" t="s">
        <v>338</v>
      </c>
      <c r="C149" s="113"/>
      <c r="D149" s="114"/>
      <c r="E149" s="115"/>
      <c r="F149" s="118"/>
      <c r="G149" s="82"/>
      <c r="H149" s="116"/>
      <c r="I149" s="116"/>
      <c r="J149" s="116"/>
      <c r="K149" s="116"/>
      <c r="L149" s="83"/>
      <c r="M149" s="83"/>
      <c r="N149" s="83"/>
      <c r="O149" s="79"/>
      <c r="P149" s="80"/>
      <c r="Q149" s="81"/>
      <c r="R149" s="79"/>
      <c r="S149" s="81"/>
      <c r="T149" s="83"/>
      <c r="U149" s="79"/>
      <c r="V149" s="80"/>
      <c r="W149" s="115"/>
      <c r="X149" s="113"/>
      <c r="Y149" s="115" t="s">
        <v>35</v>
      </c>
      <c r="Z149" s="82" t="s">
        <v>35</v>
      </c>
      <c r="AA149" s="113"/>
      <c r="AB149" s="114"/>
      <c r="AC149" s="115"/>
      <c r="AD149" s="113"/>
      <c r="AE149" s="114"/>
      <c r="AF149" s="115"/>
      <c r="AG149" s="113"/>
      <c r="AH149" s="114"/>
      <c r="AI149" s="115"/>
      <c r="AJ149" s="113"/>
      <c r="AK149" s="115"/>
      <c r="AL149" s="82"/>
      <c r="AM149" s="129"/>
      <c r="AN149" s="129"/>
      <c r="AO149" s="130" t="n">
        <v>3</v>
      </c>
      <c r="AP149" s="86" t="n">
        <v>0.9</v>
      </c>
      <c r="AQ149" s="119" t="s">
        <v>339</v>
      </c>
      <c r="AR149" s="88" t="s">
        <v>340</v>
      </c>
      <c r="AS149" s="88" t="s">
        <v>100</v>
      </c>
      <c r="AT149" s="88" t="s">
        <v>341</v>
      </c>
      <c r="AU149" s="35" t="s">
        <v>342</v>
      </c>
      <c r="AV149" s="35"/>
      <c r="AW149" s="35"/>
      <c r="AX149" s="36"/>
      <c r="AY149" s="36"/>
    </row>
    <row r="150" customFormat="false" ht="57.6" hidden="true" customHeight="false" outlineLevel="2" collapsed="false">
      <c r="A150" s="64"/>
      <c r="B150" s="89" t="s">
        <v>343</v>
      </c>
      <c r="C150" s="113"/>
      <c r="D150" s="114"/>
      <c r="E150" s="115"/>
      <c r="F150" s="118"/>
      <c r="G150" s="82"/>
      <c r="H150" s="116"/>
      <c r="I150" s="116"/>
      <c r="J150" s="116"/>
      <c r="K150" s="116"/>
      <c r="L150" s="83"/>
      <c r="M150" s="83"/>
      <c r="N150" s="83"/>
      <c r="O150" s="79"/>
      <c r="P150" s="80"/>
      <c r="Q150" s="81"/>
      <c r="R150" s="79"/>
      <c r="S150" s="81"/>
      <c r="T150" s="83"/>
      <c r="U150" s="79"/>
      <c r="V150" s="80"/>
      <c r="W150" s="115"/>
      <c r="X150" s="113"/>
      <c r="Y150" s="115"/>
      <c r="Z150" s="82"/>
      <c r="AA150" s="113"/>
      <c r="AB150" s="114"/>
      <c r="AC150" s="115" t="s">
        <v>35</v>
      </c>
      <c r="AD150" s="113" t="s">
        <v>35</v>
      </c>
      <c r="AE150" s="114"/>
      <c r="AF150" s="115"/>
      <c r="AG150" s="113"/>
      <c r="AH150" s="114"/>
      <c r="AI150" s="115"/>
      <c r="AJ150" s="113"/>
      <c r="AK150" s="115"/>
      <c r="AL150" s="82"/>
      <c r="AM150" s="129"/>
      <c r="AN150" s="129"/>
      <c r="AO150" s="130" t="n">
        <v>2</v>
      </c>
      <c r="AP150" s="86" t="n">
        <v>0</v>
      </c>
      <c r="AQ150" s="119" t="s">
        <v>344</v>
      </c>
      <c r="AR150" s="88" t="s">
        <v>345</v>
      </c>
      <c r="AS150" s="88" t="s">
        <v>100</v>
      </c>
      <c r="AT150" s="88"/>
      <c r="AU150" s="35"/>
      <c r="AV150" s="35"/>
      <c r="AW150" s="35"/>
      <c r="AX150" s="36"/>
      <c r="AY150" s="36"/>
    </row>
    <row r="151" customFormat="false" ht="43.2" hidden="true" customHeight="false" outlineLevel="2" collapsed="false">
      <c r="A151" s="64"/>
      <c r="B151" s="89" t="s">
        <v>346</v>
      </c>
      <c r="C151" s="90"/>
      <c r="D151" s="91"/>
      <c r="E151" s="92"/>
      <c r="F151" s="156"/>
      <c r="G151" s="82"/>
      <c r="H151" s="82"/>
      <c r="I151" s="82"/>
      <c r="J151" s="82"/>
      <c r="K151" s="82"/>
      <c r="L151" s="97"/>
      <c r="M151" s="97"/>
      <c r="N151" s="97"/>
      <c r="O151" s="94"/>
      <c r="P151" s="95"/>
      <c r="Q151" s="96"/>
      <c r="R151" s="94"/>
      <c r="S151" s="96"/>
      <c r="T151" s="97"/>
      <c r="U151" s="94"/>
      <c r="V151" s="95"/>
      <c r="W151" s="92" t="s">
        <v>35</v>
      </c>
      <c r="X151" s="90" t="s">
        <v>35</v>
      </c>
      <c r="Y151" s="92" t="s">
        <v>35</v>
      </c>
      <c r="Z151" s="82" t="s">
        <v>35</v>
      </c>
      <c r="AA151" s="90"/>
      <c r="AB151" s="91"/>
      <c r="AC151" s="92"/>
      <c r="AD151" s="90"/>
      <c r="AE151" s="91"/>
      <c r="AF151" s="92"/>
      <c r="AG151" s="90"/>
      <c r="AH151" s="91"/>
      <c r="AI151" s="92"/>
      <c r="AJ151" s="90"/>
      <c r="AK151" s="92"/>
      <c r="AL151" s="82"/>
      <c r="AM151" s="129"/>
      <c r="AN151" s="129"/>
      <c r="AO151" s="130" t="n">
        <v>2</v>
      </c>
      <c r="AP151" s="86" t="n">
        <v>0.8</v>
      </c>
      <c r="AQ151" s="119" t="s">
        <v>347</v>
      </c>
      <c r="AR151" s="88" t="s">
        <v>348</v>
      </c>
      <c r="AS151" s="88" t="s">
        <v>277</v>
      </c>
      <c r="AT151" s="88"/>
      <c r="AU151" s="35" t="s">
        <v>349</v>
      </c>
      <c r="AV151" s="35"/>
      <c r="AW151" s="35"/>
      <c r="AX151" s="36"/>
      <c r="AY151" s="36"/>
    </row>
    <row r="152" customFormat="false" ht="14.4" hidden="false" customHeight="false" outlineLevel="1" collapsed="true">
      <c r="A152" s="64" t="s">
        <v>350</v>
      </c>
      <c r="B152" s="65" t="s">
        <v>351</v>
      </c>
      <c r="C152" s="66"/>
      <c r="D152" s="67"/>
      <c r="E152" s="68"/>
      <c r="F152" s="69"/>
      <c r="G152" s="69"/>
      <c r="H152" s="69"/>
      <c r="I152" s="69"/>
      <c r="J152" s="69"/>
      <c r="K152" s="69"/>
      <c r="L152" s="69"/>
      <c r="M152" s="69"/>
      <c r="N152" s="69"/>
      <c r="O152" s="69"/>
      <c r="P152" s="67"/>
      <c r="Q152" s="69"/>
      <c r="R152" s="69"/>
      <c r="S152" s="69"/>
      <c r="T152" s="69"/>
      <c r="U152" s="66"/>
      <c r="V152" s="69"/>
      <c r="W152" s="69"/>
      <c r="X152" s="69"/>
      <c r="Y152" s="69"/>
      <c r="Z152" s="69"/>
      <c r="AA152" s="69"/>
      <c r="AB152" s="69"/>
      <c r="AC152" s="69"/>
      <c r="AD152" s="69"/>
      <c r="AE152" s="67"/>
      <c r="AF152" s="69"/>
      <c r="AG152" s="69"/>
      <c r="AH152" s="69"/>
      <c r="AI152" s="69"/>
      <c r="AJ152" s="66"/>
      <c r="AK152" s="68"/>
      <c r="AL152" s="69"/>
      <c r="AM152" s="189"/>
      <c r="AN152" s="189"/>
      <c r="AO152" s="190"/>
      <c r="AP152" s="72" t="n">
        <f aca="false">SUMPRODUCT(AO153:AO156,AP153:AP156)/SUM(AO153:AO156)</f>
        <v>0</v>
      </c>
      <c r="AQ152" s="73" t="s">
        <v>352</v>
      </c>
      <c r="AR152" s="74"/>
      <c r="AS152" s="75" t="s">
        <v>100</v>
      </c>
      <c r="AT152" s="75"/>
      <c r="AU152" s="76"/>
      <c r="AV152" s="74" t="s">
        <v>82</v>
      </c>
      <c r="AW152" s="76"/>
      <c r="AX152" s="77"/>
      <c r="AY152" s="77" t="n">
        <v>3</v>
      </c>
    </row>
    <row r="153" customFormat="false" ht="28.8" hidden="true" customHeight="false" outlineLevel="2" collapsed="false">
      <c r="A153" s="64"/>
      <c r="B153" s="89" t="s">
        <v>353</v>
      </c>
      <c r="C153" s="113"/>
      <c r="D153" s="114"/>
      <c r="E153" s="115"/>
      <c r="F153" s="118"/>
      <c r="G153" s="82"/>
      <c r="H153" s="116"/>
      <c r="I153" s="116"/>
      <c r="J153" s="116"/>
      <c r="K153" s="116"/>
      <c r="L153" s="83"/>
      <c r="M153" s="83"/>
      <c r="N153" s="83"/>
      <c r="O153" s="79"/>
      <c r="P153" s="80"/>
      <c r="Q153" s="81"/>
      <c r="R153" s="79"/>
      <c r="S153" s="81"/>
      <c r="T153" s="83"/>
      <c r="U153" s="79"/>
      <c r="V153" s="80"/>
      <c r="W153" s="115"/>
      <c r="X153" s="113"/>
      <c r="Y153" s="115"/>
      <c r="Z153" s="82"/>
      <c r="AA153" s="113"/>
      <c r="AB153" s="114"/>
      <c r="AC153" s="115"/>
      <c r="AD153" s="113"/>
      <c r="AE153" s="114"/>
      <c r="AF153" s="115"/>
      <c r="AG153" s="113"/>
      <c r="AH153" s="114"/>
      <c r="AI153" s="115"/>
      <c r="AJ153" s="113"/>
      <c r="AK153" s="115"/>
      <c r="AL153" s="82"/>
      <c r="AM153" s="129"/>
      <c r="AN153" s="129"/>
      <c r="AO153" s="130" t="n">
        <v>1</v>
      </c>
      <c r="AP153" s="86" t="n">
        <v>0</v>
      </c>
      <c r="AQ153" s="119" t="s">
        <v>354</v>
      </c>
      <c r="AR153" s="88"/>
      <c r="AS153" s="88" t="s">
        <v>100</v>
      </c>
      <c r="AT153" s="88"/>
      <c r="AU153" s="35"/>
      <c r="AV153" s="35"/>
      <c r="AW153" s="35"/>
      <c r="AX153" s="36"/>
      <c r="AY153" s="36"/>
    </row>
    <row r="154" customFormat="false" ht="28.8" hidden="true" customHeight="false" outlineLevel="2" collapsed="false">
      <c r="A154" s="64"/>
      <c r="B154" s="89" t="s">
        <v>355</v>
      </c>
      <c r="C154" s="79"/>
      <c r="D154" s="80"/>
      <c r="E154" s="81"/>
      <c r="F154" s="82"/>
      <c r="G154" s="82"/>
      <c r="H154" s="83"/>
      <c r="I154" s="83"/>
      <c r="J154" s="83"/>
      <c r="K154" s="83"/>
      <c r="L154" s="83"/>
      <c r="M154" s="83"/>
      <c r="N154" s="83"/>
      <c r="O154" s="79"/>
      <c r="P154" s="80"/>
      <c r="Q154" s="81"/>
      <c r="R154" s="79"/>
      <c r="S154" s="81"/>
      <c r="T154" s="83"/>
      <c r="U154" s="79"/>
      <c r="V154" s="80"/>
      <c r="W154" s="81"/>
      <c r="X154" s="79"/>
      <c r="Y154" s="81"/>
      <c r="Z154" s="82"/>
      <c r="AA154" s="79"/>
      <c r="AB154" s="80"/>
      <c r="AC154" s="81"/>
      <c r="AD154" s="79"/>
      <c r="AE154" s="80"/>
      <c r="AF154" s="81"/>
      <c r="AG154" s="79"/>
      <c r="AH154" s="80"/>
      <c r="AI154" s="81"/>
      <c r="AJ154" s="79"/>
      <c r="AK154" s="81"/>
      <c r="AL154" s="82"/>
      <c r="AM154" s="129"/>
      <c r="AN154" s="129"/>
      <c r="AO154" s="130" t="n">
        <v>1</v>
      </c>
      <c r="AP154" s="86" t="n">
        <v>0</v>
      </c>
      <c r="AQ154" s="87" t="s">
        <v>356</v>
      </c>
      <c r="AR154" s="88"/>
      <c r="AS154" s="88" t="s">
        <v>100</v>
      </c>
      <c r="AT154" s="88"/>
      <c r="AU154" s="35"/>
      <c r="AV154" s="35"/>
      <c r="AW154" s="35"/>
      <c r="AX154" s="36"/>
      <c r="AY154" s="36"/>
    </row>
    <row r="155" customFormat="false" ht="28.8" hidden="true" customHeight="false" outlineLevel="2" collapsed="false">
      <c r="A155" s="64"/>
      <c r="B155" s="89" t="s">
        <v>357</v>
      </c>
      <c r="C155" s="79"/>
      <c r="D155" s="80"/>
      <c r="E155" s="81"/>
      <c r="F155" s="118"/>
      <c r="G155" s="82"/>
      <c r="H155" s="83"/>
      <c r="I155" s="83"/>
      <c r="J155" s="83"/>
      <c r="K155" s="83"/>
      <c r="L155" s="83"/>
      <c r="M155" s="83"/>
      <c r="N155" s="83"/>
      <c r="O155" s="79"/>
      <c r="P155" s="80"/>
      <c r="Q155" s="81"/>
      <c r="R155" s="79"/>
      <c r="S155" s="81"/>
      <c r="T155" s="83"/>
      <c r="U155" s="79"/>
      <c r="V155" s="80"/>
      <c r="W155" s="81"/>
      <c r="X155" s="79"/>
      <c r="Y155" s="81"/>
      <c r="Z155" s="82"/>
      <c r="AA155" s="79"/>
      <c r="AB155" s="80"/>
      <c r="AC155" s="81"/>
      <c r="AD155" s="79"/>
      <c r="AE155" s="80"/>
      <c r="AF155" s="81"/>
      <c r="AG155" s="79"/>
      <c r="AH155" s="80"/>
      <c r="AI155" s="81"/>
      <c r="AJ155" s="79"/>
      <c r="AK155" s="81"/>
      <c r="AL155" s="82"/>
      <c r="AM155" s="129"/>
      <c r="AN155" s="129"/>
      <c r="AO155" s="130" t="n">
        <v>1</v>
      </c>
      <c r="AP155" s="86" t="n">
        <v>0</v>
      </c>
      <c r="AQ155" s="87" t="s">
        <v>358</v>
      </c>
      <c r="AR155" s="88"/>
      <c r="AS155" s="88" t="s">
        <v>100</v>
      </c>
      <c r="AT155" s="88"/>
      <c r="AU155" s="35"/>
      <c r="AV155" s="35"/>
      <c r="AW155" s="35"/>
      <c r="AX155" s="36"/>
      <c r="AY155" s="36"/>
    </row>
    <row r="156" customFormat="false" ht="43.2" hidden="true" customHeight="false" outlineLevel="2" collapsed="false">
      <c r="A156" s="64"/>
      <c r="B156" s="89" t="s">
        <v>359</v>
      </c>
      <c r="C156" s="94"/>
      <c r="D156" s="95"/>
      <c r="E156" s="96"/>
      <c r="F156" s="156"/>
      <c r="G156" s="82"/>
      <c r="H156" s="97"/>
      <c r="I156" s="97"/>
      <c r="J156" s="97"/>
      <c r="K156" s="97"/>
      <c r="L156" s="97"/>
      <c r="M156" s="97"/>
      <c r="N156" s="97"/>
      <c r="O156" s="94"/>
      <c r="P156" s="95"/>
      <c r="Q156" s="96"/>
      <c r="R156" s="94"/>
      <c r="S156" s="96"/>
      <c r="T156" s="97"/>
      <c r="U156" s="94"/>
      <c r="V156" s="95"/>
      <c r="W156" s="96"/>
      <c r="X156" s="94"/>
      <c r="Y156" s="96"/>
      <c r="Z156" s="82"/>
      <c r="AA156" s="94"/>
      <c r="AB156" s="95"/>
      <c r="AC156" s="96"/>
      <c r="AD156" s="94"/>
      <c r="AE156" s="95"/>
      <c r="AF156" s="96"/>
      <c r="AG156" s="94"/>
      <c r="AH156" s="95"/>
      <c r="AI156" s="96"/>
      <c r="AJ156" s="94"/>
      <c r="AK156" s="96"/>
      <c r="AL156" s="82"/>
      <c r="AM156" s="129"/>
      <c r="AN156" s="129"/>
      <c r="AO156" s="130" t="n">
        <v>1</v>
      </c>
      <c r="AP156" s="86" t="n">
        <v>0</v>
      </c>
      <c r="AQ156" s="35" t="s">
        <v>360</v>
      </c>
      <c r="AR156" s="88"/>
      <c r="AS156" s="88" t="s">
        <v>100</v>
      </c>
      <c r="AT156" s="88"/>
      <c r="AU156" s="35"/>
      <c r="AV156" s="35"/>
      <c r="AW156" s="35"/>
      <c r="AX156" s="36"/>
      <c r="AY156" s="36"/>
    </row>
    <row r="157" customFormat="false" ht="14.4" hidden="false" customHeight="false" outlineLevel="1" collapsed="true">
      <c r="A157" s="64" t="s">
        <v>361</v>
      </c>
      <c r="B157" s="191" t="s">
        <v>362</v>
      </c>
      <c r="C157" s="192"/>
      <c r="D157" s="193"/>
      <c r="E157" s="194"/>
      <c r="F157" s="195"/>
      <c r="G157" s="195"/>
      <c r="H157" s="195"/>
      <c r="I157" s="195"/>
      <c r="J157" s="195"/>
      <c r="K157" s="195"/>
      <c r="L157" s="195"/>
      <c r="M157" s="195"/>
      <c r="N157" s="195"/>
      <c r="O157" s="195"/>
      <c r="P157" s="193"/>
      <c r="Q157" s="195"/>
      <c r="R157" s="195"/>
      <c r="S157" s="195"/>
      <c r="T157" s="195"/>
      <c r="U157" s="192"/>
      <c r="V157" s="195"/>
      <c r="W157" s="195"/>
      <c r="X157" s="195"/>
      <c r="Y157" s="195"/>
      <c r="Z157" s="195"/>
      <c r="AA157" s="195"/>
      <c r="AB157" s="195"/>
      <c r="AC157" s="195"/>
      <c r="AD157" s="195"/>
      <c r="AE157" s="193"/>
      <c r="AF157" s="195"/>
      <c r="AG157" s="195"/>
      <c r="AH157" s="195"/>
      <c r="AI157" s="195"/>
      <c r="AJ157" s="192"/>
      <c r="AK157" s="194"/>
      <c r="AL157" s="195"/>
      <c r="AM157" s="196"/>
      <c r="AN157" s="196"/>
      <c r="AO157" s="197"/>
      <c r="AP157" s="72" t="n">
        <f aca="false">SUMPRODUCT(AO158:AO161,AP158:AP161)/SUM(AO158:AO161)</f>
        <v>0</v>
      </c>
      <c r="AQ157" s="198" t="s">
        <v>363</v>
      </c>
      <c r="AR157" s="199"/>
      <c r="AS157" s="75" t="s">
        <v>100</v>
      </c>
      <c r="AT157" s="75"/>
      <c r="AU157" s="76"/>
      <c r="AV157" s="74" t="s">
        <v>82</v>
      </c>
      <c r="AW157" s="76"/>
      <c r="AX157" s="77"/>
      <c r="AY157" s="77" t="n">
        <v>3</v>
      </c>
    </row>
    <row r="158" customFormat="false" ht="57.6" hidden="true" customHeight="false" outlineLevel="2" collapsed="false">
      <c r="A158" s="64"/>
      <c r="B158" s="89" t="s">
        <v>364</v>
      </c>
      <c r="C158" s="113"/>
      <c r="D158" s="114"/>
      <c r="E158" s="115"/>
      <c r="F158" s="118"/>
      <c r="G158" s="82"/>
      <c r="H158" s="116"/>
      <c r="I158" s="116"/>
      <c r="J158" s="116"/>
      <c r="K158" s="116"/>
      <c r="L158" s="83"/>
      <c r="M158" s="83"/>
      <c r="N158" s="83"/>
      <c r="O158" s="79"/>
      <c r="P158" s="80"/>
      <c r="Q158" s="81"/>
      <c r="R158" s="79"/>
      <c r="S158" s="81"/>
      <c r="T158" s="83"/>
      <c r="U158" s="79"/>
      <c r="V158" s="80"/>
      <c r="W158" s="115"/>
      <c r="X158" s="113"/>
      <c r="Y158" s="115" t="s">
        <v>35</v>
      </c>
      <c r="Z158" s="82" t="s">
        <v>35</v>
      </c>
      <c r="AA158" s="113"/>
      <c r="AB158" s="114"/>
      <c r="AC158" s="115"/>
      <c r="AD158" s="113"/>
      <c r="AE158" s="114"/>
      <c r="AF158" s="115"/>
      <c r="AG158" s="113"/>
      <c r="AH158" s="114"/>
      <c r="AI158" s="115"/>
      <c r="AJ158" s="113"/>
      <c r="AK158" s="115"/>
      <c r="AL158" s="82"/>
      <c r="AM158" s="129"/>
      <c r="AN158" s="129"/>
      <c r="AO158" s="130" t="n">
        <v>3</v>
      </c>
      <c r="AP158" s="86" t="n">
        <v>0</v>
      </c>
      <c r="AQ158" s="119" t="s">
        <v>365</v>
      </c>
      <c r="AR158" s="88"/>
      <c r="AS158" s="88" t="s">
        <v>31</v>
      </c>
      <c r="AT158" s="88"/>
      <c r="AU158" s="35"/>
      <c r="AV158" s="35"/>
      <c r="AW158" s="35"/>
      <c r="AX158" s="36"/>
      <c r="AY158" s="36"/>
    </row>
    <row r="159" customFormat="false" ht="86.4" hidden="true" customHeight="false" outlineLevel="2" collapsed="false">
      <c r="A159" s="64"/>
      <c r="B159" s="89" t="s">
        <v>366</v>
      </c>
      <c r="C159" s="113"/>
      <c r="D159" s="114"/>
      <c r="E159" s="115"/>
      <c r="F159" s="118"/>
      <c r="G159" s="82"/>
      <c r="H159" s="116"/>
      <c r="I159" s="116"/>
      <c r="J159" s="116"/>
      <c r="K159" s="116"/>
      <c r="L159" s="83"/>
      <c r="M159" s="83"/>
      <c r="N159" s="83"/>
      <c r="O159" s="79"/>
      <c r="P159" s="80"/>
      <c r="Q159" s="81"/>
      <c r="R159" s="79"/>
      <c r="S159" s="81"/>
      <c r="T159" s="83"/>
      <c r="U159" s="79"/>
      <c r="V159" s="80"/>
      <c r="W159" s="115"/>
      <c r="X159" s="113"/>
      <c r="Y159" s="115" t="s">
        <v>35</v>
      </c>
      <c r="Z159" s="82"/>
      <c r="AA159" s="113"/>
      <c r="AB159" s="114"/>
      <c r="AC159" s="115"/>
      <c r="AD159" s="113"/>
      <c r="AE159" s="114"/>
      <c r="AF159" s="115"/>
      <c r="AG159" s="113"/>
      <c r="AH159" s="114"/>
      <c r="AI159" s="115"/>
      <c r="AJ159" s="113"/>
      <c r="AK159" s="115"/>
      <c r="AL159" s="82"/>
      <c r="AM159" s="129"/>
      <c r="AN159" s="129"/>
      <c r="AO159" s="130" t="n">
        <v>3</v>
      </c>
      <c r="AP159" s="86" t="n">
        <v>0</v>
      </c>
      <c r="AQ159" s="119" t="s">
        <v>367</v>
      </c>
      <c r="AR159" s="88"/>
      <c r="AS159" s="88" t="s">
        <v>100</v>
      </c>
      <c r="AT159" s="88"/>
      <c r="AU159" s="35"/>
      <c r="AV159" s="35"/>
      <c r="AW159" s="35"/>
      <c r="AX159" s="36"/>
      <c r="AY159" s="36"/>
    </row>
    <row r="160" customFormat="false" ht="14.4" hidden="true" customHeight="false" outlineLevel="2" collapsed="false">
      <c r="A160" s="64"/>
      <c r="B160" s="89"/>
      <c r="C160" s="113"/>
      <c r="D160" s="114"/>
      <c r="E160" s="115"/>
      <c r="F160" s="118"/>
      <c r="G160" s="82"/>
      <c r="H160" s="116"/>
      <c r="I160" s="116"/>
      <c r="J160" s="116"/>
      <c r="K160" s="116"/>
      <c r="L160" s="116"/>
      <c r="M160" s="116"/>
      <c r="N160" s="116"/>
      <c r="O160" s="116"/>
      <c r="P160" s="114"/>
      <c r="Q160" s="115"/>
      <c r="R160" s="113"/>
      <c r="S160" s="115"/>
      <c r="T160" s="116"/>
      <c r="U160" s="113"/>
      <c r="V160" s="114"/>
      <c r="W160" s="115"/>
      <c r="X160" s="113"/>
      <c r="Y160" s="115"/>
      <c r="Z160" s="82"/>
      <c r="AA160" s="116"/>
      <c r="AB160" s="114"/>
      <c r="AC160" s="115"/>
      <c r="AD160" s="113"/>
      <c r="AE160" s="114"/>
      <c r="AF160" s="115"/>
      <c r="AG160" s="113"/>
      <c r="AH160" s="114"/>
      <c r="AI160" s="115"/>
      <c r="AJ160" s="113"/>
      <c r="AK160" s="115"/>
      <c r="AL160" s="82"/>
      <c r="AM160" s="129"/>
      <c r="AN160" s="129"/>
      <c r="AO160" s="130"/>
      <c r="AP160" s="86"/>
      <c r="AQ160" s="119"/>
      <c r="AR160" s="88"/>
      <c r="AS160" s="88"/>
      <c r="AT160" s="88"/>
      <c r="AU160" s="35"/>
      <c r="AV160" s="35"/>
      <c r="AW160" s="35"/>
      <c r="AX160" s="36"/>
      <c r="AY160" s="36"/>
    </row>
    <row r="161" customFormat="false" ht="14.4" hidden="true" customHeight="false" outlineLevel="2" collapsed="false">
      <c r="A161" s="64"/>
      <c r="B161" s="89"/>
      <c r="C161" s="113"/>
      <c r="D161" s="114"/>
      <c r="E161" s="115"/>
      <c r="F161" s="118"/>
      <c r="G161" s="82"/>
      <c r="H161" s="116"/>
      <c r="I161" s="116"/>
      <c r="J161" s="116"/>
      <c r="K161" s="116"/>
      <c r="L161" s="116"/>
      <c r="M161" s="116"/>
      <c r="N161" s="116"/>
      <c r="O161" s="116"/>
      <c r="P161" s="114"/>
      <c r="Q161" s="115"/>
      <c r="R161" s="113"/>
      <c r="S161" s="115"/>
      <c r="T161" s="116"/>
      <c r="U161" s="113"/>
      <c r="V161" s="114"/>
      <c r="W161" s="115"/>
      <c r="X161" s="113"/>
      <c r="Y161" s="115"/>
      <c r="Z161" s="82"/>
      <c r="AA161" s="116"/>
      <c r="AB161" s="114"/>
      <c r="AC161" s="115"/>
      <c r="AD161" s="113"/>
      <c r="AE161" s="114"/>
      <c r="AF161" s="115"/>
      <c r="AG161" s="113"/>
      <c r="AH161" s="114"/>
      <c r="AI161" s="115"/>
      <c r="AJ161" s="113"/>
      <c r="AK161" s="115"/>
      <c r="AL161" s="82"/>
      <c r="AM161" s="129"/>
      <c r="AN161" s="129"/>
      <c r="AO161" s="130"/>
      <c r="AP161" s="86"/>
      <c r="AQ161" s="119"/>
      <c r="AR161" s="88"/>
      <c r="AS161" s="88"/>
      <c r="AT161" s="88"/>
      <c r="AU161" s="35"/>
      <c r="AV161" s="35"/>
      <c r="AW161" s="35"/>
      <c r="AX161" s="36"/>
      <c r="AY161" s="36"/>
    </row>
    <row r="162" customFormat="false" ht="43.2" hidden="false" customHeight="false" outlineLevel="1" collapsed="true">
      <c r="A162" s="64" t="s">
        <v>368</v>
      </c>
      <c r="B162" s="65" t="s">
        <v>369</v>
      </c>
      <c r="C162" s="66"/>
      <c r="D162" s="67"/>
      <c r="E162" s="68"/>
      <c r="F162" s="69"/>
      <c r="G162" s="69"/>
      <c r="H162" s="69"/>
      <c r="I162" s="69"/>
      <c r="J162" s="69"/>
      <c r="K162" s="69"/>
      <c r="L162" s="69"/>
      <c r="M162" s="69"/>
      <c r="N162" s="69"/>
      <c r="O162" s="69"/>
      <c r="P162" s="67"/>
      <c r="Q162" s="69"/>
      <c r="R162" s="69"/>
      <c r="S162" s="69"/>
      <c r="T162" s="69"/>
      <c r="U162" s="66"/>
      <c r="V162" s="69"/>
      <c r="W162" s="69"/>
      <c r="X162" s="69"/>
      <c r="Y162" s="69"/>
      <c r="Z162" s="69"/>
      <c r="AA162" s="69"/>
      <c r="AB162" s="69"/>
      <c r="AC162" s="69"/>
      <c r="AD162" s="69"/>
      <c r="AE162" s="67"/>
      <c r="AF162" s="69"/>
      <c r="AG162" s="69"/>
      <c r="AH162" s="69"/>
      <c r="AI162" s="69"/>
      <c r="AJ162" s="66"/>
      <c r="AK162" s="68"/>
      <c r="AL162" s="69"/>
      <c r="AM162" s="189" t="n">
        <v>43891</v>
      </c>
      <c r="AN162" s="189"/>
      <c r="AO162" s="190"/>
      <c r="AP162" s="72" t="n">
        <f aca="false">SUMPRODUCT(AO163:AO166,AP163:AP166)/SUM(AO163:AO166)</f>
        <v>0.0857142857142857</v>
      </c>
      <c r="AQ162" s="73" t="s">
        <v>370</v>
      </c>
      <c r="AR162" s="74"/>
      <c r="AS162" s="75" t="s">
        <v>100</v>
      </c>
      <c r="AT162" s="75"/>
      <c r="AU162" s="76"/>
      <c r="AV162" s="74" t="s">
        <v>44</v>
      </c>
      <c r="AW162" s="76"/>
      <c r="AX162" s="77"/>
      <c r="AY162" s="77" t="n">
        <v>2</v>
      </c>
    </row>
    <row r="163" customFormat="false" ht="72" hidden="true" customHeight="false" outlineLevel="2" collapsed="false">
      <c r="A163" s="64"/>
      <c r="B163" s="89" t="s">
        <v>371</v>
      </c>
      <c r="C163" s="113"/>
      <c r="D163" s="114"/>
      <c r="E163" s="115"/>
      <c r="F163" s="118"/>
      <c r="G163" s="82"/>
      <c r="H163" s="116"/>
      <c r="I163" s="116"/>
      <c r="J163" s="116"/>
      <c r="K163" s="116"/>
      <c r="L163" s="116"/>
      <c r="M163" s="116"/>
      <c r="N163" s="116"/>
      <c r="O163" s="116"/>
      <c r="P163" s="114"/>
      <c r="Q163" s="115"/>
      <c r="R163" s="113"/>
      <c r="S163" s="115"/>
      <c r="T163" s="116"/>
      <c r="U163" s="113"/>
      <c r="V163" s="114"/>
      <c r="W163" s="115"/>
      <c r="X163" s="113"/>
      <c r="Y163" s="115" t="s">
        <v>35</v>
      </c>
      <c r="Z163" s="82" t="s">
        <v>35</v>
      </c>
      <c r="AA163" s="116"/>
      <c r="AB163" s="114"/>
      <c r="AC163" s="115"/>
      <c r="AD163" s="113"/>
      <c r="AE163" s="114"/>
      <c r="AF163" s="115"/>
      <c r="AG163" s="113"/>
      <c r="AH163" s="114"/>
      <c r="AI163" s="115"/>
      <c r="AJ163" s="113"/>
      <c r="AK163" s="115"/>
      <c r="AL163" s="82"/>
      <c r="AM163" s="129"/>
      <c r="AN163" s="129"/>
      <c r="AO163" s="130" t="n">
        <v>3</v>
      </c>
      <c r="AP163" s="86" t="n">
        <v>0.2</v>
      </c>
      <c r="AQ163" s="119" t="s">
        <v>372</v>
      </c>
      <c r="AR163" s="88" t="s">
        <v>373</v>
      </c>
      <c r="AS163" s="88" t="s">
        <v>100</v>
      </c>
      <c r="AT163" s="88"/>
      <c r="AU163" s="35" t="s">
        <v>374</v>
      </c>
      <c r="AV163" s="35"/>
      <c r="AW163" s="35"/>
      <c r="AX163" s="36"/>
      <c r="AY163" s="36"/>
    </row>
    <row r="164" customFormat="false" ht="28.8" hidden="true" customHeight="false" outlineLevel="2" collapsed="false">
      <c r="A164" s="64"/>
      <c r="B164" s="89" t="s">
        <v>375</v>
      </c>
      <c r="C164" s="113"/>
      <c r="D164" s="114"/>
      <c r="E164" s="115"/>
      <c r="F164" s="118"/>
      <c r="G164" s="82"/>
      <c r="H164" s="116"/>
      <c r="I164" s="116"/>
      <c r="J164" s="116"/>
      <c r="K164" s="116"/>
      <c r="L164" s="116"/>
      <c r="M164" s="116"/>
      <c r="N164" s="116"/>
      <c r="O164" s="116"/>
      <c r="P164" s="114"/>
      <c r="Q164" s="115"/>
      <c r="R164" s="113"/>
      <c r="S164" s="115"/>
      <c r="T164" s="116"/>
      <c r="U164" s="113"/>
      <c r="V164" s="114"/>
      <c r="W164" s="115"/>
      <c r="X164" s="113"/>
      <c r="Y164" s="115"/>
      <c r="Z164" s="82"/>
      <c r="AA164" s="116" t="s">
        <v>35</v>
      </c>
      <c r="AB164" s="114" t="s">
        <v>35</v>
      </c>
      <c r="AC164" s="115"/>
      <c r="AD164" s="113"/>
      <c r="AE164" s="114"/>
      <c r="AF164" s="115"/>
      <c r="AG164" s="113"/>
      <c r="AH164" s="114"/>
      <c r="AI164" s="115"/>
      <c r="AJ164" s="113"/>
      <c r="AK164" s="115"/>
      <c r="AL164" s="82"/>
      <c r="AM164" s="129"/>
      <c r="AN164" s="129"/>
      <c r="AO164" s="130" t="n">
        <v>2</v>
      </c>
      <c r="AP164" s="86" t="n">
        <v>0</v>
      </c>
      <c r="AQ164" s="119" t="s">
        <v>376</v>
      </c>
      <c r="AR164" s="88"/>
      <c r="AS164" s="88" t="s">
        <v>100</v>
      </c>
      <c r="AT164" s="88"/>
      <c r="AU164" s="35"/>
      <c r="AV164" s="35"/>
      <c r="AW164" s="35"/>
      <c r="AX164" s="36"/>
      <c r="AY164" s="36"/>
    </row>
    <row r="165" customFormat="false" ht="14.4" hidden="true" customHeight="false" outlineLevel="2" collapsed="false">
      <c r="A165" s="64"/>
      <c r="B165" s="89" t="s">
        <v>377</v>
      </c>
      <c r="C165" s="113"/>
      <c r="D165" s="114"/>
      <c r="E165" s="115"/>
      <c r="F165" s="118"/>
      <c r="G165" s="82"/>
      <c r="H165" s="116"/>
      <c r="I165" s="116"/>
      <c r="J165" s="116"/>
      <c r="K165" s="116"/>
      <c r="L165" s="116"/>
      <c r="M165" s="116"/>
      <c r="N165" s="116"/>
      <c r="O165" s="116"/>
      <c r="P165" s="114"/>
      <c r="Q165" s="115"/>
      <c r="R165" s="113"/>
      <c r="S165" s="115"/>
      <c r="T165" s="116"/>
      <c r="U165" s="113"/>
      <c r="V165" s="114"/>
      <c r="W165" s="115"/>
      <c r="X165" s="113"/>
      <c r="Y165" s="115"/>
      <c r="Z165" s="82"/>
      <c r="AA165" s="116"/>
      <c r="AB165" s="114"/>
      <c r="AC165" s="115" t="s">
        <v>35</v>
      </c>
      <c r="AD165" s="113"/>
      <c r="AE165" s="114"/>
      <c r="AF165" s="115"/>
      <c r="AG165" s="113"/>
      <c r="AH165" s="114"/>
      <c r="AI165" s="115"/>
      <c r="AJ165" s="113"/>
      <c r="AK165" s="115"/>
      <c r="AL165" s="82"/>
      <c r="AM165" s="129"/>
      <c r="AN165" s="129"/>
      <c r="AO165" s="130" t="n">
        <v>2</v>
      </c>
      <c r="AP165" s="86" t="n">
        <v>0</v>
      </c>
      <c r="AQ165" s="119" t="s">
        <v>378</v>
      </c>
      <c r="AR165" s="88"/>
      <c r="AS165" s="88" t="s">
        <v>100</v>
      </c>
      <c r="AT165" s="88"/>
      <c r="AU165" s="35"/>
      <c r="AV165" s="35"/>
      <c r="AW165" s="35"/>
      <c r="AX165" s="36"/>
      <c r="AY165" s="36"/>
    </row>
    <row r="166" customFormat="false" ht="14.4" hidden="true" customHeight="false" outlineLevel="2" collapsed="false">
      <c r="A166" s="64"/>
      <c r="B166" s="89"/>
      <c r="C166" s="113"/>
      <c r="D166" s="114"/>
      <c r="E166" s="115"/>
      <c r="F166" s="118"/>
      <c r="G166" s="82"/>
      <c r="H166" s="116"/>
      <c r="I166" s="116"/>
      <c r="J166" s="116"/>
      <c r="K166" s="116"/>
      <c r="L166" s="116"/>
      <c r="M166" s="116"/>
      <c r="N166" s="116"/>
      <c r="O166" s="116"/>
      <c r="P166" s="114"/>
      <c r="Q166" s="115"/>
      <c r="R166" s="113"/>
      <c r="S166" s="115"/>
      <c r="T166" s="116"/>
      <c r="U166" s="113"/>
      <c r="V166" s="114"/>
      <c r="W166" s="115"/>
      <c r="X166" s="113"/>
      <c r="Y166" s="115"/>
      <c r="Z166" s="82"/>
      <c r="AA166" s="116"/>
      <c r="AB166" s="114"/>
      <c r="AC166" s="115"/>
      <c r="AD166" s="113"/>
      <c r="AE166" s="114"/>
      <c r="AF166" s="115"/>
      <c r="AG166" s="113"/>
      <c r="AH166" s="114"/>
      <c r="AI166" s="115"/>
      <c r="AJ166" s="113"/>
      <c r="AK166" s="115"/>
      <c r="AL166" s="82"/>
      <c r="AM166" s="129"/>
      <c r="AN166" s="129"/>
      <c r="AO166" s="130"/>
      <c r="AP166" s="86"/>
      <c r="AQ166" s="119"/>
      <c r="AR166" s="88"/>
      <c r="AS166" s="88"/>
      <c r="AT166" s="88"/>
      <c r="AU166" s="35"/>
      <c r="AV166" s="35"/>
      <c r="AW166" s="35"/>
      <c r="AX166" s="36"/>
      <c r="AY166" s="36"/>
    </row>
    <row r="167" customFormat="false" ht="28.8" hidden="false" customHeight="false" outlineLevel="1" collapsed="true">
      <c r="A167" s="64" t="s">
        <v>379</v>
      </c>
      <c r="B167" s="65" t="s">
        <v>380</v>
      </c>
      <c r="C167" s="66"/>
      <c r="D167" s="67"/>
      <c r="E167" s="68"/>
      <c r="F167" s="69"/>
      <c r="G167" s="69"/>
      <c r="H167" s="69"/>
      <c r="I167" s="69"/>
      <c r="J167" s="69"/>
      <c r="K167" s="69"/>
      <c r="L167" s="69"/>
      <c r="M167" s="69"/>
      <c r="N167" s="69"/>
      <c r="O167" s="69"/>
      <c r="P167" s="67"/>
      <c r="Q167" s="69"/>
      <c r="R167" s="69"/>
      <c r="S167" s="69"/>
      <c r="T167" s="69"/>
      <c r="U167" s="66"/>
      <c r="V167" s="69"/>
      <c r="W167" s="69"/>
      <c r="X167" s="69"/>
      <c r="Y167" s="69"/>
      <c r="Z167" s="69"/>
      <c r="AA167" s="69"/>
      <c r="AB167" s="69"/>
      <c r="AC167" s="69"/>
      <c r="AD167" s="69"/>
      <c r="AE167" s="67"/>
      <c r="AF167" s="69"/>
      <c r="AG167" s="69"/>
      <c r="AH167" s="69"/>
      <c r="AI167" s="69"/>
      <c r="AJ167" s="66"/>
      <c r="AK167" s="68"/>
      <c r="AL167" s="69"/>
      <c r="AM167" s="189" t="n">
        <v>44044</v>
      </c>
      <c r="AN167" s="189"/>
      <c r="AO167" s="190"/>
      <c r="AP167" s="72" t="n">
        <f aca="false">SUMPRODUCT(AO168:AO174,AP168:AP174)/SUM(AO168:AO174)</f>
        <v>0.453333333333333</v>
      </c>
      <c r="AQ167" s="73" t="s">
        <v>381</v>
      </c>
      <c r="AR167" s="74"/>
      <c r="AS167" s="75" t="s">
        <v>100</v>
      </c>
      <c r="AT167" s="75" t="s">
        <v>382</v>
      </c>
      <c r="AU167" s="76"/>
      <c r="AV167" s="74" t="s">
        <v>44</v>
      </c>
      <c r="AW167" s="76"/>
      <c r="AX167" s="77"/>
      <c r="AY167" s="77" t="n">
        <v>3</v>
      </c>
    </row>
    <row r="168" customFormat="false" ht="14.4" hidden="true" customHeight="false" outlineLevel="2" collapsed="false">
      <c r="A168" s="64"/>
      <c r="B168" s="89" t="s">
        <v>383</v>
      </c>
      <c r="C168" s="113"/>
      <c r="D168" s="114"/>
      <c r="E168" s="115"/>
      <c r="F168" s="118"/>
      <c r="G168" s="82"/>
      <c r="H168" s="116"/>
      <c r="I168" s="116"/>
      <c r="J168" s="116"/>
      <c r="K168" s="116"/>
      <c r="L168" s="116"/>
      <c r="M168" s="116"/>
      <c r="N168" s="116"/>
      <c r="O168" s="116"/>
      <c r="P168" s="114"/>
      <c r="Q168" s="115"/>
      <c r="R168" s="113"/>
      <c r="S168" s="115"/>
      <c r="T168" s="116"/>
      <c r="U168" s="113"/>
      <c r="V168" s="114"/>
      <c r="W168" s="115" t="s">
        <v>35</v>
      </c>
      <c r="X168" s="113"/>
      <c r="Y168" s="115"/>
      <c r="Z168" s="82"/>
      <c r="AA168" s="116"/>
      <c r="AB168" s="114"/>
      <c r="AC168" s="115"/>
      <c r="AD168" s="113"/>
      <c r="AE168" s="114"/>
      <c r="AF168" s="115"/>
      <c r="AG168" s="113"/>
      <c r="AH168" s="114"/>
      <c r="AI168" s="115"/>
      <c r="AJ168" s="113"/>
      <c r="AK168" s="115"/>
      <c r="AL168" s="82"/>
      <c r="AM168" s="129"/>
      <c r="AN168" s="129"/>
      <c r="AO168" s="130" t="n">
        <v>2</v>
      </c>
      <c r="AP168" s="86" t="n">
        <v>1</v>
      </c>
      <c r="AQ168" s="119"/>
      <c r="AR168" s="88"/>
      <c r="AS168" s="88" t="s">
        <v>382</v>
      </c>
      <c r="AT168" s="88"/>
      <c r="AU168" s="35"/>
      <c r="AV168" s="35"/>
      <c r="AW168" s="35"/>
      <c r="AX168" s="36"/>
      <c r="AY168" s="36"/>
    </row>
    <row r="169" customFormat="false" ht="28.8" hidden="true" customHeight="false" outlineLevel="2" collapsed="false">
      <c r="A169" s="64"/>
      <c r="B169" s="89" t="s">
        <v>384</v>
      </c>
      <c r="C169" s="113"/>
      <c r="D169" s="114"/>
      <c r="E169" s="115"/>
      <c r="F169" s="118"/>
      <c r="G169" s="82"/>
      <c r="H169" s="116"/>
      <c r="I169" s="116"/>
      <c r="J169" s="116"/>
      <c r="K169" s="116"/>
      <c r="L169" s="116"/>
      <c r="M169" s="116"/>
      <c r="N169" s="116"/>
      <c r="O169" s="116"/>
      <c r="P169" s="114"/>
      <c r="Q169" s="115"/>
      <c r="R169" s="113"/>
      <c r="S169" s="115"/>
      <c r="T169" s="116"/>
      <c r="U169" s="113"/>
      <c r="V169" s="114"/>
      <c r="W169" s="115" t="s">
        <v>35</v>
      </c>
      <c r="X169" s="113"/>
      <c r="Y169" s="115"/>
      <c r="Z169" s="82"/>
      <c r="AA169" s="116"/>
      <c r="AB169" s="114"/>
      <c r="AC169" s="115"/>
      <c r="AD169" s="113"/>
      <c r="AE169" s="114"/>
      <c r="AF169" s="115"/>
      <c r="AG169" s="113"/>
      <c r="AH169" s="114"/>
      <c r="AI169" s="115"/>
      <c r="AJ169" s="113"/>
      <c r="AK169" s="115"/>
      <c r="AL169" s="82"/>
      <c r="AM169" s="129"/>
      <c r="AN169" s="129"/>
      <c r="AO169" s="130" t="n">
        <v>2</v>
      </c>
      <c r="AP169" s="86" t="n">
        <v>1</v>
      </c>
      <c r="AQ169" s="119" t="s">
        <v>385</v>
      </c>
      <c r="AR169" s="88" t="s">
        <v>386</v>
      </c>
      <c r="AS169" s="88" t="s">
        <v>382</v>
      </c>
      <c r="AT169" s="88"/>
      <c r="AU169" s="35"/>
      <c r="AV169" s="35"/>
      <c r="AW169" s="35"/>
      <c r="AX169" s="36"/>
      <c r="AY169" s="36"/>
    </row>
    <row r="170" customFormat="false" ht="28.8" hidden="true" customHeight="false" outlineLevel="2" collapsed="false">
      <c r="A170" s="64"/>
      <c r="B170" s="89" t="s">
        <v>387</v>
      </c>
      <c r="C170" s="113"/>
      <c r="D170" s="114"/>
      <c r="E170" s="115"/>
      <c r="F170" s="118"/>
      <c r="G170" s="82"/>
      <c r="H170" s="116"/>
      <c r="I170" s="116"/>
      <c r="J170" s="116"/>
      <c r="K170" s="116"/>
      <c r="L170" s="116"/>
      <c r="M170" s="116"/>
      <c r="N170" s="116"/>
      <c r="O170" s="116"/>
      <c r="P170" s="114"/>
      <c r="Q170" s="115"/>
      <c r="R170" s="113"/>
      <c r="S170" s="115"/>
      <c r="T170" s="116"/>
      <c r="U170" s="113"/>
      <c r="V170" s="114"/>
      <c r="W170" s="115"/>
      <c r="X170" s="113" t="s">
        <v>35</v>
      </c>
      <c r="Y170" s="115" t="s">
        <v>35</v>
      </c>
      <c r="Z170" s="82" t="s">
        <v>35</v>
      </c>
      <c r="AA170" s="116"/>
      <c r="AB170" s="114"/>
      <c r="AC170" s="115"/>
      <c r="AD170" s="113"/>
      <c r="AE170" s="114"/>
      <c r="AF170" s="115"/>
      <c r="AG170" s="113"/>
      <c r="AH170" s="114"/>
      <c r="AI170" s="115"/>
      <c r="AJ170" s="113"/>
      <c r="AK170" s="115"/>
      <c r="AL170" s="82"/>
      <c r="AM170" s="129"/>
      <c r="AN170" s="129"/>
      <c r="AO170" s="130" t="n">
        <v>2</v>
      </c>
      <c r="AP170" s="86" t="n">
        <v>0.7</v>
      </c>
      <c r="AQ170" s="119"/>
      <c r="AR170" s="88" t="s">
        <v>388</v>
      </c>
      <c r="AS170" s="88" t="s">
        <v>382</v>
      </c>
      <c r="AT170" s="88"/>
      <c r="AU170" s="35" t="s">
        <v>389</v>
      </c>
      <c r="AV170" s="35"/>
      <c r="AW170" s="35"/>
      <c r="AX170" s="36"/>
      <c r="AY170" s="36"/>
    </row>
    <row r="171" customFormat="false" ht="14.4" hidden="true" customHeight="false" outlineLevel="2" collapsed="false">
      <c r="A171" s="64"/>
      <c r="B171" s="89" t="s">
        <v>390</v>
      </c>
      <c r="C171" s="113"/>
      <c r="D171" s="114"/>
      <c r="E171" s="115"/>
      <c r="F171" s="118"/>
      <c r="G171" s="82"/>
      <c r="H171" s="116"/>
      <c r="I171" s="116"/>
      <c r="J171" s="116"/>
      <c r="K171" s="116"/>
      <c r="L171" s="116"/>
      <c r="M171" s="116"/>
      <c r="N171" s="116"/>
      <c r="O171" s="116"/>
      <c r="P171" s="114"/>
      <c r="Q171" s="115"/>
      <c r="R171" s="113"/>
      <c r="S171" s="115"/>
      <c r="T171" s="116"/>
      <c r="U171" s="113"/>
      <c r="V171" s="114"/>
      <c r="W171" s="115"/>
      <c r="X171" s="113"/>
      <c r="Y171" s="115"/>
      <c r="Z171" s="82" t="s">
        <v>35</v>
      </c>
      <c r="AA171" s="116" t="s">
        <v>35</v>
      </c>
      <c r="AB171" s="114"/>
      <c r="AC171" s="115"/>
      <c r="AD171" s="113"/>
      <c r="AE171" s="114"/>
      <c r="AF171" s="115"/>
      <c r="AG171" s="113"/>
      <c r="AH171" s="114"/>
      <c r="AI171" s="115"/>
      <c r="AJ171" s="113"/>
      <c r="AK171" s="115"/>
      <c r="AL171" s="82"/>
      <c r="AM171" s="129"/>
      <c r="AN171" s="129"/>
      <c r="AO171" s="130" t="n">
        <v>2</v>
      </c>
      <c r="AP171" s="86" t="n">
        <v>0.02</v>
      </c>
      <c r="AQ171" s="119"/>
      <c r="AR171" s="88"/>
      <c r="AS171" s="88" t="s">
        <v>382</v>
      </c>
      <c r="AT171" s="88"/>
      <c r="AU171" s="35"/>
      <c r="AV171" s="35"/>
      <c r="AW171" s="35"/>
      <c r="AX171" s="36"/>
      <c r="AY171" s="36"/>
    </row>
    <row r="172" customFormat="false" ht="28.8" hidden="true" customHeight="false" outlineLevel="2" collapsed="false">
      <c r="A172" s="64"/>
      <c r="B172" s="89" t="s">
        <v>391</v>
      </c>
      <c r="C172" s="113"/>
      <c r="D172" s="114"/>
      <c r="E172" s="115"/>
      <c r="F172" s="118"/>
      <c r="G172" s="82"/>
      <c r="H172" s="116"/>
      <c r="I172" s="116"/>
      <c r="J172" s="116"/>
      <c r="K172" s="116"/>
      <c r="L172" s="116"/>
      <c r="M172" s="116"/>
      <c r="N172" s="116"/>
      <c r="O172" s="116"/>
      <c r="P172" s="114"/>
      <c r="Q172" s="115"/>
      <c r="R172" s="113"/>
      <c r="S172" s="115"/>
      <c r="T172" s="116"/>
      <c r="U172" s="113"/>
      <c r="V172" s="114"/>
      <c r="W172" s="115"/>
      <c r="X172" s="113"/>
      <c r="Y172" s="115"/>
      <c r="Z172" s="82" t="s">
        <v>35</v>
      </c>
      <c r="AA172" s="116" t="s">
        <v>35</v>
      </c>
      <c r="AB172" s="114"/>
      <c r="AC172" s="115"/>
      <c r="AD172" s="113"/>
      <c r="AE172" s="114"/>
      <c r="AF172" s="115"/>
      <c r="AG172" s="113"/>
      <c r="AH172" s="114"/>
      <c r="AI172" s="115"/>
      <c r="AJ172" s="113"/>
      <c r="AK172" s="115"/>
      <c r="AL172" s="82"/>
      <c r="AM172" s="129"/>
      <c r="AN172" s="129"/>
      <c r="AO172" s="130" t="n">
        <v>2</v>
      </c>
      <c r="AP172" s="86" t="n">
        <v>0</v>
      </c>
      <c r="AQ172" s="119"/>
      <c r="AR172" s="88"/>
      <c r="AS172" s="88" t="s">
        <v>382</v>
      </c>
      <c r="AT172" s="88"/>
      <c r="AU172" s="35"/>
      <c r="AV172" s="35"/>
      <c r="AW172" s="35"/>
      <c r="AX172" s="36"/>
      <c r="AY172" s="36"/>
    </row>
    <row r="173" customFormat="false" ht="14.4" hidden="true" customHeight="false" outlineLevel="2" collapsed="false">
      <c r="A173" s="64"/>
      <c r="B173" s="89" t="s">
        <v>392</v>
      </c>
      <c r="C173" s="113"/>
      <c r="D173" s="114"/>
      <c r="E173" s="115"/>
      <c r="F173" s="118"/>
      <c r="G173" s="82"/>
      <c r="H173" s="116"/>
      <c r="I173" s="116"/>
      <c r="J173" s="116"/>
      <c r="K173" s="116"/>
      <c r="L173" s="116"/>
      <c r="M173" s="116"/>
      <c r="N173" s="116"/>
      <c r="O173" s="116"/>
      <c r="P173" s="114"/>
      <c r="Q173" s="115"/>
      <c r="R173" s="113"/>
      <c r="S173" s="115"/>
      <c r="T173" s="116"/>
      <c r="U173" s="113"/>
      <c r="V173" s="114"/>
      <c r="W173" s="115"/>
      <c r="X173" s="113"/>
      <c r="Y173" s="115"/>
      <c r="Z173" s="82"/>
      <c r="AA173" s="116" t="s">
        <v>35</v>
      </c>
      <c r="AB173" s="114" t="s">
        <v>35</v>
      </c>
      <c r="AC173" s="115" t="s">
        <v>35</v>
      </c>
      <c r="AD173" s="113"/>
      <c r="AE173" s="114"/>
      <c r="AF173" s="115"/>
      <c r="AG173" s="113"/>
      <c r="AH173" s="114"/>
      <c r="AI173" s="115"/>
      <c r="AJ173" s="113"/>
      <c r="AK173" s="115"/>
      <c r="AL173" s="82"/>
      <c r="AM173" s="129"/>
      <c r="AN173" s="129"/>
      <c r="AO173" s="130" t="n">
        <v>2</v>
      </c>
      <c r="AP173" s="86" t="n">
        <v>0</v>
      </c>
      <c r="AQ173" s="119"/>
      <c r="AR173" s="88"/>
      <c r="AS173" s="88" t="s">
        <v>382</v>
      </c>
      <c r="AT173" s="88"/>
      <c r="AU173" s="35"/>
      <c r="AV173" s="35"/>
      <c r="AW173" s="35"/>
      <c r="AX173" s="36"/>
      <c r="AY173" s="36"/>
    </row>
    <row r="174" customFormat="false" ht="14.4" hidden="true" customHeight="false" outlineLevel="2" collapsed="false">
      <c r="A174" s="64"/>
      <c r="B174" s="89"/>
      <c r="C174" s="113"/>
      <c r="D174" s="114"/>
      <c r="E174" s="115"/>
      <c r="F174" s="118"/>
      <c r="G174" s="82"/>
      <c r="H174" s="116"/>
      <c r="I174" s="116"/>
      <c r="J174" s="116"/>
      <c r="K174" s="116"/>
      <c r="L174" s="116"/>
      <c r="M174" s="116"/>
      <c r="N174" s="116"/>
      <c r="O174" s="116"/>
      <c r="P174" s="114"/>
      <c r="Q174" s="115"/>
      <c r="R174" s="113"/>
      <c r="S174" s="115"/>
      <c r="T174" s="116"/>
      <c r="U174" s="113"/>
      <c r="V174" s="114"/>
      <c r="W174" s="115"/>
      <c r="X174" s="113"/>
      <c r="Y174" s="115"/>
      <c r="Z174" s="82"/>
      <c r="AA174" s="116"/>
      <c r="AB174" s="114"/>
      <c r="AC174" s="115"/>
      <c r="AD174" s="113"/>
      <c r="AE174" s="114"/>
      <c r="AF174" s="115"/>
      <c r="AG174" s="113"/>
      <c r="AH174" s="114"/>
      <c r="AI174" s="115"/>
      <c r="AJ174" s="113"/>
      <c r="AK174" s="115"/>
      <c r="AL174" s="82"/>
      <c r="AM174" s="129"/>
      <c r="AN174" s="129"/>
      <c r="AO174" s="130"/>
      <c r="AP174" s="86"/>
      <c r="AQ174" s="119"/>
      <c r="AR174" s="88"/>
      <c r="AS174" s="88"/>
      <c r="AT174" s="88"/>
      <c r="AU174" s="35"/>
      <c r="AV174" s="35"/>
      <c r="AW174" s="35"/>
      <c r="AX174" s="36"/>
      <c r="AY174" s="36"/>
    </row>
    <row r="175" customFormat="false" ht="28.8" hidden="false" customHeight="false" outlineLevel="1" collapsed="true">
      <c r="A175" s="64" t="s">
        <v>393</v>
      </c>
      <c r="B175" s="65" t="s">
        <v>394</v>
      </c>
      <c r="C175" s="66"/>
      <c r="D175" s="67"/>
      <c r="E175" s="68"/>
      <c r="F175" s="69"/>
      <c r="G175" s="69"/>
      <c r="H175" s="69"/>
      <c r="I175" s="69"/>
      <c r="J175" s="69"/>
      <c r="K175" s="69"/>
      <c r="L175" s="69"/>
      <c r="M175" s="69"/>
      <c r="N175" s="69"/>
      <c r="O175" s="69"/>
      <c r="P175" s="67"/>
      <c r="Q175" s="69"/>
      <c r="R175" s="69"/>
      <c r="S175" s="69"/>
      <c r="T175" s="69"/>
      <c r="U175" s="66"/>
      <c r="V175" s="69"/>
      <c r="W175" s="69"/>
      <c r="X175" s="69"/>
      <c r="Y175" s="69"/>
      <c r="Z175" s="69"/>
      <c r="AA175" s="69"/>
      <c r="AB175" s="69"/>
      <c r="AC175" s="69"/>
      <c r="AD175" s="69"/>
      <c r="AE175" s="67"/>
      <c r="AF175" s="69"/>
      <c r="AG175" s="69"/>
      <c r="AH175" s="69"/>
      <c r="AI175" s="69"/>
      <c r="AJ175" s="66"/>
      <c r="AK175" s="68"/>
      <c r="AL175" s="69"/>
      <c r="AM175" s="189" t="n">
        <v>43831</v>
      </c>
      <c r="AN175" s="189"/>
      <c r="AO175" s="190"/>
      <c r="AP175" s="72" t="n">
        <f aca="false">SUMPRODUCT(AO176:AO179,AP176:AP179)/SUM(AO176:AO179)</f>
        <v>0.933333333333333</v>
      </c>
      <c r="AQ175" s="73" t="s">
        <v>395</v>
      </c>
      <c r="AR175" s="74"/>
      <c r="AS175" s="75" t="s">
        <v>115</v>
      </c>
      <c r="AT175" s="75" t="s">
        <v>115</v>
      </c>
      <c r="AU175" s="76"/>
      <c r="AV175" s="74" t="s">
        <v>44</v>
      </c>
      <c r="AW175" s="76" t="s">
        <v>396</v>
      </c>
      <c r="AX175" s="77"/>
      <c r="AY175" s="77" t="n">
        <v>3</v>
      </c>
    </row>
    <row r="176" customFormat="false" ht="43.2" hidden="true" customHeight="false" outlineLevel="2" collapsed="false">
      <c r="A176" s="64"/>
      <c r="B176" s="89" t="s">
        <v>397</v>
      </c>
      <c r="C176" s="113"/>
      <c r="D176" s="114"/>
      <c r="E176" s="115"/>
      <c r="F176" s="118"/>
      <c r="G176" s="82"/>
      <c r="H176" s="116"/>
      <c r="I176" s="116"/>
      <c r="J176" s="116"/>
      <c r="K176" s="116"/>
      <c r="L176" s="116"/>
      <c r="M176" s="116"/>
      <c r="N176" s="116"/>
      <c r="O176" s="116"/>
      <c r="P176" s="114"/>
      <c r="Q176" s="115"/>
      <c r="R176" s="113"/>
      <c r="S176" s="115"/>
      <c r="T176" s="116"/>
      <c r="U176" s="113"/>
      <c r="V176" s="114"/>
      <c r="W176" s="115" t="s">
        <v>35</v>
      </c>
      <c r="X176" s="113" t="s">
        <v>35</v>
      </c>
      <c r="Y176" s="115" t="s">
        <v>24</v>
      </c>
      <c r="Z176" s="82"/>
      <c r="AA176" s="116"/>
      <c r="AB176" s="114"/>
      <c r="AC176" s="115"/>
      <c r="AD176" s="113"/>
      <c r="AE176" s="114"/>
      <c r="AF176" s="115"/>
      <c r="AG176" s="113"/>
      <c r="AH176" s="114"/>
      <c r="AI176" s="115"/>
      <c r="AJ176" s="113"/>
      <c r="AK176" s="115"/>
      <c r="AL176" s="82"/>
      <c r="AM176" s="129"/>
      <c r="AN176" s="129"/>
      <c r="AO176" s="130" t="n">
        <v>4</v>
      </c>
      <c r="AP176" s="86" t="n">
        <v>1</v>
      </c>
      <c r="AQ176" s="119"/>
      <c r="AR176" s="88" t="s">
        <v>398</v>
      </c>
      <c r="AS176" s="88" t="s">
        <v>115</v>
      </c>
      <c r="AT176" s="88"/>
      <c r="AU176" s="35"/>
      <c r="AV176" s="35"/>
      <c r="AW176" s="35"/>
      <c r="AX176" s="36"/>
      <c r="AY176" s="36"/>
    </row>
    <row r="177" customFormat="false" ht="14.4" hidden="true" customHeight="false" outlineLevel="2" collapsed="false">
      <c r="A177" s="64"/>
      <c r="B177" s="89" t="s">
        <v>399</v>
      </c>
      <c r="C177" s="113"/>
      <c r="D177" s="114"/>
      <c r="E177" s="115"/>
      <c r="F177" s="118"/>
      <c r="G177" s="82"/>
      <c r="H177" s="116"/>
      <c r="I177" s="116"/>
      <c r="J177" s="116"/>
      <c r="K177" s="116"/>
      <c r="L177" s="116"/>
      <c r="M177" s="116"/>
      <c r="N177" s="116"/>
      <c r="O177" s="116"/>
      <c r="P177" s="114"/>
      <c r="Q177" s="115"/>
      <c r="R177" s="113"/>
      <c r="S177" s="115"/>
      <c r="T177" s="116"/>
      <c r="U177" s="113"/>
      <c r="V177" s="114"/>
      <c r="W177" s="115"/>
      <c r="X177" s="113" t="s">
        <v>35</v>
      </c>
      <c r="Y177" s="115" t="s">
        <v>35</v>
      </c>
      <c r="Z177" s="82" t="s">
        <v>24</v>
      </c>
      <c r="AA177" s="116"/>
      <c r="AB177" s="114"/>
      <c r="AC177" s="115"/>
      <c r="AD177" s="113"/>
      <c r="AE177" s="114"/>
      <c r="AF177" s="115"/>
      <c r="AG177" s="113"/>
      <c r="AH177" s="114"/>
      <c r="AI177" s="115"/>
      <c r="AJ177" s="113"/>
      <c r="AK177" s="115"/>
      <c r="AL177" s="82"/>
      <c r="AM177" s="129"/>
      <c r="AN177" s="129"/>
      <c r="AO177" s="130" t="n">
        <v>1</v>
      </c>
      <c r="AP177" s="86" t="n">
        <v>0.4</v>
      </c>
      <c r="AQ177" s="119"/>
      <c r="AR177" s="88" t="s">
        <v>400</v>
      </c>
      <c r="AS177" s="88" t="s">
        <v>115</v>
      </c>
      <c r="AT177" s="88"/>
      <c r="AU177" s="35" t="s">
        <v>401</v>
      </c>
      <c r="AV177" s="35"/>
      <c r="AW177" s="35"/>
      <c r="AX177" s="36"/>
      <c r="AY177" s="36"/>
    </row>
    <row r="178" customFormat="false" ht="57.6" hidden="true" customHeight="false" outlineLevel="2" collapsed="false">
      <c r="A178" s="64"/>
      <c r="B178" s="89" t="s">
        <v>402</v>
      </c>
      <c r="C178" s="113"/>
      <c r="D178" s="114"/>
      <c r="E178" s="115"/>
      <c r="F178" s="118"/>
      <c r="G178" s="82"/>
      <c r="H178" s="116"/>
      <c r="I178" s="116"/>
      <c r="J178" s="116"/>
      <c r="K178" s="116"/>
      <c r="L178" s="116"/>
      <c r="M178" s="116"/>
      <c r="N178" s="116"/>
      <c r="O178" s="116"/>
      <c r="P178" s="114"/>
      <c r="Q178" s="115"/>
      <c r="R178" s="113"/>
      <c r="S178" s="115"/>
      <c r="T178" s="116"/>
      <c r="U178" s="113"/>
      <c r="V178" s="114"/>
      <c r="W178" s="115"/>
      <c r="X178" s="113"/>
      <c r="Y178" s="115" t="s">
        <v>35</v>
      </c>
      <c r="Z178" s="82" t="s">
        <v>35</v>
      </c>
      <c r="AA178" s="116" t="s">
        <v>24</v>
      </c>
      <c r="AB178" s="114"/>
      <c r="AC178" s="115"/>
      <c r="AD178" s="113"/>
      <c r="AE178" s="114"/>
      <c r="AF178" s="115"/>
      <c r="AG178" s="113"/>
      <c r="AH178" s="114"/>
      <c r="AI178" s="115"/>
      <c r="AJ178" s="113"/>
      <c r="AK178" s="115"/>
      <c r="AL178" s="82"/>
      <c r="AM178" s="129"/>
      <c r="AN178" s="129"/>
      <c r="AO178" s="130" t="n">
        <v>4</v>
      </c>
      <c r="AP178" s="86" t="n">
        <v>1</v>
      </c>
      <c r="AQ178" s="119" t="s">
        <v>403</v>
      </c>
      <c r="AR178" s="119" t="s">
        <v>404</v>
      </c>
      <c r="AS178" s="88" t="s">
        <v>115</v>
      </c>
      <c r="AT178" s="88"/>
      <c r="AU178" s="35"/>
      <c r="AV178" s="35"/>
      <c r="AW178" s="35"/>
      <c r="AX178" s="36"/>
      <c r="AY178" s="36"/>
    </row>
    <row r="179" customFormat="false" ht="14.4" hidden="true" customHeight="false" outlineLevel="2" collapsed="false">
      <c r="A179" s="64"/>
      <c r="B179" s="89"/>
      <c r="C179" s="113"/>
      <c r="D179" s="114"/>
      <c r="E179" s="115"/>
      <c r="F179" s="118"/>
      <c r="G179" s="82"/>
      <c r="H179" s="116"/>
      <c r="I179" s="116"/>
      <c r="J179" s="116"/>
      <c r="K179" s="116"/>
      <c r="L179" s="116"/>
      <c r="M179" s="116"/>
      <c r="N179" s="116"/>
      <c r="O179" s="116"/>
      <c r="P179" s="114"/>
      <c r="Q179" s="115"/>
      <c r="R179" s="113"/>
      <c r="S179" s="115"/>
      <c r="T179" s="116"/>
      <c r="U179" s="113"/>
      <c r="V179" s="114"/>
      <c r="W179" s="115"/>
      <c r="X179" s="113"/>
      <c r="Y179" s="115"/>
      <c r="Z179" s="82"/>
      <c r="AA179" s="116"/>
      <c r="AB179" s="114"/>
      <c r="AC179" s="115"/>
      <c r="AD179" s="113"/>
      <c r="AE179" s="114"/>
      <c r="AF179" s="115"/>
      <c r="AG179" s="113"/>
      <c r="AH179" s="114"/>
      <c r="AI179" s="115"/>
      <c r="AJ179" s="113"/>
      <c r="AK179" s="115"/>
      <c r="AL179" s="82"/>
      <c r="AM179" s="129"/>
      <c r="AN179" s="129"/>
      <c r="AO179" s="130"/>
      <c r="AP179" s="86"/>
      <c r="AQ179" s="119"/>
      <c r="AR179" s="88"/>
      <c r="AS179" s="88"/>
      <c r="AT179" s="88"/>
      <c r="AU179" s="35"/>
      <c r="AV179" s="35"/>
      <c r="AW179" s="35"/>
      <c r="AX179" s="36"/>
      <c r="AY179" s="36"/>
    </row>
    <row r="180" customFormat="false" ht="14.4" hidden="false" customHeight="false" outlineLevel="1" collapsed="true">
      <c r="A180" s="64" t="s">
        <v>405</v>
      </c>
      <c r="B180" s="65" t="s">
        <v>406</v>
      </c>
      <c r="C180" s="66"/>
      <c r="D180" s="67"/>
      <c r="E180" s="68"/>
      <c r="F180" s="69"/>
      <c r="G180" s="69"/>
      <c r="H180" s="69"/>
      <c r="I180" s="69"/>
      <c r="J180" s="69"/>
      <c r="K180" s="69"/>
      <c r="L180" s="69"/>
      <c r="M180" s="69"/>
      <c r="N180" s="69"/>
      <c r="O180" s="69"/>
      <c r="P180" s="67"/>
      <c r="Q180" s="69"/>
      <c r="R180" s="69"/>
      <c r="S180" s="69"/>
      <c r="T180" s="69"/>
      <c r="U180" s="66"/>
      <c r="V180" s="69"/>
      <c r="W180" s="69"/>
      <c r="X180" s="69"/>
      <c r="Y180" s="69"/>
      <c r="Z180" s="69"/>
      <c r="AA180" s="69"/>
      <c r="AB180" s="69"/>
      <c r="AC180" s="69"/>
      <c r="AD180" s="69"/>
      <c r="AE180" s="67"/>
      <c r="AF180" s="69"/>
      <c r="AG180" s="69"/>
      <c r="AH180" s="69"/>
      <c r="AI180" s="69"/>
      <c r="AJ180" s="66"/>
      <c r="AK180" s="68"/>
      <c r="AL180" s="69"/>
      <c r="AM180" s="189" t="n">
        <v>44105</v>
      </c>
      <c r="AN180" s="189"/>
      <c r="AO180" s="190"/>
      <c r="AP180" s="72" t="n">
        <f aca="false">SUMPRODUCT(AO181:AO184,AP181:AP184)/SUM(AO181:AO184)</f>
        <v>0.0333333333333333</v>
      </c>
      <c r="AQ180" s="73" t="s">
        <v>407</v>
      </c>
      <c r="AR180" s="74"/>
      <c r="AS180" s="75" t="s">
        <v>100</v>
      </c>
      <c r="AT180" s="75" t="s">
        <v>408</v>
      </c>
      <c r="AU180" s="76"/>
      <c r="AV180" s="74" t="s">
        <v>44</v>
      </c>
      <c r="AW180" s="76"/>
      <c r="AX180" s="77"/>
      <c r="AY180" s="77" t="n">
        <v>3</v>
      </c>
    </row>
    <row r="181" customFormat="false" ht="14.4" hidden="true" customHeight="false" outlineLevel="2" collapsed="false">
      <c r="A181" s="117"/>
      <c r="B181" s="89" t="s">
        <v>409</v>
      </c>
      <c r="C181" s="113"/>
      <c r="D181" s="114"/>
      <c r="E181" s="115"/>
      <c r="F181" s="118"/>
      <c r="G181" s="82"/>
      <c r="H181" s="116"/>
      <c r="I181" s="116"/>
      <c r="J181" s="116"/>
      <c r="K181" s="116"/>
      <c r="L181" s="116"/>
      <c r="M181" s="116"/>
      <c r="N181" s="116"/>
      <c r="O181" s="116"/>
      <c r="P181" s="114"/>
      <c r="Q181" s="115"/>
      <c r="R181" s="113"/>
      <c r="S181" s="115"/>
      <c r="T181" s="116"/>
      <c r="U181" s="113"/>
      <c r="V181" s="114"/>
      <c r="W181" s="115"/>
      <c r="X181" s="113"/>
      <c r="Y181" s="115" t="s">
        <v>35</v>
      </c>
      <c r="Z181" s="82"/>
      <c r="AA181" s="116"/>
      <c r="AB181" s="114"/>
      <c r="AC181" s="115"/>
      <c r="AD181" s="113"/>
      <c r="AE181" s="114"/>
      <c r="AF181" s="115"/>
      <c r="AG181" s="113"/>
      <c r="AH181" s="114"/>
      <c r="AI181" s="115"/>
      <c r="AJ181" s="113"/>
      <c r="AK181" s="115"/>
      <c r="AL181" s="82"/>
      <c r="AM181" s="129"/>
      <c r="AN181" s="129"/>
      <c r="AO181" s="130" t="n">
        <v>1</v>
      </c>
      <c r="AP181" s="86" t="n">
        <v>0.2</v>
      </c>
      <c r="AQ181" s="119"/>
      <c r="AR181" s="88" t="s">
        <v>410</v>
      </c>
      <c r="AS181" s="88"/>
      <c r="AT181" s="88"/>
      <c r="AU181" s="35"/>
      <c r="AV181" s="35"/>
      <c r="AW181" s="35"/>
      <c r="AX181" s="36"/>
      <c r="AY181" s="36"/>
    </row>
    <row r="182" customFormat="false" ht="14.4" hidden="true" customHeight="false" outlineLevel="2" collapsed="false">
      <c r="A182" s="117"/>
      <c r="B182" s="89" t="s">
        <v>411</v>
      </c>
      <c r="C182" s="113"/>
      <c r="D182" s="114"/>
      <c r="E182" s="115"/>
      <c r="F182" s="118"/>
      <c r="G182" s="82"/>
      <c r="H182" s="116"/>
      <c r="I182" s="116"/>
      <c r="J182" s="116"/>
      <c r="K182" s="116"/>
      <c r="L182" s="116"/>
      <c r="M182" s="116"/>
      <c r="N182" s="116"/>
      <c r="O182" s="116"/>
      <c r="P182" s="114"/>
      <c r="Q182" s="115"/>
      <c r="R182" s="113"/>
      <c r="S182" s="115"/>
      <c r="T182" s="116"/>
      <c r="U182" s="113"/>
      <c r="V182" s="114"/>
      <c r="W182" s="115"/>
      <c r="X182" s="113"/>
      <c r="Y182" s="115"/>
      <c r="Z182" s="82" t="s">
        <v>35</v>
      </c>
      <c r="AA182" s="116"/>
      <c r="AB182" s="114"/>
      <c r="AC182" s="115"/>
      <c r="AD182" s="113"/>
      <c r="AE182" s="114"/>
      <c r="AF182" s="115"/>
      <c r="AG182" s="113"/>
      <c r="AH182" s="114"/>
      <c r="AI182" s="115"/>
      <c r="AJ182" s="113"/>
      <c r="AK182" s="115"/>
      <c r="AL182" s="82"/>
      <c r="AM182" s="129"/>
      <c r="AN182" s="129"/>
      <c r="AO182" s="130" t="n">
        <v>3</v>
      </c>
      <c r="AP182" s="86" t="n">
        <v>0</v>
      </c>
      <c r="AQ182" s="119"/>
      <c r="AR182" s="88"/>
      <c r="AS182" s="88"/>
      <c r="AT182" s="88"/>
      <c r="AU182" s="35"/>
      <c r="AV182" s="35"/>
      <c r="AW182" s="35"/>
      <c r="AX182" s="36"/>
      <c r="AY182" s="36"/>
    </row>
    <row r="183" customFormat="false" ht="14.4" hidden="true" customHeight="false" outlineLevel="2" collapsed="false">
      <c r="A183" s="117"/>
      <c r="B183" s="89" t="s">
        <v>412</v>
      </c>
      <c r="C183" s="113"/>
      <c r="D183" s="114"/>
      <c r="E183" s="115"/>
      <c r="F183" s="118"/>
      <c r="G183" s="82"/>
      <c r="H183" s="116"/>
      <c r="I183" s="116"/>
      <c r="J183" s="116"/>
      <c r="K183" s="116"/>
      <c r="L183" s="116"/>
      <c r="M183" s="116"/>
      <c r="N183" s="116"/>
      <c r="O183" s="116"/>
      <c r="P183" s="114"/>
      <c r="Q183" s="115"/>
      <c r="R183" s="113"/>
      <c r="S183" s="115"/>
      <c r="T183" s="116"/>
      <c r="U183" s="113"/>
      <c r="V183" s="114"/>
      <c r="W183" s="115"/>
      <c r="X183" s="113"/>
      <c r="Y183" s="115"/>
      <c r="Z183" s="82"/>
      <c r="AA183" s="116" t="s">
        <v>35</v>
      </c>
      <c r="AB183" s="114"/>
      <c r="AC183" s="115"/>
      <c r="AD183" s="113"/>
      <c r="AE183" s="114"/>
      <c r="AF183" s="115"/>
      <c r="AG183" s="113"/>
      <c r="AH183" s="114"/>
      <c r="AI183" s="115"/>
      <c r="AJ183" s="113"/>
      <c r="AK183" s="115"/>
      <c r="AL183" s="82"/>
      <c r="AM183" s="129"/>
      <c r="AN183" s="129"/>
      <c r="AO183" s="130" t="n">
        <v>1</v>
      </c>
      <c r="AP183" s="86" t="n">
        <v>0</v>
      </c>
      <c r="AQ183" s="119"/>
      <c r="AR183" s="88"/>
      <c r="AS183" s="88"/>
      <c r="AT183" s="88"/>
      <c r="AU183" s="35"/>
      <c r="AV183" s="35"/>
      <c r="AW183" s="35"/>
      <c r="AX183" s="36"/>
      <c r="AY183" s="36"/>
    </row>
    <row r="184" customFormat="false" ht="14.4" hidden="true" customHeight="false" outlineLevel="2" collapsed="false">
      <c r="A184" s="117"/>
      <c r="B184" s="89" t="s">
        <v>413</v>
      </c>
      <c r="C184" s="113"/>
      <c r="D184" s="114"/>
      <c r="E184" s="115"/>
      <c r="F184" s="118"/>
      <c r="G184" s="82"/>
      <c r="H184" s="116"/>
      <c r="I184" s="116"/>
      <c r="J184" s="116"/>
      <c r="K184" s="116"/>
      <c r="L184" s="116"/>
      <c r="M184" s="116"/>
      <c r="N184" s="116"/>
      <c r="O184" s="116"/>
      <c r="P184" s="114"/>
      <c r="Q184" s="115"/>
      <c r="R184" s="113"/>
      <c r="S184" s="115"/>
      <c r="T184" s="116"/>
      <c r="U184" s="113"/>
      <c r="V184" s="114"/>
      <c r="W184" s="115"/>
      <c r="X184" s="113"/>
      <c r="Y184" s="115"/>
      <c r="Z184" s="82"/>
      <c r="AA184" s="116"/>
      <c r="AB184" s="114" t="s">
        <v>35</v>
      </c>
      <c r="AC184" s="115"/>
      <c r="AD184" s="113"/>
      <c r="AE184" s="114"/>
      <c r="AF184" s="115"/>
      <c r="AG184" s="113"/>
      <c r="AH184" s="114"/>
      <c r="AI184" s="115"/>
      <c r="AJ184" s="113"/>
      <c r="AK184" s="115"/>
      <c r="AL184" s="82"/>
      <c r="AM184" s="129"/>
      <c r="AN184" s="129"/>
      <c r="AO184" s="130" t="n">
        <v>1</v>
      </c>
      <c r="AP184" s="86" t="n">
        <v>0</v>
      </c>
      <c r="AQ184" s="119"/>
      <c r="AR184" s="88"/>
      <c r="AS184" s="88"/>
      <c r="AT184" s="88"/>
      <c r="AU184" s="35"/>
      <c r="AV184" s="35"/>
      <c r="AW184" s="35"/>
      <c r="AX184" s="36"/>
      <c r="AY184" s="36"/>
    </row>
    <row r="185" customFormat="false" ht="14.4" hidden="true" customHeight="false" outlineLevel="2" collapsed="false">
      <c r="A185" s="117"/>
      <c r="B185" s="89"/>
      <c r="C185" s="113"/>
      <c r="D185" s="114"/>
      <c r="E185" s="115"/>
      <c r="F185" s="118"/>
      <c r="G185" s="82"/>
      <c r="H185" s="116"/>
      <c r="I185" s="116"/>
      <c r="J185" s="116"/>
      <c r="K185" s="116"/>
      <c r="L185" s="116"/>
      <c r="M185" s="116"/>
      <c r="N185" s="116"/>
      <c r="O185" s="116"/>
      <c r="P185" s="114"/>
      <c r="Q185" s="115"/>
      <c r="R185" s="113"/>
      <c r="S185" s="115"/>
      <c r="T185" s="116"/>
      <c r="U185" s="113"/>
      <c r="V185" s="114"/>
      <c r="W185" s="115"/>
      <c r="X185" s="113"/>
      <c r="Y185" s="115"/>
      <c r="Z185" s="82"/>
      <c r="AA185" s="116"/>
      <c r="AB185" s="114"/>
      <c r="AC185" s="115"/>
      <c r="AD185" s="113"/>
      <c r="AE185" s="114"/>
      <c r="AF185" s="115"/>
      <c r="AG185" s="113"/>
      <c r="AH185" s="114"/>
      <c r="AI185" s="115"/>
      <c r="AJ185" s="113"/>
      <c r="AK185" s="115"/>
      <c r="AL185" s="82"/>
      <c r="AM185" s="129"/>
      <c r="AN185" s="129"/>
      <c r="AO185" s="130"/>
      <c r="AP185" s="86"/>
      <c r="AQ185" s="119"/>
      <c r="AR185" s="88"/>
      <c r="AS185" s="88"/>
      <c r="AT185" s="88"/>
      <c r="AU185" s="35"/>
      <c r="AV185" s="35"/>
      <c r="AW185" s="35"/>
      <c r="AX185" s="36"/>
      <c r="AY185" s="36"/>
    </row>
    <row r="186" customFormat="false" ht="14.4" hidden="true" customHeight="false" outlineLevel="2" collapsed="false">
      <c r="A186" s="117"/>
      <c r="B186" s="89"/>
      <c r="C186" s="113"/>
      <c r="D186" s="114"/>
      <c r="E186" s="115"/>
      <c r="F186" s="118"/>
      <c r="G186" s="82"/>
      <c r="H186" s="116"/>
      <c r="I186" s="116"/>
      <c r="J186" s="116"/>
      <c r="K186" s="116"/>
      <c r="L186" s="116"/>
      <c r="M186" s="116"/>
      <c r="N186" s="116"/>
      <c r="O186" s="116"/>
      <c r="P186" s="114"/>
      <c r="Q186" s="115"/>
      <c r="R186" s="113"/>
      <c r="S186" s="115"/>
      <c r="T186" s="116"/>
      <c r="U186" s="113"/>
      <c r="V186" s="114"/>
      <c r="W186" s="115"/>
      <c r="X186" s="113"/>
      <c r="Y186" s="115"/>
      <c r="Z186" s="82"/>
      <c r="AA186" s="116"/>
      <c r="AB186" s="114"/>
      <c r="AC186" s="115"/>
      <c r="AD186" s="113"/>
      <c r="AE186" s="114"/>
      <c r="AF186" s="115"/>
      <c r="AG186" s="113"/>
      <c r="AH186" s="114"/>
      <c r="AI186" s="115"/>
      <c r="AJ186" s="113"/>
      <c r="AK186" s="115"/>
      <c r="AL186" s="82"/>
      <c r="AM186" s="129"/>
      <c r="AN186" s="129"/>
      <c r="AO186" s="130"/>
      <c r="AP186" s="86"/>
      <c r="AQ186" s="119"/>
      <c r="AR186" s="88"/>
      <c r="AS186" s="88"/>
      <c r="AT186" s="88"/>
      <c r="AU186" s="35"/>
      <c r="AV186" s="35"/>
      <c r="AW186" s="35"/>
      <c r="AX186" s="36"/>
      <c r="AY186" s="36"/>
    </row>
    <row r="187" customFormat="false" ht="14.4" hidden="true" customHeight="false" outlineLevel="2" collapsed="false">
      <c r="A187" s="117"/>
      <c r="B187" s="89"/>
      <c r="C187" s="113"/>
      <c r="D187" s="114"/>
      <c r="E187" s="115"/>
      <c r="F187" s="118"/>
      <c r="G187" s="82"/>
      <c r="H187" s="116"/>
      <c r="I187" s="116"/>
      <c r="J187" s="116"/>
      <c r="K187" s="116"/>
      <c r="L187" s="116"/>
      <c r="M187" s="116"/>
      <c r="N187" s="116"/>
      <c r="O187" s="116"/>
      <c r="P187" s="114"/>
      <c r="Q187" s="115"/>
      <c r="R187" s="113"/>
      <c r="S187" s="115"/>
      <c r="T187" s="116"/>
      <c r="U187" s="113"/>
      <c r="V187" s="114"/>
      <c r="W187" s="115"/>
      <c r="X187" s="113"/>
      <c r="Y187" s="115"/>
      <c r="Z187" s="82"/>
      <c r="AA187" s="116"/>
      <c r="AB187" s="114"/>
      <c r="AC187" s="115"/>
      <c r="AD187" s="113"/>
      <c r="AE187" s="114"/>
      <c r="AF187" s="115"/>
      <c r="AG187" s="113"/>
      <c r="AH187" s="114"/>
      <c r="AI187" s="115"/>
      <c r="AJ187" s="113"/>
      <c r="AK187" s="115"/>
      <c r="AL187" s="82"/>
      <c r="AM187" s="129"/>
      <c r="AN187" s="129"/>
      <c r="AO187" s="130"/>
      <c r="AP187" s="86"/>
      <c r="AQ187" s="119"/>
      <c r="AR187" s="88"/>
      <c r="AS187" s="88"/>
      <c r="AT187" s="88"/>
      <c r="AU187" s="35"/>
      <c r="AV187" s="35"/>
      <c r="AW187" s="35"/>
      <c r="AX187" s="36"/>
      <c r="AY187" s="36"/>
    </row>
    <row r="188" customFormat="false" ht="14.4" hidden="true" customHeight="false" outlineLevel="2" collapsed="false">
      <c r="A188" s="117"/>
      <c r="B188" s="89"/>
      <c r="C188" s="113"/>
      <c r="D188" s="114"/>
      <c r="E188" s="115"/>
      <c r="F188" s="118"/>
      <c r="G188" s="82"/>
      <c r="H188" s="116"/>
      <c r="I188" s="116"/>
      <c r="J188" s="116"/>
      <c r="K188" s="116"/>
      <c r="L188" s="116"/>
      <c r="M188" s="116"/>
      <c r="N188" s="116"/>
      <c r="O188" s="116"/>
      <c r="P188" s="114"/>
      <c r="Q188" s="115"/>
      <c r="R188" s="113"/>
      <c r="S188" s="115"/>
      <c r="T188" s="116"/>
      <c r="U188" s="113"/>
      <c r="V188" s="114"/>
      <c r="W188" s="115"/>
      <c r="X188" s="113"/>
      <c r="Y188" s="115"/>
      <c r="Z188" s="82"/>
      <c r="AA188" s="116"/>
      <c r="AB188" s="114"/>
      <c r="AC188" s="115"/>
      <c r="AD188" s="113"/>
      <c r="AE188" s="114"/>
      <c r="AF188" s="115"/>
      <c r="AG188" s="113"/>
      <c r="AH188" s="114"/>
      <c r="AI188" s="115"/>
      <c r="AJ188" s="113"/>
      <c r="AK188" s="115"/>
      <c r="AL188" s="82"/>
      <c r="AM188" s="129"/>
      <c r="AN188" s="129"/>
      <c r="AO188" s="130"/>
      <c r="AP188" s="86"/>
      <c r="AQ188" s="119"/>
      <c r="AR188" s="88"/>
      <c r="AS188" s="88"/>
      <c r="AT188" s="88"/>
      <c r="AU188" s="35"/>
      <c r="AV188" s="35"/>
      <c r="AW188" s="35"/>
      <c r="AX188" s="36"/>
      <c r="AY188" s="36"/>
    </row>
    <row r="189" customFormat="false" ht="14.4" hidden="false" customHeight="false" outlineLevel="1" collapsed="true">
      <c r="A189" s="117"/>
      <c r="B189" s="89"/>
      <c r="C189" s="113"/>
      <c r="D189" s="114"/>
      <c r="E189" s="115"/>
      <c r="F189" s="118"/>
      <c r="G189" s="82"/>
      <c r="H189" s="116"/>
      <c r="I189" s="116"/>
      <c r="J189" s="116"/>
      <c r="K189" s="116"/>
      <c r="L189" s="116"/>
      <c r="M189" s="116"/>
      <c r="N189" s="116"/>
      <c r="O189" s="116"/>
      <c r="P189" s="114"/>
      <c r="Q189" s="115"/>
      <c r="R189" s="113"/>
      <c r="S189" s="115"/>
      <c r="T189" s="116"/>
      <c r="U189" s="113"/>
      <c r="V189" s="114"/>
      <c r="W189" s="115"/>
      <c r="X189" s="113"/>
      <c r="Y189" s="115"/>
      <c r="Z189" s="82"/>
      <c r="AA189" s="116"/>
      <c r="AB189" s="114"/>
      <c r="AC189" s="115"/>
      <c r="AD189" s="113"/>
      <c r="AE189" s="114"/>
      <c r="AF189" s="115"/>
      <c r="AG189" s="113"/>
      <c r="AH189" s="114"/>
      <c r="AI189" s="115"/>
      <c r="AJ189" s="113"/>
      <c r="AK189" s="115"/>
      <c r="AL189" s="82"/>
      <c r="AM189" s="129"/>
      <c r="AN189" s="129"/>
      <c r="AO189" s="130"/>
      <c r="AP189" s="86"/>
      <c r="AQ189" s="119"/>
      <c r="AR189" s="88"/>
      <c r="AS189" s="88"/>
      <c r="AT189" s="88"/>
      <c r="AU189" s="35"/>
      <c r="AV189" s="35"/>
      <c r="AW189" s="35"/>
      <c r="AX189" s="36"/>
      <c r="AY189" s="36"/>
    </row>
    <row r="190" customFormat="false" ht="14.4" hidden="false" customHeight="false" outlineLevel="0" collapsed="false">
      <c r="A190" s="133"/>
      <c r="B190" s="134"/>
      <c r="C190" s="181"/>
      <c r="D190" s="182"/>
      <c r="E190" s="183"/>
      <c r="F190" s="184"/>
      <c r="G190" s="185"/>
      <c r="H190" s="185"/>
      <c r="I190" s="185"/>
      <c r="J190" s="185"/>
      <c r="K190" s="185"/>
      <c r="L190" s="185"/>
      <c r="M190" s="185"/>
      <c r="N190" s="185"/>
      <c r="O190" s="185"/>
      <c r="P190" s="182"/>
      <c r="Q190" s="183"/>
      <c r="R190" s="181"/>
      <c r="S190" s="183"/>
      <c r="T190" s="185"/>
      <c r="U190" s="181"/>
      <c r="V190" s="182"/>
      <c r="W190" s="183"/>
      <c r="X190" s="181"/>
      <c r="Y190" s="183"/>
      <c r="Z190" s="139"/>
      <c r="AA190" s="185"/>
      <c r="AB190" s="182"/>
      <c r="AC190" s="183"/>
      <c r="AD190" s="181"/>
      <c r="AE190" s="182"/>
      <c r="AF190" s="183"/>
      <c r="AG190" s="181"/>
      <c r="AH190" s="182"/>
      <c r="AI190" s="183"/>
      <c r="AJ190" s="181"/>
      <c r="AK190" s="183"/>
      <c r="AL190" s="139"/>
      <c r="AM190" s="187"/>
      <c r="AN190" s="187"/>
      <c r="AO190" s="188"/>
      <c r="AP190" s="200"/>
      <c r="AQ190" s="186"/>
      <c r="AR190" s="144"/>
      <c r="AS190" s="145"/>
      <c r="AT190" s="145"/>
      <c r="AU190" s="146"/>
      <c r="AV190" s="146"/>
      <c r="AW190" s="147"/>
      <c r="AX190" s="148"/>
      <c r="AY190" s="148"/>
    </row>
    <row r="191" customFormat="false" ht="15" hidden="false" customHeight="false" outlineLevel="0" collapsed="false">
      <c r="C191" s="149"/>
      <c r="D191" s="149"/>
      <c r="E191" s="3"/>
      <c r="F191" s="82"/>
      <c r="G191" s="82"/>
      <c r="H191" s="3"/>
      <c r="I191" s="3"/>
      <c r="J191" s="3"/>
      <c r="K191" s="82"/>
      <c r="L191" s="82"/>
      <c r="M191" s="3"/>
      <c r="O191" s="3"/>
      <c r="P191" s="82"/>
      <c r="Q191" s="3"/>
      <c r="S191" s="82"/>
      <c r="V191" s="82"/>
      <c r="W191" s="82"/>
      <c r="X191" s="82"/>
      <c r="Y191" s="82"/>
      <c r="Z191" s="82"/>
      <c r="AA191" s="82"/>
      <c r="AB191" s="82"/>
      <c r="AC191" s="82"/>
      <c r="AD191" s="82"/>
      <c r="AE191" s="82"/>
      <c r="AF191" s="82"/>
      <c r="AG191" s="82"/>
      <c r="AH191" s="82"/>
      <c r="AI191" s="82"/>
      <c r="AJ191" s="82"/>
      <c r="AK191" s="82"/>
      <c r="AL191" s="82"/>
      <c r="AM191" s="201"/>
      <c r="AN191" s="201"/>
      <c r="AO191" s="202"/>
      <c r="AP191" s="202"/>
      <c r="BB191" s="5"/>
    </row>
    <row r="192" customFormat="false" ht="14.4" hidden="false" customHeight="false" outlineLevel="0" collapsed="false">
      <c r="B192" s="203" t="s">
        <v>414</v>
      </c>
      <c r="C192" s="149"/>
      <c r="D192" s="149"/>
      <c r="E192" s="3"/>
      <c r="F192" s="3"/>
      <c r="H192" s="3"/>
      <c r="I192" s="3"/>
      <c r="J192" s="3"/>
      <c r="K192" s="3"/>
      <c r="L192" s="3"/>
      <c r="M192" s="3"/>
      <c r="O192" s="3"/>
      <c r="P192" s="3"/>
      <c r="Q192" s="3"/>
      <c r="S192" s="3"/>
      <c r="V192" s="3"/>
      <c r="W192" s="3"/>
      <c r="X192" s="3"/>
      <c r="Y192" s="3"/>
      <c r="AA192" s="3"/>
      <c r="AB192" s="3"/>
      <c r="AC192" s="3"/>
      <c r="AD192" s="3"/>
      <c r="AE192" s="3"/>
      <c r="AF192" s="3"/>
      <c r="AG192" s="3"/>
      <c r="AH192" s="3"/>
      <c r="AI192" s="3"/>
      <c r="AJ192" s="3"/>
      <c r="AK192" s="3"/>
      <c r="AL192" s="3"/>
    </row>
    <row r="193" customFormat="false" ht="14.4" hidden="false" customHeight="false" outlineLevel="0" collapsed="false">
      <c r="B193" s="204" t="s">
        <v>415</v>
      </c>
      <c r="D193" s="149"/>
      <c r="E193" s="3"/>
      <c r="AM193" s="205"/>
      <c r="AN193" s="205"/>
      <c r="AO193" s="206"/>
      <c r="AP193" s="206"/>
    </row>
    <row r="194" customFormat="false" ht="14.4" hidden="false" customHeight="false" outlineLevel="0" collapsed="false">
      <c r="B194" s="204" t="s">
        <v>416</v>
      </c>
    </row>
    <row r="195" customFormat="false" ht="14.4" hidden="false" customHeight="false" outlineLevel="0" collapsed="false">
      <c r="B195" s="204" t="s">
        <v>417</v>
      </c>
    </row>
    <row r="196" customFormat="false" ht="14.4" hidden="false" customHeight="false" outlineLevel="0" collapsed="false">
      <c r="B196" s="204" t="s">
        <v>418</v>
      </c>
    </row>
    <row r="197" customFormat="false" ht="15" hidden="false" customHeight="false" outlineLevel="0" collapsed="false">
      <c r="B197" s="207" t="s">
        <v>419</v>
      </c>
    </row>
    <row r="198" customFormat="false" ht="14.4" hidden="false" customHeight="false" outlineLevel="0" collapsed="false">
      <c r="P198" s="2" t="s">
        <v>420</v>
      </c>
    </row>
    <row r="201" s="6" customFormat="true" ht="14.4" hidden="false" customHeight="false" outlineLevel="0" collapsed="false">
      <c r="B201" s="208" t="s">
        <v>421</v>
      </c>
      <c r="E201" s="209"/>
      <c r="F201" s="209"/>
      <c r="G201" s="210"/>
      <c r="H201" s="209"/>
      <c r="I201" s="209"/>
      <c r="J201" s="209"/>
      <c r="K201" s="209"/>
      <c r="L201" s="209"/>
      <c r="M201" s="209"/>
      <c r="N201" s="210"/>
      <c r="O201" s="209"/>
      <c r="P201" s="209"/>
      <c r="Q201" s="209"/>
      <c r="R201" s="210"/>
      <c r="S201" s="209"/>
      <c r="T201" s="210"/>
      <c r="U201" s="210"/>
      <c r="V201" s="209"/>
      <c r="W201" s="209"/>
      <c r="X201" s="209"/>
      <c r="Y201" s="209"/>
      <c r="Z201" s="210"/>
      <c r="AA201" s="209"/>
      <c r="AB201" s="209"/>
      <c r="AC201" s="209"/>
      <c r="AD201" s="209"/>
      <c r="AE201" s="209"/>
      <c r="AF201" s="209"/>
      <c r="AG201" s="209"/>
      <c r="AH201" s="209"/>
      <c r="AI201" s="209"/>
      <c r="AJ201" s="209"/>
      <c r="AK201" s="209"/>
      <c r="AL201" s="209"/>
      <c r="AM201" s="211"/>
      <c r="AN201" s="211"/>
      <c r="AO201" s="212"/>
      <c r="AP201" s="212"/>
      <c r="AR201" s="7"/>
      <c r="AS201" s="7"/>
      <c r="AT201" s="7"/>
    </row>
    <row r="202" s="6" customFormat="true" ht="14.4" hidden="false" customHeight="false" outlineLevel="0" collapsed="false">
      <c r="B202" s="6" t="s">
        <v>422</v>
      </c>
      <c r="E202" s="209"/>
      <c r="F202" s="209"/>
      <c r="G202" s="210"/>
      <c r="H202" s="209"/>
      <c r="I202" s="209"/>
      <c r="J202" s="209"/>
      <c r="K202" s="209"/>
      <c r="L202" s="209"/>
      <c r="M202" s="209"/>
      <c r="N202" s="210"/>
      <c r="O202" s="209"/>
      <c r="P202" s="209"/>
      <c r="Q202" s="209"/>
      <c r="R202" s="210"/>
      <c r="S202" s="209"/>
      <c r="T202" s="210"/>
      <c r="U202" s="210"/>
      <c r="V202" s="209"/>
      <c r="W202" s="209"/>
      <c r="X202" s="209"/>
      <c r="Y202" s="209"/>
      <c r="Z202" s="210"/>
      <c r="AA202" s="209"/>
      <c r="AB202" s="209"/>
      <c r="AC202" s="209"/>
      <c r="AD202" s="209"/>
      <c r="AE202" s="209"/>
      <c r="AF202" s="209"/>
      <c r="AG202" s="209"/>
      <c r="AH202" s="209"/>
      <c r="AI202" s="209"/>
      <c r="AJ202" s="209"/>
      <c r="AK202" s="209"/>
      <c r="AL202" s="209"/>
      <c r="AM202" s="211"/>
      <c r="AN202" s="211"/>
      <c r="AO202" s="212"/>
      <c r="AP202" s="212"/>
      <c r="AR202" s="7"/>
      <c r="AS202" s="7"/>
      <c r="AT202" s="7"/>
    </row>
    <row r="203" s="6" customFormat="true" ht="14.4" hidden="false" customHeight="false" outlineLevel="0" collapsed="false">
      <c r="B203" s="6" t="s">
        <v>423</v>
      </c>
      <c r="E203" s="209"/>
      <c r="F203" s="209"/>
      <c r="G203" s="210"/>
      <c r="H203" s="209"/>
      <c r="I203" s="209"/>
      <c r="J203" s="209"/>
      <c r="K203" s="209"/>
      <c r="L203" s="209"/>
      <c r="M203" s="209"/>
      <c r="N203" s="210"/>
      <c r="O203" s="209"/>
      <c r="P203" s="209"/>
      <c r="Q203" s="209"/>
      <c r="R203" s="210"/>
      <c r="S203" s="209"/>
      <c r="T203" s="210"/>
      <c r="U203" s="210"/>
      <c r="V203" s="209"/>
      <c r="W203" s="209"/>
      <c r="X203" s="209"/>
      <c r="Y203" s="209"/>
      <c r="Z203" s="210"/>
      <c r="AA203" s="209"/>
      <c r="AB203" s="209"/>
      <c r="AC203" s="209"/>
      <c r="AD203" s="209"/>
      <c r="AE203" s="209"/>
      <c r="AF203" s="209"/>
      <c r="AG203" s="209"/>
      <c r="AH203" s="209"/>
      <c r="AI203" s="209"/>
      <c r="AJ203" s="209"/>
      <c r="AK203" s="209"/>
      <c r="AL203" s="209"/>
      <c r="AM203" s="211"/>
      <c r="AN203" s="211"/>
      <c r="AO203" s="212"/>
      <c r="AP203" s="212"/>
      <c r="AR203" s="7"/>
      <c r="AS203" s="7"/>
      <c r="AT203" s="7"/>
    </row>
    <row r="204" s="6" customFormat="true" ht="14.4" hidden="false" customHeight="false" outlineLevel="0" collapsed="false">
      <c r="B204" s="6" t="s">
        <v>424</v>
      </c>
      <c r="E204" s="213"/>
      <c r="F204" s="209"/>
      <c r="G204" s="210"/>
      <c r="H204" s="209"/>
      <c r="I204" s="209"/>
      <c r="J204" s="209"/>
      <c r="K204" s="209"/>
      <c r="L204" s="209"/>
      <c r="M204" s="209"/>
      <c r="N204" s="210"/>
      <c r="O204" s="209"/>
      <c r="P204" s="209"/>
      <c r="Q204" s="209"/>
      <c r="R204" s="210"/>
      <c r="S204" s="209"/>
      <c r="T204" s="210"/>
      <c r="U204" s="210"/>
      <c r="V204" s="209"/>
      <c r="W204" s="209"/>
      <c r="X204" s="209"/>
      <c r="Y204" s="209"/>
      <c r="Z204" s="210"/>
      <c r="AA204" s="209"/>
      <c r="AB204" s="209"/>
      <c r="AC204" s="209"/>
      <c r="AD204" s="209"/>
      <c r="AE204" s="209"/>
      <c r="AF204" s="209"/>
      <c r="AG204" s="209"/>
      <c r="AH204" s="209"/>
      <c r="AI204" s="209"/>
      <c r="AJ204" s="209"/>
      <c r="AK204" s="209"/>
      <c r="AL204" s="209"/>
      <c r="AM204" s="211"/>
      <c r="AN204" s="211"/>
      <c r="AO204" s="212"/>
      <c r="AP204" s="212"/>
      <c r="AR204" s="7"/>
      <c r="AS204" s="7"/>
      <c r="AT204" s="7"/>
    </row>
    <row r="205" s="6" customFormat="true" ht="14.4" hidden="false" customHeight="false" outlineLevel="0" collapsed="false">
      <c r="B205" s="6" t="s">
        <v>425</v>
      </c>
      <c r="E205" s="213"/>
      <c r="F205" s="209"/>
      <c r="G205" s="210"/>
      <c r="H205" s="209"/>
      <c r="I205" s="209"/>
      <c r="J205" s="209"/>
      <c r="K205" s="209"/>
      <c r="L205" s="209"/>
      <c r="M205" s="209"/>
      <c r="N205" s="210"/>
      <c r="O205" s="209"/>
      <c r="P205" s="209"/>
      <c r="Q205" s="209"/>
      <c r="R205" s="210"/>
      <c r="S205" s="209"/>
      <c r="T205" s="210"/>
      <c r="U205" s="210"/>
      <c r="V205" s="209"/>
      <c r="W205" s="209"/>
      <c r="X205" s="209"/>
      <c r="Y205" s="209"/>
      <c r="Z205" s="210"/>
      <c r="AA205" s="209"/>
      <c r="AB205" s="209"/>
      <c r="AC205" s="209"/>
      <c r="AD205" s="209"/>
      <c r="AE205" s="209"/>
      <c r="AF205" s="209"/>
      <c r="AG205" s="209"/>
      <c r="AH205" s="209"/>
      <c r="AI205" s="209"/>
      <c r="AJ205" s="209"/>
      <c r="AK205" s="209"/>
      <c r="AL205" s="209"/>
      <c r="AM205" s="211"/>
      <c r="AN205" s="211"/>
      <c r="AO205" s="212"/>
      <c r="AP205" s="212"/>
      <c r="AR205" s="7"/>
      <c r="AS205" s="7"/>
      <c r="AT205" s="7"/>
    </row>
    <row r="206" s="6" customFormat="true" ht="14.4" hidden="false" customHeight="false" outlineLevel="0" collapsed="false">
      <c r="B206" s="6" t="s">
        <v>426</v>
      </c>
      <c r="E206" s="213"/>
      <c r="F206" s="209"/>
      <c r="G206" s="210"/>
      <c r="H206" s="209"/>
      <c r="I206" s="209"/>
      <c r="J206" s="209"/>
      <c r="K206" s="209"/>
      <c r="L206" s="209"/>
      <c r="M206" s="209"/>
      <c r="N206" s="210"/>
      <c r="O206" s="209"/>
      <c r="P206" s="209"/>
      <c r="Q206" s="209"/>
      <c r="R206" s="210"/>
      <c r="S206" s="209"/>
      <c r="T206" s="210"/>
      <c r="U206" s="210"/>
      <c r="V206" s="209"/>
      <c r="W206" s="209"/>
      <c r="X206" s="209"/>
      <c r="Y206" s="209"/>
      <c r="Z206" s="210"/>
      <c r="AA206" s="209"/>
      <c r="AB206" s="209"/>
      <c r="AC206" s="209"/>
      <c r="AD206" s="209"/>
      <c r="AE206" s="209"/>
      <c r="AF206" s="209"/>
      <c r="AG206" s="209"/>
      <c r="AH206" s="209"/>
      <c r="AI206" s="209"/>
      <c r="AJ206" s="209"/>
      <c r="AK206" s="209"/>
      <c r="AL206" s="209"/>
      <c r="AM206" s="211"/>
      <c r="AN206" s="211"/>
      <c r="AO206" s="212"/>
      <c r="AP206" s="212"/>
      <c r="AR206" s="7"/>
      <c r="AS206" s="7"/>
      <c r="AT206" s="7"/>
    </row>
    <row r="207" s="6" customFormat="true" ht="14.4" hidden="false" customHeight="false" outlineLevel="0" collapsed="false">
      <c r="B207" s="6" t="s">
        <v>427</v>
      </c>
      <c r="E207" s="213"/>
      <c r="F207" s="209"/>
      <c r="G207" s="210"/>
      <c r="H207" s="209"/>
      <c r="I207" s="209"/>
      <c r="J207" s="209"/>
      <c r="K207" s="209"/>
      <c r="L207" s="209"/>
      <c r="M207" s="209"/>
      <c r="N207" s="210"/>
      <c r="O207" s="209"/>
      <c r="P207" s="209"/>
      <c r="Q207" s="209"/>
      <c r="R207" s="210"/>
      <c r="S207" s="209"/>
      <c r="T207" s="210"/>
      <c r="U207" s="210"/>
      <c r="V207" s="209"/>
      <c r="W207" s="209"/>
      <c r="X207" s="209"/>
      <c r="Y207" s="209"/>
      <c r="Z207" s="210"/>
      <c r="AA207" s="209"/>
      <c r="AB207" s="209"/>
      <c r="AC207" s="209"/>
      <c r="AD207" s="209"/>
      <c r="AE207" s="209"/>
      <c r="AF207" s="209"/>
      <c r="AG207" s="209"/>
      <c r="AH207" s="209"/>
      <c r="AI207" s="209"/>
      <c r="AJ207" s="209"/>
      <c r="AK207" s="209"/>
      <c r="AL207" s="209"/>
      <c r="AM207" s="211"/>
      <c r="AN207" s="211"/>
      <c r="AO207" s="212"/>
      <c r="AP207" s="212"/>
      <c r="AR207" s="7"/>
      <c r="AS207" s="7"/>
      <c r="AT207" s="7"/>
    </row>
    <row r="208" s="6" customFormat="true" ht="14.4" hidden="false" customHeight="false" outlineLevel="0" collapsed="false">
      <c r="B208" s="6" t="s">
        <v>428</v>
      </c>
      <c r="E208" s="213"/>
      <c r="F208" s="209"/>
      <c r="G208" s="210"/>
      <c r="H208" s="209"/>
      <c r="I208" s="209"/>
      <c r="J208" s="209"/>
      <c r="K208" s="209"/>
      <c r="L208" s="209"/>
      <c r="M208" s="209"/>
      <c r="N208" s="210"/>
      <c r="O208" s="209"/>
      <c r="P208" s="209"/>
      <c r="Q208" s="209"/>
      <c r="R208" s="210"/>
      <c r="S208" s="209"/>
      <c r="T208" s="210"/>
      <c r="U208" s="210"/>
      <c r="V208" s="209"/>
      <c r="W208" s="209"/>
      <c r="X208" s="209"/>
      <c r="Y208" s="209"/>
      <c r="Z208" s="210"/>
      <c r="AA208" s="209"/>
      <c r="AB208" s="209"/>
      <c r="AC208" s="209"/>
      <c r="AD208" s="209"/>
      <c r="AE208" s="209"/>
      <c r="AF208" s="209"/>
      <c r="AG208" s="209"/>
      <c r="AH208" s="209"/>
      <c r="AI208" s="209"/>
      <c r="AJ208" s="209"/>
      <c r="AK208" s="209"/>
      <c r="AL208" s="209"/>
      <c r="AM208" s="211"/>
      <c r="AN208" s="211"/>
      <c r="AO208" s="212"/>
      <c r="AP208" s="212"/>
      <c r="AR208" s="7"/>
      <c r="AS208" s="7"/>
      <c r="AT208" s="7"/>
    </row>
    <row r="209" s="6" customFormat="true" ht="14.4" hidden="false" customHeight="false" outlineLevel="0" collapsed="false">
      <c r="B209" s="6" t="s">
        <v>429</v>
      </c>
      <c r="E209" s="213"/>
      <c r="F209" s="209"/>
      <c r="G209" s="210"/>
      <c r="H209" s="209"/>
      <c r="I209" s="209"/>
      <c r="J209" s="209"/>
      <c r="K209" s="209"/>
      <c r="L209" s="209"/>
      <c r="M209" s="209"/>
      <c r="N209" s="210"/>
      <c r="O209" s="209"/>
      <c r="P209" s="209"/>
      <c r="Q209" s="209"/>
      <c r="R209" s="210"/>
      <c r="S209" s="209"/>
      <c r="T209" s="210"/>
      <c r="U209" s="210"/>
      <c r="V209" s="209"/>
      <c r="W209" s="209"/>
      <c r="X209" s="209"/>
      <c r="Y209" s="209"/>
      <c r="Z209" s="210"/>
      <c r="AA209" s="209"/>
      <c r="AB209" s="209"/>
      <c r="AC209" s="209"/>
      <c r="AD209" s="209"/>
      <c r="AE209" s="209"/>
      <c r="AF209" s="209"/>
      <c r="AG209" s="209"/>
      <c r="AH209" s="209"/>
      <c r="AI209" s="209"/>
      <c r="AJ209" s="209"/>
      <c r="AK209" s="209"/>
      <c r="AL209" s="209"/>
      <c r="AM209" s="211"/>
      <c r="AN209" s="211"/>
      <c r="AO209" s="212"/>
      <c r="AP209" s="212"/>
      <c r="AR209" s="7"/>
      <c r="AS209" s="7"/>
      <c r="AT209" s="7"/>
    </row>
    <row r="210" s="6" customFormat="true" ht="14.4" hidden="false" customHeight="false" outlineLevel="0" collapsed="false">
      <c r="E210" s="209"/>
      <c r="F210" s="209"/>
      <c r="G210" s="210"/>
      <c r="H210" s="209"/>
      <c r="I210" s="209"/>
      <c r="J210" s="209"/>
      <c r="K210" s="209"/>
      <c r="L210" s="209"/>
      <c r="M210" s="209"/>
      <c r="N210" s="210"/>
      <c r="O210" s="209"/>
      <c r="P210" s="209"/>
      <c r="Q210" s="209"/>
      <c r="R210" s="210"/>
      <c r="S210" s="209"/>
      <c r="T210" s="210"/>
      <c r="U210" s="210"/>
      <c r="V210" s="209"/>
      <c r="W210" s="209"/>
      <c r="X210" s="209"/>
      <c r="Y210" s="209"/>
      <c r="Z210" s="210"/>
      <c r="AA210" s="209"/>
      <c r="AB210" s="209"/>
      <c r="AC210" s="209"/>
      <c r="AD210" s="209"/>
      <c r="AE210" s="209"/>
      <c r="AF210" s="209"/>
      <c r="AG210" s="209"/>
      <c r="AH210" s="209"/>
      <c r="AI210" s="209"/>
      <c r="AJ210" s="209"/>
      <c r="AK210" s="209"/>
      <c r="AL210" s="209"/>
      <c r="AM210" s="211"/>
      <c r="AN210" s="211"/>
      <c r="AO210" s="212"/>
      <c r="AP210" s="212"/>
      <c r="AR210" s="7"/>
      <c r="AS210" s="7"/>
      <c r="AT210" s="7"/>
    </row>
    <row r="211" s="6" customFormat="true" ht="14.4" hidden="false" customHeight="false" outlineLevel="0" collapsed="false">
      <c r="E211" s="209"/>
      <c r="F211" s="209"/>
      <c r="G211" s="210"/>
      <c r="H211" s="209"/>
      <c r="I211" s="209"/>
      <c r="J211" s="209"/>
      <c r="K211" s="209"/>
      <c r="L211" s="209"/>
      <c r="M211" s="209"/>
      <c r="N211" s="210"/>
      <c r="O211" s="209"/>
      <c r="P211" s="209"/>
      <c r="Q211" s="209"/>
      <c r="R211" s="210"/>
      <c r="S211" s="209"/>
      <c r="T211" s="210"/>
      <c r="U211" s="210"/>
      <c r="V211" s="209"/>
      <c r="W211" s="209"/>
      <c r="X211" s="209"/>
      <c r="Y211" s="209"/>
      <c r="Z211" s="210"/>
      <c r="AA211" s="209"/>
      <c r="AB211" s="209"/>
      <c r="AC211" s="209"/>
      <c r="AD211" s="209"/>
      <c r="AE211" s="209"/>
      <c r="AF211" s="209"/>
      <c r="AG211" s="209"/>
      <c r="AH211" s="209"/>
      <c r="AI211" s="209"/>
      <c r="AJ211" s="209"/>
      <c r="AK211" s="209"/>
      <c r="AL211" s="209"/>
      <c r="AM211" s="211"/>
      <c r="AN211" s="211"/>
      <c r="AO211" s="212"/>
      <c r="AP211" s="212"/>
      <c r="AR211" s="7"/>
      <c r="AS211" s="7"/>
      <c r="AT211" s="7"/>
    </row>
    <row r="212" s="6" customFormat="true" ht="14.4" hidden="false" customHeight="false" outlineLevel="0" collapsed="false">
      <c r="B212" s="208" t="s">
        <v>430</v>
      </c>
      <c r="E212" s="209"/>
      <c r="F212" s="209"/>
      <c r="G212" s="210"/>
      <c r="H212" s="209"/>
      <c r="I212" s="209"/>
      <c r="J212" s="209"/>
      <c r="K212" s="209"/>
      <c r="L212" s="209"/>
      <c r="M212" s="209"/>
      <c r="N212" s="210"/>
      <c r="O212" s="209"/>
      <c r="P212" s="209"/>
      <c r="Q212" s="209"/>
      <c r="R212" s="210"/>
      <c r="S212" s="209"/>
      <c r="T212" s="210"/>
      <c r="U212" s="210"/>
      <c r="V212" s="209"/>
      <c r="W212" s="209"/>
      <c r="X212" s="209"/>
      <c r="Y212" s="209"/>
      <c r="Z212" s="210"/>
      <c r="AA212" s="209"/>
      <c r="AB212" s="209"/>
      <c r="AC212" s="209"/>
      <c r="AD212" s="209"/>
      <c r="AE212" s="209"/>
      <c r="AF212" s="209"/>
      <c r="AG212" s="209"/>
      <c r="AH212" s="209"/>
      <c r="AI212" s="209"/>
      <c r="AJ212" s="209"/>
      <c r="AK212" s="209"/>
      <c r="AL212" s="209"/>
      <c r="AM212" s="211"/>
      <c r="AN212" s="211"/>
      <c r="AO212" s="212"/>
      <c r="AP212" s="212"/>
      <c r="AR212" s="7"/>
      <c r="AS212" s="7"/>
      <c r="AT212" s="7"/>
    </row>
    <row r="213" s="6" customFormat="true" ht="14.4" hidden="false" customHeight="false" outlineLevel="0" collapsed="false">
      <c r="E213" s="209"/>
      <c r="F213" s="209"/>
      <c r="G213" s="210"/>
      <c r="H213" s="209"/>
      <c r="I213" s="209"/>
      <c r="J213" s="209"/>
      <c r="K213" s="209"/>
      <c r="L213" s="209"/>
      <c r="M213" s="209"/>
      <c r="N213" s="210"/>
      <c r="O213" s="209"/>
      <c r="P213" s="209"/>
      <c r="Q213" s="209"/>
      <c r="R213" s="210"/>
      <c r="S213" s="209"/>
      <c r="T213" s="210"/>
      <c r="U213" s="214"/>
      <c r="V213" s="209"/>
      <c r="W213" s="209"/>
      <c r="X213" s="209"/>
      <c r="Y213" s="209"/>
      <c r="Z213" s="210"/>
      <c r="AA213" s="209"/>
      <c r="AB213" s="209"/>
      <c r="AC213" s="209"/>
      <c r="AD213" s="209"/>
      <c r="AE213" s="209"/>
      <c r="AF213" s="209"/>
      <c r="AG213" s="209"/>
      <c r="AH213" s="209"/>
      <c r="AI213" s="209"/>
      <c r="AJ213" s="209"/>
      <c r="AK213" s="209"/>
      <c r="AL213" s="209"/>
      <c r="AM213" s="211"/>
      <c r="AN213" s="211"/>
      <c r="AO213" s="212"/>
      <c r="AP213" s="212"/>
      <c r="AR213" s="7"/>
      <c r="AS213" s="7"/>
      <c r="AT213" s="7"/>
    </row>
    <row r="214" s="6" customFormat="true" ht="14.4" hidden="false" customHeight="false" outlineLevel="0" collapsed="false">
      <c r="E214" s="209"/>
      <c r="F214" s="209"/>
      <c r="G214" s="210"/>
      <c r="H214" s="209"/>
      <c r="I214" s="209"/>
      <c r="J214" s="209"/>
      <c r="K214" s="209"/>
      <c r="L214" s="209"/>
      <c r="M214" s="209"/>
      <c r="N214" s="210"/>
      <c r="O214" s="209"/>
      <c r="P214" s="209"/>
      <c r="Q214" s="209"/>
      <c r="R214" s="210"/>
      <c r="S214" s="209"/>
      <c r="T214" s="210"/>
      <c r="U214" s="214"/>
      <c r="V214" s="209"/>
      <c r="W214" s="209"/>
      <c r="X214" s="209"/>
      <c r="Y214" s="209"/>
      <c r="Z214" s="210"/>
      <c r="AA214" s="209"/>
      <c r="AB214" s="209"/>
      <c r="AC214" s="209"/>
      <c r="AD214" s="209"/>
      <c r="AE214" s="209"/>
      <c r="AF214" s="209"/>
      <c r="AG214" s="209"/>
      <c r="AH214" s="209"/>
      <c r="AI214" s="209"/>
      <c r="AJ214" s="209"/>
      <c r="AK214" s="209"/>
      <c r="AL214" s="209"/>
      <c r="AM214" s="211"/>
      <c r="AN214" s="211"/>
      <c r="AO214" s="212"/>
      <c r="AP214" s="212"/>
      <c r="AR214" s="7"/>
      <c r="AS214" s="7"/>
      <c r="AT214" s="7"/>
    </row>
    <row r="215" s="6" customFormat="true" ht="14.4" hidden="false" customHeight="false" outlineLevel="0" collapsed="false">
      <c r="E215" s="209"/>
      <c r="F215" s="209"/>
      <c r="G215" s="210"/>
      <c r="H215" s="209"/>
      <c r="I215" s="209"/>
      <c r="J215" s="209"/>
      <c r="K215" s="209"/>
      <c r="L215" s="209"/>
      <c r="M215" s="209"/>
      <c r="N215" s="210"/>
      <c r="O215" s="209"/>
      <c r="P215" s="209"/>
      <c r="Q215" s="209"/>
      <c r="R215" s="210"/>
      <c r="S215" s="209"/>
      <c r="T215" s="210"/>
      <c r="U215" s="214"/>
      <c r="V215" s="209"/>
      <c r="W215" s="209"/>
      <c r="X215" s="209"/>
      <c r="Y215" s="209"/>
      <c r="Z215" s="210"/>
      <c r="AA215" s="209"/>
      <c r="AB215" s="209"/>
      <c r="AC215" s="209"/>
      <c r="AD215" s="209"/>
      <c r="AE215" s="209"/>
      <c r="AF215" s="209"/>
      <c r="AG215" s="209"/>
      <c r="AH215" s="209"/>
      <c r="AI215" s="209"/>
      <c r="AJ215" s="209"/>
      <c r="AK215" s="209"/>
      <c r="AL215" s="209"/>
      <c r="AM215" s="211"/>
      <c r="AN215" s="211"/>
      <c r="AO215" s="212"/>
      <c r="AP215" s="212"/>
      <c r="AR215" s="7"/>
      <c r="AS215" s="7"/>
      <c r="AT215" s="7"/>
    </row>
    <row r="216" s="6" customFormat="true" ht="14.4" hidden="false" customHeight="false" outlineLevel="0" collapsed="false">
      <c r="B216" s="131"/>
      <c r="E216" s="209"/>
      <c r="F216" s="209"/>
      <c r="G216" s="210"/>
      <c r="H216" s="209"/>
      <c r="I216" s="209"/>
      <c r="J216" s="209"/>
      <c r="K216" s="209"/>
      <c r="L216" s="209"/>
      <c r="M216" s="209"/>
      <c r="N216" s="210"/>
      <c r="O216" s="209"/>
      <c r="P216" s="209"/>
      <c r="Q216" s="209"/>
      <c r="R216" s="210"/>
      <c r="S216" s="209"/>
      <c r="T216" s="210"/>
      <c r="U216" s="210"/>
      <c r="V216" s="209"/>
      <c r="W216" s="209"/>
      <c r="X216" s="209"/>
      <c r="Y216" s="209"/>
      <c r="Z216" s="210"/>
      <c r="AA216" s="209"/>
      <c r="AB216" s="209"/>
      <c r="AC216" s="209"/>
      <c r="AD216" s="209"/>
      <c r="AE216" s="209"/>
      <c r="AF216" s="209"/>
      <c r="AG216" s="209"/>
      <c r="AH216" s="209"/>
      <c r="AI216" s="209"/>
      <c r="AJ216" s="209"/>
      <c r="AK216" s="209"/>
      <c r="AL216" s="209"/>
      <c r="AM216" s="211"/>
      <c r="AN216" s="211"/>
      <c r="AO216" s="212"/>
      <c r="AP216" s="212"/>
      <c r="AR216" s="7"/>
      <c r="AS216" s="7"/>
      <c r="AT216" s="7"/>
    </row>
    <row r="217" s="6" customFormat="true" ht="14.4" hidden="false" customHeight="false" outlineLevel="0" collapsed="false">
      <c r="B217" s="131"/>
      <c r="E217" s="209"/>
      <c r="F217" s="209"/>
      <c r="G217" s="210"/>
      <c r="H217" s="209"/>
      <c r="I217" s="209"/>
      <c r="J217" s="209"/>
      <c r="K217" s="209"/>
      <c r="L217" s="209"/>
      <c r="M217" s="209"/>
      <c r="N217" s="210"/>
      <c r="O217" s="209"/>
      <c r="P217" s="209"/>
      <c r="Q217" s="209"/>
      <c r="R217" s="210"/>
      <c r="S217" s="209"/>
      <c r="T217" s="210"/>
      <c r="U217" s="210"/>
      <c r="V217" s="209"/>
      <c r="W217" s="209"/>
      <c r="X217" s="209"/>
      <c r="Y217" s="209"/>
      <c r="Z217" s="210"/>
      <c r="AA217" s="209"/>
      <c r="AB217" s="209"/>
      <c r="AC217" s="209"/>
      <c r="AD217" s="209"/>
      <c r="AE217" s="209"/>
      <c r="AF217" s="209"/>
      <c r="AG217" s="209"/>
      <c r="AH217" s="209"/>
      <c r="AI217" s="209"/>
      <c r="AJ217" s="209"/>
      <c r="AK217" s="209"/>
      <c r="AL217" s="209"/>
      <c r="AM217" s="211"/>
      <c r="AN217" s="211"/>
      <c r="AO217" s="212"/>
      <c r="AP217" s="212"/>
      <c r="AR217" s="7"/>
      <c r="AS217" s="7"/>
      <c r="AT217" s="7"/>
    </row>
    <row r="218" s="6" customFormat="true" ht="14.4" hidden="false" customHeight="false" outlineLevel="0" collapsed="false">
      <c r="B218" s="131"/>
      <c r="E218" s="209"/>
      <c r="F218" s="209"/>
      <c r="G218" s="210"/>
      <c r="H218" s="209"/>
      <c r="I218" s="209"/>
      <c r="J218" s="209"/>
      <c r="K218" s="209"/>
      <c r="L218" s="209"/>
      <c r="M218" s="209"/>
      <c r="N218" s="210"/>
      <c r="O218" s="209"/>
      <c r="P218" s="209"/>
      <c r="Q218" s="209"/>
      <c r="R218" s="210"/>
      <c r="S218" s="209"/>
      <c r="T218" s="210"/>
      <c r="U218" s="210"/>
      <c r="V218" s="209"/>
      <c r="W218" s="209"/>
      <c r="X218" s="209"/>
      <c r="Y218" s="209"/>
      <c r="Z218" s="210"/>
      <c r="AA218" s="209"/>
      <c r="AB218" s="209"/>
      <c r="AC218" s="209"/>
      <c r="AD218" s="209"/>
      <c r="AE218" s="209"/>
      <c r="AF218" s="209"/>
      <c r="AG218" s="209"/>
      <c r="AH218" s="209"/>
      <c r="AI218" s="209"/>
      <c r="AJ218" s="209"/>
      <c r="AK218" s="209"/>
      <c r="AL218" s="209"/>
      <c r="AM218" s="211"/>
      <c r="AN218" s="211"/>
      <c r="AO218" s="212"/>
      <c r="AP218" s="212"/>
      <c r="AR218" s="7"/>
      <c r="AS218" s="7"/>
      <c r="AT218" s="7"/>
    </row>
    <row r="219" s="6" customFormat="true" ht="14.4" hidden="false" customHeight="false" outlineLevel="0" collapsed="false">
      <c r="B219" s="131"/>
      <c r="E219" s="209"/>
      <c r="F219" s="209"/>
      <c r="G219" s="210"/>
      <c r="H219" s="209"/>
      <c r="I219" s="209"/>
      <c r="J219" s="209"/>
      <c r="K219" s="209"/>
      <c r="L219" s="209"/>
      <c r="M219" s="209"/>
      <c r="N219" s="210"/>
      <c r="O219" s="209"/>
      <c r="P219" s="209"/>
      <c r="Q219" s="209"/>
      <c r="R219" s="210"/>
      <c r="S219" s="209"/>
      <c r="T219" s="210"/>
      <c r="U219" s="210"/>
      <c r="V219" s="209"/>
      <c r="W219" s="209"/>
      <c r="X219" s="209"/>
      <c r="Y219" s="209"/>
      <c r="Z219" s="210"/>
      <c r="AA219" s="209"/>
      <c r="AB219" s="209"/>
      <c r="AC219" s="209"/>
      <c r="AD219" s="209"/>
      <c r="AE219" s="209"/>
      <c r="AF219" s="209"/>
      <c r="AG219" s="209"/>
      <c r="AH219" s="209"/>
      <c r="AI219" s="209"/>
      <c r="AJ219" s="209"/>
      <c r="AK219" s="209"/>
      <c r="AL219" s="209"/>
      <c r="AM219" s="211"/>
      <c r="AN219" s="211"/>
      <c r="AO219" s="212"/>
      <c r="AP219" s="212"/>
      <c r="AR219" s="7"/>
      <c r="AS219" s="7"/>
      <c r="AT219" s="7"/>
    </row>
    <row r="220" s="6" customFormat="true" ht="14.4" hidden="false" customHeight="false" outlineLevel="0" collapsed="false">
      <c r="B220" s="215"/>
      <c r="E220" s="209"/>
      <c r="F220" s="209"/>
      <c r="G220" s="210"/>
      <c r="H220" s="209"/>
      <c r="I220" s="209"/>
      <c r="J220" s="209"/>
      <c r="K220" s="209"/>
      <c r="L220" s="209"/>
      <c r="M220" s="209"/>
      <c r="N220" s="210"/>
      <c r="O220" s="209"/>
      <c r="P220" s="209"/>
      <c r="Q220" s="209"/>
      <c r="R220" s="210"/>
      <c r="S220" s="209"/>
      <c r="T220" s="210"/>
      <c r="U220" s="210"/>
      <c r="V220" s="209"/>
      <c r="W220" s="209"/>
      <c r="X220" s="209"/>
      <c r="Y220" s="209"/>
      <c r="Z220" s="210"/>
      <c r="AA220" s="209"/>
      <c r="AB220" s="209"/>
      <c r="AC220" s="209"/>
      <c r="AD220" s="209"/>
      <c r="AE220" s="209"/>
      <c r="AF220" s="209"/>
      <c r="AG220" s="209"/>
      <c r="AH220" s="209"/>
      <c r="AI220" s="209"/>
      <c r="AJ220" s="209"/>
      <c r="AK220" s="209"/>
      <c r="AL220" s="209"/>
      <c r="AM220" s="211"/>
      <c r="AN220" s="211"/>
      <c r="AO220" s="212"/>
      <c r="AP220" s="212"/>
      <c r="AR220" s="7"/>
      <c r="AS220" s="7"/>
      <c r="AT220" s="7"/>
    </row>
    <row r="221" s="6" customFormat="true" ht="14.4" hidden="false" customHeight="false" outlineLevel="0" collapsed="false">
      <c r="E221" s="209"/>
      <c r="F221" s="209"/>
      <c r="G221" s="210"/>
      <c r="H221" s="209"/>
      <c r="I221" s="209"/>
      <c r="J221" s="209"/>
      <c r="K221" s="209"/>
      <c r="L221" s="209"/>
      <c r="M221" s="209"/>
      <c r="N221" s="210"/>
      <c r="O221" s="209"/>
      <c r="P221" s="209"/>
      <c r="Q221" s="209"/>
      <c r="R221" s="210"/>
      <c r="S221" s="209"/>
      <c r="T221" s="210"/>
      <c r="U221" s="210"/>
      <c r="V221" s="209"/>
      <c r="W221" s="209"/>
      <c r="X221" s="209"/>
      <c r="Y221" s="209"/>
      <c r="Z221" s="210"/>
      <c r="AA221" s="209"/>
      <c r="AB221" s="209"/>
      <c r="AC221" s="209"/>
      <c r="AD221" s="209"/>
      <c r="AE221" s="209"/>
      <c r="AF221" s="209"/>
      <c r="AG221" s="209"/>
      <c r="AH221" s="209"/>
      <c r="AI221" s="209"/>
      <c r="AJ221" s="209"/>
      <c r="AK221" s="209"/>
      <c r="AL221" s="209"/>
      <c r="AM221" s="211"/>
      <c r="AN221" s="211"/>
      <c r="AO221" s="212"/>
      <c r="AP221" s="212"/>
      <c r="AR221" s="7"/>
      <c r="AS221" s="7"/>
      <c r="AT221" s="7"/>
    </row>
    <row r="222" s="6" customFormat="true" ht="14.4" hidden="false" customHeight="false" outlineLevel="0" collapsed="false">
      <c r="E222" s="209"/>
      <c r="F222" s="209"/>
      <c r="G222" s="210"/>
      <c r="H222" s="209"/>
      <c r="I222" s="209"/>
      <c r="J222" s="209"/>
      <c r="K222" s="209"/>
      <c r="L222" s="209"/>
      <c r="M222" s="209"/>
      <c r="N222" s="210"/>
      <c r="O222" s="209"/>
      <c r="P222" s="209"/>
      <c r="Q222" s="209"/>
      <c r="R222" s="210"/>
      <c r="S222" s="209"/>
      <c r="T222" s="210"/>
      <c r="U222" s="210"/>
      <c r="V222" s="209"/>
      <c r="W222" s="209"/>
      <c r="X222" s="209"/>
      <c r="Y222" s="209"/>
      <c r="Z222" s="210"/>
      <c r="AA222" s="209"/>
      <c r="AB222" s="209"/>
      <c r="AC222" s="209"/>
      <c r="AD222" s="209"/>
      <c r="AE222" s="209"/>
      <c r="AF222" s="209"/>
      <c r="AG222" s="209"/>
      <c r="AH222" s="209"/>
      <c r="AI222" s="209"/>
      <c r="AJ222" s="209"/>
      <c r="AK222" s="209"/>
      <c r="AL222" s="209"/>
      <c r="AM222" s="211"/>
      <c r="AN222" s="211"/>
      <c r="AO222" s="212"/>
      <c r="AP222" s="212"/>
      <c r="AR222" s="7"/>
      <c r="AS222" s="7"/>
      <c r="AT222" s="7"/>
    </row>
    <row r="223" s="6" customFormat="true" ht="14.4" hidden="false" customHeight="false" outlineLevel="0" collapsed="false">
      <c r="B223" s="208" t="s">
        <v>11</v>
      </c>
      <c r="E223" s="209"/>
      <c r="F223" s="209"/>
      <c r="G223" s="210"/>
      <c r="H223" s="209"/>
      <c r="I223" s="209"/>
      <c r="J223" s="209"/>
      <c r="K223" s="209"/>
      <c r="L223" s="209"/>
      <c r="M223" s="209"/>
      <c r="N223" s="210"/>
      <c r="O223" s="209"/>
      <c r="P223" s="209"/>
      <c r="Q223" s="209"/>
      <c r="R223" s="210"/>
      <c r="S223" s="209"/>
      <c r="T223" s="210"/>
      <c r="U223" s="210"/>
      <c r="V223" s="209"/>
      <c r="W223" s="209"/>
      <c r="X223" s="209"/>
      <c r="Y223" s="209"/>
      <c r="Z223" s="210"/>
      <c r="AA223" s="209"/>
      <c r="AB223" s="209"/>
      <c r="AC223" s="209"/>
      <c r="AD223" s="209"/>
      <c r="AE223" s="209"/>
      <c r="AF223" s="209"/>
      <c r="AG223" s="209"/>
      <c r="AH223" s="209"/>
      <c r="AI223" s="209"/>
      <c r="AJ223" s="209"/>
      <c r="AK223" s="209"/>
      <c r="AL223" s="209"/>
      <c r="AM223" s="211"/>
      <c r="AN223" s="211"/>
      <c r="AO223" s="212"/>
      <c r="AP223" s="212"/>
      <c r="AR223" s="7"/>
      <c r="AS223" s="7"/>
      <c r="AT223" s="7"/>
    </row>
  </sheetData>
  <autoFilter ref="A1:AY225"/>
  <mergeCells count="5">
    <mergeCell ref="A1:B2"/>
    <mergeCell ref="C1:N1"/>
    <mergeCell ref="O1:Z1"/>
    <mergeCell ref="AA1:AL1"/>
    <mergeCell ref="A3:B3"/>
  </mergeCells>
  <conditionalFormatting sqref="F191:G191 W191:AL191 C60:AL61 C58:AL58 C156:AL156 C89:AL89 C65:AL67 C69:AL69 C55:AL56 C158:AL158 C144:AL147 C161:AL161 C163:AL166 C168:AL174 C176:AL179 C36:AL39 C181:AL189 C41:AL42 C44:AL45 C73:AL76 C71:AL71">
    <cfRule type="expression" priority="2" aboveAverage="0" equalAverage="0" bottom="0" percent="0" rank="0" text="" dxfId="0">
      <formula>(C36="p")</formula>
    </cfRule>
    <cfRule type="expression" priority="3" aboveAverage="0" equalAverage="0" bottom="0" percent="0" rank="0" text="" dxfId="1">
      <formula>(C36="d")</formula>
    </cfRule>
    <cfRule type="expression" priority="4" aboveAverage="0" equalAverage="0" bottom="0" percent="0" rank="0" text="" dxfId="2">
      <formula>(C36="w")</formula>
    </cfRule>
    <cfRule type="expression" priority="5" aboveAverage="0" equalAverage="0" bottom="0" percent="0" rank="0" text="" dxfId="3">
      <formula>NOT(ISBLANK(C36))</formula>
    </cfRule>
  </conditionalFormatting>
  <conditionalFormatting sqref="K191 K147 K145">
    <cfRule type="expression" priority="6" aboveAverage="0" equalAverage="0" bottom="0" percent="0" rank="0" text="" dxfId="4">
      <formula>(K145="p")</formula>
    </cfRule>
    <cfRule type="expression" priority="7" aboveAverage="0" equalAverage="0" bottom="0" percent="0" rank="0" text="" dxfId="5">
      <formula>(K145="d")</formula>
    </cfRule>
    <cfRule type="expression" priority="8" aboveAverage="0" equalAverage="0" bottom="0" percent="0" rank="0" text="" dxfId="6">
      <formula>(K145="w")</formula>
    </cfRule>
    <cfRule type="expression" priority="9" aboveAverage="0" equalAverage="0" bottom="0" percent="0" rank="0" text="" dxfId="7">
      <formula>NOT(ISBLANK(K145))</formula>
    </cfRule>
  </conditionalFormatting>
  <conditionalFormatting sqref="P191">
    <cfRule type="expression" priority="10" aboveAverage="0" equalAverage="0" bottom="0" percent="0" rank="0" text="" dxfId="8">
      <formula>(P191="p")</formula>
    </cfRule>
    <cfRule type="expression" priority="11" aboveAverage="0" equalAverage="0" bottom="0" percent="0" rank="0" text="" dxfId="9">
      <formula>(P191="d")</formula>
    </cfRule>
    <cfRule type="expression" priority="12" aboveAverage="0" equalAverage="0" bottom="0" percent="0" rank="0" text="" dxfId="10">
      <formula>(P191="w")</formula>
    </cfRule>
    <cfRule type="expression" priority="13" aboveAverage="0" equalAverage="0" bottom="0" percent="0" rank="0" text="" dxfId="11">
      <formula>NOT(ISBLANK(P191))</formula>
    </cfRule>
  </conditionalFormatting>
  <conditionalFormatting sqref="L191">
    <cfRule type="expression" priority="14" aboveAverage="0" equalAverage="0" bottom="0" percent="0" rank="0" text="" dxfId="12">
      <formula>(L191="p")</formula>
    </cfRule>
    <cfRule type="expression" priority="15" aboveAverage="0" equalAverage="0" bottom="0" percent="0" rank="0" text="" dxfId="13">
      <formula>(L191="d")</formula>
    </cfRule>
    <cfRule type="expression" priority="16" aboveAverage="0" equalAverage="0" bottom="0" percent="0" rank="0" text="" dxfId="14">
      <formula>(L191="w")</formula>
    </cfRule>
    <cfRule type="expression" priority="17" aboveAverage="0" equalAverage="0" bottom="0" percent="0" rank="0" text="" dxfId="15">
      <formula>NOT(ISBLANK(L191))</formula>
    </cfRule>
  </conditionalFormatting>
  <conditionalFormatting sqref="S191 V191">
    <cfRule type="expression" priority="18" aboveAverage="0" equalAverage="0" bottom="0" percent="0" rank="0" text="" dxfId="16">
      <formula>(S191="p")</formula>
    </cfRule>
    <cfRule type="expression" priority="19" aboveAverage="0" equalAverage="0" bottom="0" percent="0" rank="0" text="" dxfId="17">
      <formula>(S191="d")</formula>
    </cfRule>
    <cfRule type="expression" priority="20" aboveAverage="0" equalAverage="0" bottom="0" percent="0" rank="0" text="" dxfId="18">
      <formula>(S191="w")</formula>
    </cfRule>
    <cfRule type="expression" priority="21" aboveAverage="0" equalAverage="0" bottom="0" percent="0" rank="0" text="" dxfId="19">
      <formula>NOT(ISBLANK(S191))</formula>
    </cfRule>
  </conditionalFormatting>
  <conditionalFormatting sqref="AP129 AP89 AP58:AP63 AP65:AP67 AP69 AP54:AP56 AP78 AP131:AP132 AP153:AP156 AP150:AP151 AP144:AP147 AP158:AP161 AP163:AP166 AP168:AP174 AP176:AP179 AP36:AP39 AP181:AP190 AP41:AP42 AP44:AP45 AP73:AP76 AP71">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45:AL145 AA147:AL147">
    <cfRule type="expression" priority="25" aboveAverage="0" equalAverage="0" bottom="0" percent="0" rank="0" text="" dxfId="23">
      <formula>(AA145="p")</formula>
    </cfRule>
    <cfRule type="expression" priority="26" aboveAverage="0" equalAverage="0" bottom="0" percent="0" rank="0" text="" dxfId="24">
      <formula>(AA145="d")</formula>
    </cfRule>
    <cfRule type="expression" priority="27" aboveAverage="0" equalAverage="0" bottom="0" percent="0" rank="0" text="" dxfId="25">
      <formula>(AA145="w")</formula>
    </cfRule>
    <cfRule type="expression" priority="28" aboveAverage="0" equalAverage="0" bottom="0" percent="0" rank="0" text="" dxfId="26">
      <formula>NOT(ISBLANK(AA145))</formula>
    </cfRule>
  </conditionalFormatting>
  <conditionalFormatting sqref="C146:Z146">
    <cfRule type="expression" priority="29" aboveAverage="0" equalAverage="0" bottom="0" percent="0" rank="0" text="" dxfId="27">
      <formula>(C146="p")</formula>
    </cfRule>
    <cfRule type="expression" priority="30" aboveAverage="0" equalAverage="0" bottom="0" percent="0" rank="0" text="" dxfId="28">
      <formula>(C146="d")</formula>
    </cfRule>
    <cfRule type="expression" priority="31" aboveAverage="0" equalAverage="0" bottom="0" percent="0" rank="0" text="" dxfId="29">
      <formula>(C146="w")</formula>
    </cfRule>
    <cfRule type="expression" priority="32" aboveAverage="0" equalAverage="0" bottom="0" percent="0" rank="0" text="" dxfId="30">
      <formula>NOT(ISBLANK(C146))</formula>
    </cfRule>
  </conditionalFormatting>
  <conditionalFormatting sqref="K146">
    <cfRule type="expression" priority="33" aboveAverage="0" equalAverage="0" bottom="0" percent="0" rank="0" text="" dxfId="31">
      <formula>(K146="p")</formula>
    </cfRule>
    <cfRule type="expression" priority="34" aboveAverage="0" equalAverage="0" bottom="0" percent="0" rank="0" text="" dxfId="32">
      <formula>(K146="d")</formula>
    </cfRule>
    <cfRule type="expression" priority="35" aboveAverage="0" equalAverage="0" bottom="0" percent="0" rank="0" text="" dxfId="33">
      <formula>(K146="w")</formula>
    </cfRule>
    <cfRule type="expression" priority="36" aboveAverage="0" equalAverage="0" bottom="0" percent="0" rank="0" text="" dxfId="34">
      <formula>NOT(ISBLANK(K146))</formula>
    </cfRule>
  </conditionalFormatting>
  <conditionalFormatting sqref="AP146">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46:AL146">
    <cfRule type="expression" priority="40" aboveAverage="0" equalAverage="0" bottom="0" percent="0" rank="0" text="" dxfId="38">
      <formula>(AA146="p")</formula>
    </cfRule>
    <cfRule type="expression" priority="41" aboveAverage="0" equalAverage="0" bottom="0" percent="0" rank="0" text="" dxfId="39">
      <formula>(AA146="d")</formula>
    </cfRule>
    <cfRule type="expression" priority="42" aboveAverage="0" equalAverage="0" bottom="0" percent="0" rank="0" text="" dxfId="40">
      <formula>(AA146="w")</formula>
    </cfRule>
    <cfRule type="expression" priority="43" aboveAverage="0" equalAverage="0" bottom="0" percent="0" rank="0" text="" dxfId="41">
      <formula>NOT(ISBLANK(AA146))</formula>
    </cfRule>
  </conditionalFormatting>
  <conditionalFormatting sqref="C144:Z144">
    <cfRule type="expression" priority="44" aboveAverage="0" equalAverage="0" bottom="0" percent="0" rank="0" text="" dxfId="42">
      <formula>(C144="p")</formula>
    </cfRule>
    <cfRule type="expression" priority="45" aboveAverage="0" equalAverage="0" bottom="0" percent="0" rank="0" text="" dxfId="43">
      <formula>(C144="d")</formula>
    </cfRule>
    <cfRule type="expression" priority="46" aboveAverage="0" equalAverage="0" bottom="0" percent="0" rank="0" text="" dxfId="44">
      <formula>(C144="w")</formula>
    </cfRule>
    <cfRule type="expression" priority="47" aboveAverage="0" equalAverage="0" bottom="0" percent="0" rank="0" text="" dxfId="45">
      <formula>NOT(ISBLANK(C144))</formula>
    </cfRule>
  </conditionalFormatting>
  <conditionalFormatting sqref="K144">
    <cfRule type="expression" priority="48" aboveAverage="0" equalAverage="0" bottom="0" percent="0" rank="0" text="" dxfId="46">
      <formula>(K144="p")</formula>
    </cfRule>
    <cfRule type="expression" priority="49" aboveAverage="0" equalAverage="0" bottom="0" percent="0" rank="0" text="" dxfId="47">
      <formula>(K144="d")</formula>
    </cfRule>
    <cfRule type="expression" priority="50" aboveAverage="0" equalAverage="0" bottom="0" percent="0" rank="0" text="" dxfId="48">
      <formula>(K144="w")</formula>
    </cfRule>
    <cfRule type="expression" priority="51" aboveAverage="0" equalAverage="0" bottom="0" percent="0" rank="0" text="" dxfId="49">
      <formula>NOT(ISBLANK(K144))</formula>
    </cfRule>
  </conditionalFormatting>
  <conditionalFormatting sqref="AP144">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44:AL144">
    <cfRule type="expression" priority="55" aboveAverage="0" equalAverage="0" bottom="0" percent="0" rank="0" text="" dxfId="53">
      <formula>(AA144="p")</formula>
    </cfRule>
    <cfRule type="expression" priority="56" aboveAverage="0" equalAverage="0" bottom="0" percent="0" rank="0" text="" dxfId="54">
      <formula>(AA144="d")</formula>
    </cfRule>
    <cfRule type="expression" priority="57" aboveAverage="0" equalAverage="0" bottom="0" percent="0" rank="0" text="" dxfId="55">
      <formula>(AA144="w")</formula>
    </cfRule>
    <cfRule type="expression" priority="58" aboveAverage="0" equalAverage="0" bottom="0" percent="0" rank="0" text="" dxfId="56">
      <formula>NOT(ISBLANK(AA144))</formula>
    </cfRule>
  </conditionalFormatting>
  <conditionalFormatting sqref="C59:I59 O59:Z59">
    <cfRule type="expression" priority="59" aboveAverage="0" equalAverage="0" bottom="0" percent="0" rank="0" text="" dxfId="57">
      <formula>(C59="p")</formula>
    </cfRule>
    <cfRule type="expression" priority="60" aboveAverage="0" equalAverage="0" bottom="0" percent="0" rank="0" text="" dxfId="58">
      <formula>(C59="d")</formula>
    </cfRule>
    <cfRule type="expression" priority="61" aboveAverage="0" equalAverage="0" bottom="0" percent="0" rank="0" text="" dxfId="59">
      <formula>(C59="w")</formula>
    </cfRule>
    <cfRule type="expression" priority="62" aboveAverage="0" equalAverage="0" bottom="0" percent="0" rank="0" text="" dxfId="60">
      <formula>NOT(ISBLANK(C59))</formula>
    </cfRule>
  </conditionalFormatting>
  <conditionalFormatting sqref="J59:N59">
    <cfRule type="expression" priority="63" aboveAverage="0" equalAverage="0" bottom="0" percent="0" rank="0" text="" dxfId="61">
      <formula>(J59="p")</formula>
    </cfRule>
    <cfRule type="expression" priority="64" aboveAverage="0" equalAverage="0" bottom="0" percent="0" rank="0" text="" dxfId="62">
      <formula>(J59="d")</formula>
    </cfRule>
    <cfRule type="expression" priority="65" aboveAverage="0" equalAverage="0" bottom="0" percent="0" rank="0" text="" dxfId="63">
      <formula>(J59="w")</formula>
    </cfRule>
    <cfRule type="expression" priority="66" aboveAverage="0" equalAverage="0" bottom="0" percent="0" rank="0" text="" dxfId="64">
      <formula>NOT(ISBLANK(J59))</formula>
    </cfRule>
  </conditionalFormatting>
  <conditionalFormatting sqref="AP59">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59:AL59">
    <cfRule type="expression" priority="70" aboveAverage="0" equalAverage="0" bottom="0" percent="0" rank="0" text="" dxfId="68">
      <formula>(AA59="p")</formula>
    </cfRule>
    <cfRule type="expression" priority="71" aboveAverage="0" equalAverage="0" bottom="0" percent="0" rank="0" text="" dxfId="69">
      <formula>(AA59="d")</formula>
    </cfRule>
    <cfRule type="expression" priority="72" aboveAverage="0" equalAverage="0" bottom="0" percent="0" rank="0" text="" dxfId="70">
      <formula>(AA59="w")</formula>
    </cfRule>
    <cfRule type="expression" priority="73" aboveAverage="0" equalAverage="0" bottom="0" percent="0" rank="0" text="" dxfId="71">
      <formula>NOT(ISBLANK(AA59))</formula>
    </cfRule>
  </conditionalFormatting>
  <conditionalFormatting sqref="C67:I67 O67:Z67">
    <cfRule type="expression" priority="74" aboveAverage="0" equalAverage="0" bottom="0" percent="0" rank="0" text="" dxfId="72">
      <formula>(C67="p")</formula>
    </cfRule>
    <cfRule type="expression" priority="75" aboveAverage="0" equalAverage="0" bottom="0" percent="0" rank="0" text="" dxfId="73">
      <formula>(C67="d")</formula>
    </cfRule>
    <cfRule type="expression" priority="76" aboveAverage="0" equalAverage="0" bottom="0" percent="0" rank="0" text="" dxfId="74">
      <formula>(C67="w")</formula>
    </cfRule>
    <cfRule type="expression" priority="77" aboveAverage="0" equalAverage="0" bottom="0" percent="0" rank="0" text="" dxfId="75">
      <formula>NOT(ISBLANK(C67))</formula>
    </cfRule>
  </conditionalFormatting>
  <conditionalFormatting sqref="J67:N67">
    <cfRule type="expression" priority="78" aboveAverage="0" equalAverage="0" bottom="0" percent="0" rank="0" text="" dxfId="76">
      <formula>(J67="p")</formula>
    </cfRule>
    <cfRule type="expression" priority="79" aboveAverage="0" equalAverage="0" bottom="0" percent="0" rank="0" text="" dxfId="77">
      <formula>(J67="d")</formula>
    </cfRule>
    <cfRule type="expression" priority="80" aboveAverage="0" equalAverage="0" bottom="0" percent="0" rank="0" text="" dxfId="78">
      <formula>(J67="w")</formula>
    </cfRule>
    <cfRule type="expression" priority="81" aboveAverage="0" equalAverage="0" bottom="0" percent="0" rank="0" text="" dxfId="79">
      <formula>NOT(ISBLANK(J67))</formula>
    </cfRule>
  </conditionalFormatting>
  <conditionalFormatting sqref="AP67">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67:AL67">
    <cfRule type="expression" priority="85" aboveAverage="0" equalAverage="0" bottom="0" percent="0" rank="0" text="" dxfId="83">
      <formula>(AA67="p")</formula>
    </cfRule>
    <cfRule type="expression" priority="86" aboveAverage="0" equalAverage="0" bottom="0" percent="0" rank="0" text="" dxfId="84">
      <formula>(AA67="d")</formula>
    </cfRule>
    <cfRule type="expression" priority="87" aboveAverage="0" equalAverage="0" bottom="0" percent="0" rank="0" text="" dxfId="85">
      <formula>(AA67="w")</formula>
    </cfRule>
    <cfRule type="expression" priority="88" aboveAverage="0" equalAverage="0" bottom="0" percent="0" rank="0" text="" dxfId="86">
      <formula>NOT(ISBLANK(AA67))</formula>
    </cfRule>
  </conditionalFormatting>
  <conditionalFormatting sqref="C62:AL63">
    <cfRule type="expression" priority="89" aboveAverage="0" equalAverage="0" bottom="0" percent="0" rank="0" text="" dxfId="87">
      <formula>(C62="p")</formula>
    </cfRule>
    <cfRule type="expression" priority="90" aboveAverage="0" equalAverage="0" bottom="0" percent="0" rank="0" text="" dxfId="88">
      <formula>(C62="d")</formula>
    </cfRule>
    <cfRule type="expression" priority="91" aboveAverage="0" equalAverage="0" bottom="0" percent="0" rank="0" text="" dxfId="89">
      <formula>(C62="w")</formula>
    </cfRule>
    <cfRule type="expression" priority="92" aboveAverage="0" equalAverage="0" bottom="0" percent="0" rank="0" text="" dxfId="90">
      <formula>NOT(ISBLANK(C62))</formula>
    </cfRule>
  </conditionalFormatting>
  <conditionalFormatting sqref="AP62:AP63">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5:AL56">
    <cfRule type="expression" priority="96" aboveAverage="0" equalAverage="0" bottom="0" percent="0" rank="0" text="" dxfId="94">
      <formula>(C55="p")</formula>
    </cfRule>
    <cfRule type="expression" priority="97" aboveAverage="0" equalAverage="0" bottom="0" percent="0" rank="0" text="" dxfId="95">
      <formula>(C55="d")</formula>
    </cfRule>
    <cfRule type="expression" priority="98" aboveAverage="0" equalAverage="0" bottom="0" percent="0" rank="0" text="" dxfId="96">
      <formula>(C55="w")</formula>
    </cfRule>
    <cfRule type="expression" priority="99" aboveAverage="0" equalAverage="0" bottom="0" percent="0" rank="0" text="" dxfId="97">
      <formula>NOT(ISBLANK(C55))</formula>
    </cfRule>
  </conditionalFormatting>
  <conditionalFormatting sqref="AP55:AP56">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59:AL160">
    <cfRule type="expression" priority="103" aboveAverage="0" equalAverage="0" bottom="0" percent="0" rank="0" text="" dxfId="101">
      <formula>(C159="p")</formula>
    </cfRule>
    <cfRule type="expression" priority="104" aboveAverage="0" equalAverage="0" bottom="0" percent="0" rank="0" text="" dxfId="102">
      <formula>(C159="d")</formula>
    </cfRule>
    <cfRule type="expression" priority="105" aboveAverage="0" equalAverage="0" bottom="0" percent="0" rank="0" text="" dxfId="103">
      <formula>(C159="w")</formula>
    </cfRule>
    <cfRule type="expression" priority="106" aboveAverage="0" equalAverage="0" bottom="0" percent="0" rank="0" text="" dxfId="104">
      <formula>NOT(ISBLANK(C159))</formula>
    </cfRule>
  </conditionalFormatting>
  <conditionalFormatting sqref="C94:I94 O94:Z94">
    <cfRule type="expression" priority="107" aboveAverage="0" equalAverage="0" bottom="0" percent="0" rank="0" text="" dxfId="105">
      <formula>(C94="p")</formula>
    </cfRule>
    <cfRule type="expression" priority="108" aboveAverage="0" equalAverage="0" bottom="0" percent="0" rank="0" text="" dxfId="106">
      <formula>(C94="d")</formula>
    </cfRule>
    <cfRule type="expression" priority="109" aboveAverage="0" equalAverage="0" bottom="0" percent="0" rank="0" text="" dxfId="107">
      <formula>(C94="w")</formula>
    </cfRule>
    <cfRule type="expression" priority="110" aboveAverage="0" equalAverage="0" bottom="0" percent="0" rank="0" text="" dxfId="108">
      <formula>NOT(ISBLANK(C94))</formula>
    </cfRule>
  </conditionalFormatting>
  <conditionalFormatting sqref="J94:N94">
    <cfRule type="expression" priority="111" aboveAverage="0" equalAverage="0" bottom="0" percent="0" rank="0" text="" dxfId="109">
      <formula>(J94="p")</formula>
    </cfRule>
    <cfRule type="expression" priority="112" aboveAverage="0" equalAverage="0" bottom="0" percent="0" rank="0" text="" dxfId="110">
      <formula>(J94="d")</formula>
    </cfRule>
    <cfRule type="expression" priority="113" aboveAverage="0" equalAverage="0" bottom="0" percent="0" rank="0" text="" dxfId="111">
      <formula>(J94="w")</formula>
    </cfRule>
    <cfRule type="expression" priority="114" aboveAverage="0" equalAverage="0" bottom="0" percent="0" rank="0" text="" dxfId="112">
      <formula>NOT(ISBLANK(J94))</formula>
    </cfRule>
  </conditionalFormatting>
  <conditionalFormatting sqref="AP94">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4:AL94">
    <cfRule type="expression" priority="118" aboveAverage="0" equalAverage="0" bottom="0" percent="0" rank="0" text="" dxfId="116">
      <formula>(AA94="p")</formula>
    </cfRule>
    <cfRule type="expression" priority="119" aboveAverage="0" equalAverage="0" bottom="0" percent="0" rank="0" text="" dxfId="117">
      <formula>(AA94="d")</formula>
    </cfRule>
    <cfRule type="expression" priority="120" aboveAverage="0" equalAverage="0" bottom="0" percent="0" rank="0" text="" dxfId="118">
      <formula>(AA94="w")</formula>
    </cfRule>
    <cfRule type="expression" priority="121" aboveAverage="0" equalAverage="0" bottom="0" percent="0" rank="0" text="" dxfId="119">
      <formula>NOT(ISBLANK(AA94))</formula>
    </cfRule>
  </conditionalFormatting>
  <conditionalFormatting sqref="C54:AL56 C58:AL63">
    <cfRule type="expression" priority="122" aboveAverage="0" equalAverage="0" bottom="0" percent="0" rank="0" text="" dxfId="120">
      <formula>(C54="p")</formula>
    </cfRule>
    <cfRule type="expression" priority="123" aboveAverage="0" equalAverage="0" bottom="0" percent="0" rank="0" text="" dxfId="121">
      <formula>(C54="d")</formula>
    </cfRule>
    <cfRule type="expression" priority="124" aboveAverage="0" equalAverage="0" bottom="0" percent="0" rank="0" text="" dxfId="122">
      <formula>(C54="w")</formula>
    </cfRule>
    <cfRule type="expression" priority="125" aboveAverage="0" equalAverage="0" bottom="0" percent="0" rank="0" text="" dxfId="123">
      <formula>NOT(ISBLANK(C54))</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50:AL151 C153:AL156">
    <cfRule type="expression" priority="141" aboveAverage="0" equalAverage="0" bottom="0" percent="0" rank="0" text="" dxfId="139">
      <formula>(C150="p")</formula>
    </cfRule>
    <cfRule type="expression" priority="142" aboveAverage="0" equalAverage="0" bottom="0" percent="0" rank="0" text="" dxfId="140">
      <formula>(C150="d")</formula>
    </cfRule>
    <cfRule type="expression" priority="143" aboveAverage="0" equalAverage="0" bottom="0" percent="0" rank="0" text="" dxfId="141">
      <formula>(C150="w")</formula>
    </cfRule>
    <cfRule type="expression" priority="144" aboveAverage="0" equalAverage="0" bottom="0" percent="0" rank="0" text="" dxfId="142">
      <formula>NOT(ISBLANK(C150))</formula>
    </cfRule>
  </conditionalFormatting>
  <conditionalFormatting sqref="C153:AL153">
    <cfRule type="expression" priority="145" aboveAverage="0" equalAverage="0" bottom="0" percent="0" rank="0" text="" dxfId="143">
      <formula>(C153="p")</formula>
    </cfRule>
    <cfRule type="expression" priority="146" aboveAverage="0" equalAverage="0" bottom="0" percent="0" rank="0" text="" dxfId="144">
      <formula>(C153="d")</formula>
    </cfRule>
    <cfRule type="expression" priority="147" aboveAverage="0" equalAverage="0" bottom="0" percent="0" rank="0" text="" dxfId="145">
      <formula>(C153="w")</formula>
    </cfRule>
    <cfRule type="expression" priority="148" aboveAverage="0" equalAverage="0" bottom="0" percent="0" rank="0" text="" dxfId="146">
      <formula>NOT(ISBLANK(C153))</formula>
    </cfRule>
  </conditionalFormatting>
  <conditionalFormatting sqref="C154:I154 O154:Z154">
    <cfRule type="expression" priority="149" aboveAverage="0" equalAverage="0" bottom="0" percent="0" rank="0" text="" dxfId="147">
      <formula>(C154="p")</formula>
    </cfRule>
    <cfRule type="expression" priority="150" aboveAverage="0" equalAverage="0" bottom="0" percent="0" rank="0" text="" dxfId="148">
      <formula>(C154="d")</formula>
    </cfRule>
    <cfRule type="expression" priority="151" aboveAverage="0" equalAverage="0" bottom="0" percent="0" rank="0" text="" dxfId="149">
      <formula>(C154="w")</formula>
    </cfRule>
    <cfRule type="expression" priority="152" aboveAverage="0" equalAverage="0" bottom="0" percent="0" rank="0" text="" dxfId="150">
      <formula>NOT(ISBLANK(C154))</formula>
    </cfRule>
  </conditionalFormatting>
  <conditionalFormatting sqref="J154:N154">
    <cfRule type="expression" priority="153" aboveAverage="0" equalAverage="0" bottom="0" percent="0" rank="0" text="" dxfId="151">
      <formula>(J154="p")</formula>
    </cfRule>
    <cfRule type="expression" priority="154" aboveAverage="0" equalAverage="0" bottom="0" percent="0" rank="0" text="" dxfId="152">
      <formula>(J154="d")</formula>
    </cfRule>
    <cfRule type="expression" priority="155" aboveAverage="0" equalAverage="0" bottom="0" percent="0" rank="0" text="" dxfId="153">
      <formula>(J154="w")</formula>
    </cfRule>
    <cfRule type="expression" priority="156" aboveAverage="0" equalAverage="0" bottom="0" percent="0" rank="0" text="" dxfId="154">
      <formula>NOT(ISBLANK(J154))</formula>
    </cfRule>
  </conditionalFormatting>
  <conditionalFormatting sqref="AP154">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54:AL154">
    <cfRule type="expression" priority="160" aboveAverage="0" equalAverage="0" bottom="0" percent="0" rank="0" text="" dxfId="158">
      <formula>(AA154="p")</formula>
    </cfRule>
    <cfRule type="expression" priority="161" aboveAverage="0" equalAverage="0" bottom="0" percent="0" rank="0" text="" dxfId="159">
      <formula>(AA154="d")</formula>
    </cfRule>
    <cfRule type="expression" priority="162" aboveAverage="0" equalAverage="0" bottom="0" percent="0" rank="0" text="" dxfId="160">
      <formula>(AA154="w")</formula>
    </cfRule>
    <cfRule type="expression" priority="163" aboveAverage="0" equalAverage="0" bottom="0" percent="0" rank="0" text="" dxfId="161">
      <formula>NOT(ISBLANK(AA154))</formula>
    </cfRule>
  </conditionalFormatting>
  <conditionalFormatting sqref="C155:AL155">
    <cfRule type="expression" priority="164" aboveAverage="0" equalAverage="0" bottom="0" percent="0" rank="0" text="" dxfId="162">
      <formula>(C155="p")</formula>
    </cfRule>
    <cfRule type="expression" priority="165" aboveAverage="0" equalAverage="0" bottom="0" percent="0" rank="0" text="" dxfId="163">
      <formula>(C155="d")</formula>
    </cfRule>
    <cfRule type="expression" priority="166" aboveAverage="0" equalAverage="0" bottom="0" percent="0" rank="0" text="" dxfId="164">
      <formula>(C155="w")</formula>
    </cfRule>
    <cfRule type="expression" priority="167" aboveAverage="0" equalAverage="0" bottom="0" percent="0" rank="0" text="" dxfId="165">
      <formula>NOT(ISBLANK(C155))</formula>
    </cfRule>
  </conditionalFormatting>
  <conditionalFormatting sqref="AP155">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08:I108 O108:Z108">
    <cfRule type="expression" priority="171" aboveAverage="0" equalAverage="0" bottom="0" percent="0" rank="0" text="" dxfId="169">
      <formula>(C108="p")</formula>
    </cfRule>
    <cfRule type="expression" priority="172" aboveAverage="0" equalAverage="0" bottom="0" percent="0" rank="0" text="" dxfId="170">
      <formula>(C108="d")</formula>
    </cfRule>
    <cfRule type="expression" priority="173" aboveAverage="0" equalAverage="0" bottom="0" percent="0" rank="0" text="" dxfId="171">
      <formula>(C108="w")</formula>
    </cfRule>
    <cfRule type="expression" priority="174" aboveAverage="0" equalAverage="0" bottom="0" percent="0" rank="0" text="" dxfId="172">
      <formula>NOT(ISBLANK(C108))</formula>
    </cfRule>
  </conditionalFormatting>
  <conditionalFormatting sqref="J108:N108">
    <cfRule type="expression" priority="175" aboveAverage="0" equalAverage="0" bottom="0" percent="0" rank="0" text="" dxfId="173">
      <formula>(J108="p")</formula>
    </cfRule>
    <cfRule type="expression" priority="176" aboveAverage="0" equalAverage="0" bottom="0" percent="0" rank="0" text="" dxfId="174">
      <formula>(J108="d")</formula>
    </cfRule>
    <cfRule type="expression" priority="177" aboveAverage="0" equalAverage="0" bottom="0" percent="0" rank="0" text="" dxfId="175">
      <formula>(J108="w")</formula>
    </cfRule>
    <cfRule type="expression" priority="178" aboveAverage="0" equalAverage="0" bottom="0" percent="0" rank="0" text="" dxfId="176">
      <formula>NOT(ISBLANK(J108))</formula>
    </cfRule>
  </conditionalFormatting>
  <conditionalFormatting sqref="AP108">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08:AL108">
    <cfRule type="expression" priority="182" aboveAverage="0" equalAverage="0" bottom="0" percent="0" rank="0" text="" dxfId="180">
      <formula>(AA108="p")</formula>
    </cfRule>
    <cfRule type="expression" priority="183" aboveAverage="0" equalAverage="0" bottom="0" percent="0" rank="0" text="" dxfId="181">
      <formula>(AA108="d")</formula>
    </cfRule>
    <cfRule type="expression" priority="184" aboveAverage="0" equalAverage="0" bottom="0" percent="0" rank="0" text="" dxfId="182">
      <formula>(AA108="w")</formula>
    </cfRule>
    <cfRule type="expression" priority="185" aboveAverage="0" equalAverage="0" bottom="0" percent="0" rank="0" text="" dxfId="183">
      <formula>NOT(ISBLANK(AA108))</formula>
    </cfRule>
  </conditionalFormatting>
  <conditionalFormatting sqref="C128:I128 O128:Z128">
    <cfRule type="expression" priority="186" aboveAverage="0" equalAverage="0" bottom="0" percent="0" rank="0" text="" dxfId="184">
      <formula>(C128="p")</formula>
    </cfRule>
    <cfRule type="expression" priority="187" aboveAverage="0" equalAverage="0" bottom="0" percent="0" rank="0" text="" dxfId="185">
      <formula>(C128="d")</formula>
    </cfRule>
    <cfRule type="expression" priority="188" aboveAverage="0" equalAverage="0" bottom="0" percent="0" rank="0" text="" dxfId="186">
      <formula>(C128="w")</formula>
    </cfRule>
    <cfRule type="expression" priority="189" aboveAverage="0" equalAverage="0" bottom="0" percent="0" rank="0" text="" dxfId="187">
      <formula>NOT(ISBLANK(C128))</formula>
    </cfRule>
  </conditionalFormatting>
  <conditionalFormatting sqref="J128:N128">
    <cfRule type="expression" priority="190" aboveAverage="0" equalAverage="0" bottom="0" percent="0" rank="0" text="" dxfId="188">
      <formula>(J128="p")</formula>
    </cfRule>
    <cfRule type="expression" priority="191" aboveAverage="0" equalAverage="0" bottom="0" percent="0" rank="0" text="" dxfId="189">
      <formula>(J128="d")</formula>
    </cfRule>
    <cfRule type="expression" priority="192" aboveAverage="0" equalAverage="0" bottom="0" percent="0" rank="0" text="" dxfId="190">
      <formula>(J128="w")</formula>
    </cfRule>
    <cfRule type="expression" priority="193" aboveAverage="0" equalAverage="0" bottom="0" percent="0" rank="0" text="" dxfId="191">
      <formula>NOT(ISBLANK(J128))</formula>
    </cfRule>
  </conditionalFormatting>
  <conditionalFormatting sqref="AP128">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28:AL128">
    <cfRule type="expression" priority="197" aboveAverage="0" equalAverage="0" bottom="0" percent="0" rank="0" text="" dxfId="195">
      <formula>(AA128="p")</formula>
    </cfRule>
    <cfRule type="expression" priority="198" aboveAverage="0" equalAverage="0" bottom="0" percent="0" rank="0" text="" dxfId="196">
      <formula>(AA128="d")</formula>
    </cfRule>
    <cfRule type="expression" priority="199" aboveAverage="0" equalAverage="0" bottom="0" percent="0" rank="0" text="" dxfId="197">
      <formula>(AA128="w")</formula>
    </cfRule>
    <cfRule type="expression" priority="200" aboveAverage="0" equalAverage="0" bottom="0" percent="0" rank="0" text="" dxfId="198">
      <formula>NOT(ISBLANK(AA128))</formula>
    </cfRule>
  </conditionalFormatting>
  <conditionalFormatting sqref="C18:I20 O18:Z20 O22:Z23 C22:I23 C30:I31 O30:Z31 C25:I28 O25:Z28">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0:N31 J25:N28">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0:AP31 AP25:AP28">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0:AL31 AA25:AL28">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0:Z31 C30:I31 O25:Z28 C25:I28">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0:N31 J25:N28">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0:AP31 AP25:AP28">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0:AL31 AA25:AL28">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79:AL85">
    <cfRule type="expression" priority="231" aboveAverage="0" equalAverage="0" bottom="0" percent="0" rank="0" text="" dxfId="229">
      <formula>(C79="p")</formula>
    </cfRule>
    <cfRule type="expression" priority="232" aboveAverage="0" equalAverage="0" bottom="0" percent="0" rank="0" text="" dxfId="230">
      <formula>(C79="d")</formula>
    </cfRule>
    <cfRule type="expression" priority="233" aboveAverage="0" equalAverage="0" bottom="0" percent="0" rank="0" text="" dxfId="231">
      <formula>(C79="w")</formula>
    </cfRule>
    <cfRule type="expression" priority="234" aboveAverage="0" equalAverage="0" bottom="0" percent="0" rank="0" text="" dxfId="232">
      <formula>NOT(ISBLANK(C79))</formula>
    </cfRule>
  </conditionalFormatting>
  <conditionalFormatting sqref="AP79:AP85">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78:AL78">
    <cfRule type="expression" priority="238" aboveAverage="0" equalAverage="0" bottom="0" percent="0" rank="0" text="" dxfId="236">
      <formula>(C78="p")</formula>
    </cfRule>
    <cfRule type="expression" priority="239" aboveAverage="0" equalAverage="0" bottom="0" percent="0" rank="0" text="" dxfId="237">
      <formula>(C78="d")</formula>
    </cfRule>
    <cfRule type="expression" priority="240" aboveAverage="0" equalAverage="0" bottom="0" percent="0" rank="0" text="" dxfId="238">
      <formula>(C78="w")</formula>
    </cfRule>
    <cfRule type="expression" priority="241" aboveAverage="0" equalAverage="0" bottom="0" percent="0" rank="0" text="" dxfId="239">
      <formula>NOT(ISBLANK(C78))</formula>
    </cfRule>
  </conditionalFormatting>
  <conditionalFormatting sqref="C88:AL88">
    <cfRule type="expression" priority="242" aboveAverage="0" equalAverage="0" bottom="0" percent="0" rank="0" text="" dxfId="240">
      <formula>(C88="p")</formula>
    </cfRule>
    <cfRule type="expression" priority="243" aboveAverage="0" equalAverage="0" bottom="0" percent="0" rank="0" text="" dxfId="241">
      <formula>(C88="d")</formula>
    </cfRule>
    <cfRule type="expression" priority="244" aboveAverage="0" equalAverage="0" bottom="0" percent="0" rank="0" text="" dxfId="242">
      <formula>(C88="w")</formula>
    </cfRule>
    <cfRule type="expression" priority="245" aboveAverage="0" equalAverage="0" bottom="0" percent="0" rank="0" text="" dxfId="243">
      <formula>NOT(ISBLANK(C88))</formula>
    </cfRule>
  </conditionalFormatting>
  <conditionalFormatting sqref="AP88">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58:AL158">
    <cfRule type="expression" priority="249" aboveAverage="0" equalAverage="0" bottom="0" percent="0" rank="0" text="" dxfId="247">
      <formula>(C158="p")</formula>
    </cfRule>
    <cfRule type="expression" priority="250" aboveAverage="0" equalAverage="0" bottom="0" percent="0" rank="0" text="" dxfId="248">
      <formula>(C158="d")</formula>
    </cfRule>
    <cfRule type="expression" priority="251" aboveAverage="0" equalAverage="0" bottom="0" percent="0" rank="0" text="" dxfId="249">
      <formula>(C158="w")</formula>
    </cfRule>
    <cfRule type="expression" priority="252" aboveAverage="0" equalAverage="0" bottom="0" percent="0" rank="0" text="" dxfId="250">
      <formula>NOT(ISBLANK(C158))</formula>
    </cfRule>
  </conditionalFormatting>
  <conditionalFormatting sqref="C129:AL129 C131:AL132">
    <cfRule type="expression" priority="253" aboveAverage="0" equalAverage="0" bottom="0" percent="0" rank="0" text="" dxfId="251">
      <formula>(C129="p")</formula>
    </cfRule>
    <cfRule type="expression" priority="254" aboveAverage="0" equalAverage="0" bottom="0" percent="0" rank="0" text="" dxfId="252">
      <formula>(C129="d")</formula>
    </cfRule>
    <cfRule type="expression" priority="255" aboveAverage="0" equalAverage="0" bottom="0" percent="0" rank="0" text="" dxfId="253">
      <formula>(C129="w")</formula>
    </cfRule>
    <cfRule type="expression" priority="256" aboveAverage="0" equalAverage="0" bottom="0" percent="0" rank="0" text="" dxfId="254">
      <formula>NOT(ISBLANK(C129))</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3:AI33">
    <cfRule type="expression" priority="272" aboveAverage="0" equalAverage="0" bottom="0" percent="0" rank="0" text="" dxfId="270">
      <formula>(C33="p")</formula>
    </cfRule>
    <cfRule type="expression" priority="273" aboveAverage="0" equalAverage="0" bottom="0" percent="0" rank="0" text="" dxfId="271">
      <formula>(C33="d")</formula>
    </cfRule>
    <cfRule type="expression" priority="274" aboveAverage="0" equalAverage="0" bottom="0" percent="0" rank="0" text="" dxfId="272">
      <formula>(C33="w")</formula>
    </cfRule>
    <cfRule type="expression" priority="275" aboveAverage="0" equalAverage="0" bottom="0" percent="0" rank="0" text="" dxfId="273">
      <formula>NOT(ISBLANK(C33))</formula>
    </cfRule>
  </conditionalFormatting>
  <conditionalFormatting sqref="K33">
    <cfRule type="expression" priority="276" aboveAverage="0" equalAverage="0" bottom="0" percent="0" rank="0" text="" dxfId="274">
      <formula>(K33="p")</formula>
    </cfRule>
    <cfRule type="expression" priority="277" aboveAverage="0" equalAverage="0" bottom="0" percent="0" rank="0" text="" dxfId="275">
      <formula>(K33="d")</formula>
    </cfRule>
    <cfRule type="expression" priority="278" aboveAverage="0" equalAverage="0" bottom="0" percent="0" rank="0" text="" dxfId="276">
      <formula>(K33="w")</formula>
    </cfRule>
    <cfRule type="expression" priority="279" aboveAverage="0" equalAverage="0" bottom="0" percent="0" rank="0" text="" dxfId="277">
      <formula>NOT(ISBLANK(K33))</formula>
    </cfRule>
  </conditionalFormatting>
  <conditionalFormatting sqref="AP33">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3:AL33">
    <cfRule type="expression" priority="283" aboveAverage="0" equalAverage="0" bottom="0" percent="0" rank="0" text="" dxfId="281">
      <formula>(AJ33="p")</formula>
    </cfRule>
    <cfRule type="expression" priority="284" aboveAverage="0" equalAverage="0" bottom="0" percent="0" rank="0" text="" dxfId="282">
      <formula>(AJ33="d")</formula>
    </cfRule>
    <cfRule type="expression" priority="285" aboveAverage="0" equalAverage="0" bottom="0" percent="0" rank="0" text="" dxfId="283">
      <formula>(AJ33="w")</formula>
    </cfRule>
    <cfRule type="expression" priority="286" aboveAverage="0" equalAverage="0" bottom="0" percent="0" rank="0" text="" dxfId="284">
      <formula>NOT(ISBLANK(AJ33))</formula>
    </cfRule>
  </conditionalFormatting>
  <conditionalFormatting sqref="C52:AI52">
    <cfRule type="expression" priority="287" aboveAverage="0" equalAverage="0" bottom="0" percent="0" rank="0" text="" dxfId="285">
      <formula>(C52="p")</formula>
    </cfRule>
    <cfRule type="expression" priority="288" aboveAverage="0" equalAverage="0" bottom="0" percent="0" rank="0" text="" dxfId="286">
      <formula>(C52="d")</formula>
    </cfRule>
    <cfRule type="expression" priority="289" aboveAverage="0" equalAverage="0" bottom="0" percent="0" rank="0" text="" dxfId="287">
      <formula>(C52="w")</formula>
    </cfRule>
    <cfRule type="expression" priority="290" aboveAverage="0" equalAverage="0" bottom="0" percent="0" rank="0" text="" dxfId="288">
      <formula>NOT(ISBLANK(C52))</formula>
    </cfRule>
  </conditionalFormatting>
  <conditionalFormatting sqref="K52">
    <cfRule type="expression" priority="291" aboveAverage="0" equalAverage="0" bottom="0" percent="0" rank="0" text="" dxfId="289">
      <formula>(K52="p")</formula>
    </cfRule>
    <cfRule type="expression" priority="292" aboveAverage="0" equalAverage="0" bottom="0" percent="0" rank="0" text="" dxfId="290">
      <formula>(K52="d")</formula>
    </cfRule>
    <cfRule type="expression" priority="293" aboveAverage="0" equalAverage="0" bottom="0" percent="0" rank="0" text="" dxfId="291">
      <formula>(K52="w")</formula>
    </cfRule>
    <cfRule type="expression" priority="294" aboveAverage="0" equalAverage="0" bottom="0" percent="0" rank="0" text="" dxfId="292">
      <formula>NOT(ISBLANK(K52))</formula>
    </cfRule>
  </conditionalFormatting>
  <conditionalFormatting sqref="AP52">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2:AL52">
    <cfRule type="expression" priority="298" aboveAverage="0" equalAverage="0" bottom="0" percent="0" rank="0" text="" dxfId="296">
      <formula>(AJ52="p")</formula>
    </cfRule>
    <cfRule type="expression" priority="299" aboveAverage="0" equalAverage="0" bottom="0" percent="0" rank="0" text="" dxfId="297">
      <formula>(AJ52="d")</formula>
    </cfRule>
    <cfRule type="expression" priority="300" aboveAverage="0" equalAverage="0" bottom="0" percent="0" rank="0" text="" dxfId="298">
      <formula>(AJ52="w")</formula>
    </cfRule>
    <cfRule type="expression" priority="301" aboveAverage="0" equalAverage="0" bottom="0" percent="0" rank="0" text="" dxfId="299">
      <formula>NOT(ISBLANK(AJ52))</formula>
    </cfRule>
  </conditionalFormatting>
  <conditionalFormatting sqref="C92:AI92">
    <cfRule type="expression" priority="302" aboveAverage="0" equalAverage="0" bottom="0" percent="0" rank="0" text="" dxfId="300">
      <formula>(C92="p")</formula>
    </cfRule>
    <cfRule type="expression" priority="303" aboveAverage="0" equalAverage="0" bottom="0" percent="0" rank="0" text="" dxfId="301">
      <formula>(C92="d")</formula>
    </cfRule>
    <cfRule type="expression" priority="304" aboveAverage="0" equalAverage="0" bottom="0" percent="0" rank="0" text="" dxfId="302">
      <formula>(C92="w")</formula>
    </cfRule>
    <cfRule type="expression" priority="305" aboveAverage="0" equalAverage="0" bottom="0" percent="0" rank="0" text="" dxfId="303">
      <formula>NOT(ISBLANK(C92))</formula>
    </cfRule>
  </conditionalFormatting>
  <conditionalFormatting sqref="K92">
    <cfRule type="expression" priority="306" aboveAverage="0" equalAverage="0" bottom="0" percent="0" rank="0" text="" dxfId="304">
      <formula>(K92="p")</formula>
    </cfRule>
    <cfRule type="expression" priority="307" aboveAverage="0" equalAverage="0" bottom="0" percent="0" rank="0" text="" dxfId="305">
      <formula>(K92="d")</formula>
    </cfRule>
    <cfRule type="expression" priority="308" aboveAverage="0" equalAverage="0" bottom="0" percent="0" rank="0" text="" dxfId="306">
      <formula>(K92="w")</formula>
    </cfRule>
    <cfRule type="expression" priority="309" aboveAverage="0" equalAverage="0" bottom="0" percent="0" rank="0" text="" dxfId="307">
      <formula>NOT(ISBLANK(K92))</formula>
    </cfRule>
  </conditionalFormatting>
  <conditionalFormatting sqref="AP92">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2:AL92">
    <cfRule type="expression" priority="313" aboveAverage="0" equalAverage="0" bottom="0" percent="0" rank="0" text="" dxfId="311">
      <formula>(AJ92="p")</formula>
    </cfRule>
    <cfRule type="expression" priority="314" aboveAverage="0" equalAverage="0" bottom="0" percent="0" rank="0" text="" dxfId="312">
      <formula>(AJ92="d")</formula>
    </cfRule>
    <cfRule type="expression" priority="315" aboveAverage="0" equalAverage="0" bottom="0" percent="0" rank="0" text="" dxfId="313">
      <formula>(AJ92="w")</formula>
    </cfRule>
    <cfRule type="expression" priority="316" aboveAverage="0" equalAverage="0" bottom="0" percent="0" rank="0" text="" dxfId="314">
      <formula>NOT(ISBLANK(AJ92))</formula>
    </cfRule>
  </conditionalFormatting>
  <conditionalFormatting sqref="C106:AI106">
    <cfRule type="expression" priority="317" aboveAverage="0" equalAverage="0" bottom="0" percent="0" rank="0" text="" dxfId="315">
      <formula>(C106="p")</formula>
    </cfRule>
    <cfRule type="expression" priority="318" aboveAverage="0" equalAverage="0" bottom="0" percent="0" rank="0" text="" dxfId="316">
      <formula>(C106="d")</formula>
    </cfRule>
    <cfRule type="expression" priority="319" aboveAverage="0" equalAverage="0" bottom="0" percent="0" rank="0" text="" dxfId="317">
      <formula>(C106="w")</formula>
    </cfRule>
    <cfRule type="expression" priority="320" aboveAverage="0" equalAverage="0" bottom="0" percent="0" rank="0" text="" dxfId="318">
      <formula>NOT(ISBLANK(C106))</formula>
    </cfRule>
  </conditionalFormatting>
  <conditionalFormatting sqref="K106">
    <cfRule type="expression" priority="321" aboveAverage="0" equalAverage="0" bottom="0" percent="0" rank="0" text="" dxfId="319">
      <formula>(K106="p")</formula>
    </cfRule>
    <cfRule type="expression" priority="322" aboveAverage="0" equalAverage="0" bottom="0" percent="0" rank="0" text="" dxfId="320">
      <formula>(K106="d")</formula>
    </cfRule>
    <cfRule type="expression" priority="323" aboveAverage="0" equalAverage="0" bottom="0" percent="0" rank="0" text="" dxfId="321">
      <formula>(K106="w")</formula>
    </cfRule>
    <cfRule type="expression" priority="324" aboveAverage="0" equalAverage="0" bottom="0" percent="0" rank="0" text="" dxfId="322">
      <formula>NOT(ISBLANK(K106))</formula>
    </cfRule>
  </conditionalFormatting>
  <conditionalFormatting sqref="AJ106:AL106">
    <cfRule type="expression" priority="325" aboveAverage="0" equalAverage="0" bottom="0" percent="0" rank="0" text="" dxfId="323">
      <formula>(AJ106="p")</formula>
    </cfRule>
    <cfRule type="expression" priority="326" aboveAverage="0" equalAverage="0" bottom="0" percent="0" rank="0" text="" dxfId="324">
      <formula>(AJ106="d")</formula>
    </cfRule>
    <cfRule type="expression" priority="327" aboveAverage="0" equalAverage="0" bottom="0" percent="0" rank="0" text="" dxfId="325">
      <formula>(AJ106="w")</formula>
    </cfRule>
    <cfRule type="expression" priority="328" aboveAverage="0" equalAverage="0" bottom="0" percent="0" rank="0" text="" dxfId="326">
      <formula>NOT(ISBLANK(AJ106))</formula>
    </cfRule>
  </conditionalFormatting>
  <conditionalFormatting sqref="C120:AI120">
    <cfRule type="expression" priority="329" aboveAverage="0" equalAverage="0" bottom="0" percent="0" rank="0" text="" dxfId="327">
      <formula>(C120="p")</formula>
    </cfRule>
    <cfRule type="expression" priority="330" aboveAverage="0" equalAverage="0" bottom="0" percent="0" rank="0" text="" dxfId="328">
      <formula>(C120="d")</formula>
    </cfRule>
    <cfRule type="expression" priority="331" aboveAverage="0" equalAverage="0" bottom="0" percent="0" rank="0" text="" dxfId="329">
      <formula>(C120="w")</formula>
    </cfRule>
    <cfRule type="expression" priority="332" aboveAverage="0" equalAverage="0" bottom="0" percent="0" rank="0" text="" dxfId="330">
      <formula>NOT(ISBLANK(C120))</formula>
    </cfRule>
  </conditionalFormatting>
  <conditionalFormatting sqref="K120">
    <cfRule type="expression" priority="333" aboveAverage="0" equalAverage="0" bottom="0" percent="0" rank="0" text="" dxfId="331">
      <formula>(K120="p")</formula>
    </cfRule>
    <cfRule type="expression" priority="334" aboveAverage="0" equalAverage="0" bottom="0" percent="0" rank="0" text="" dxfId="332">
      <formula>(K120="d")</formula>
    </cfRule>
    <cfRule type="expression" priority="335" aboveAverage="0" equalAverage="0" bottom="0" percent="0" rank="0" text="" dxfId="333">
      <formula>(K120="w")</formula>
    </cfRule>
    <cfRule type="expression" priority="336" aboveAverage="0" equalAverage="0" bottom="0" percent="0" rank="0" text="" dxfId="334">
      <formula>NOT(ISBLANK(K120))</formula>
    </cfRule>
  </conditionalFormatting>
  <conditionalFormatting sqref="AJ120:AL120">
    <cfRule type="expression" priority="337" aboveAverage="0" equalAverage="0" bottom="0" percent="0" rank="0" text="" dxfId="335">
      <formula>(AJ120="p")</formula>
    </cfRule>
    <cfRule type="expression" priority="338" aboveAverage="0" equalAverage="0" bottom="0" percent="0" rank="0" text="" dxfId="336">
      <formula>(AJ120="d")</formula>
    </cfRule>
    <cfRule type="expression" priority="339" aboveAverage="0" equalAverage="0" bottom="0" percent="0" rank="0" text="" dxfId="337">
      <formula>(AJ120="w")</formula>
    </cfRule>
    <cfRule type="expression" priority="340" aboveAverage="0" equalAverage="0" bottom="0" percent="0" rank="0" text="" dxfId="338">
      <formula>NOT(ISBLANK(AJ120))</formula>
    </cfRule>
  </conditionalFormatting>
  <conditionalFormatting sqref="C142:AI147">
    <cfRule type="expression" priority="341" aboveAverage="0" equalAverage="0" bottom="0" percent="0" rank="0" text="" dxfId="339">
      <formula>(C142="p")</formula>
    </cfRule>
    <cfRule type="expression" priority="342" aboveAverage="0" equalAverage="0" bottom="0" percent="0" rank="0" text="" dxfId="340">
      <formula>(C142="d")</formula>
    </cfRule>
    <cfRule type="expression" priority="343" aboveAverage="0" equalAverage="0" bottom="0" percent="0" rank="0" text="" dxfId="341">
      <formula>(C142="w")</formula>
    </cfRule>
    <cfRule type="expression" priority="344" aboveAverage="0" equalAverage="0" bottom="0" percent="0" rank="0" text="" dxfId="342">
      <formula>NOT(ISBLANK(C142))</formula>
    </cfRule>
  </conditionalFormatting>
  <conditionalFormatting sqref="K142:K147">
    <cfRule type="expression" priority="345" aboveAverage="0" equalAverage="0" bottom="0" percent="0" rank="0" text="" dxfId="343">
      <formula>(K142="p")</formula>
    </cfRule>
    <cfRule type="expression" priority="346" aboveAverage="0" equalAverage="0" bottom="0" percent="0" rank="0" text="" dxfId="344">
      <formula>(K142="d")</formula>
    </cfRule>
    <cfRule type="expression" priority="347" aboveAverage="0" equalAverage="0" bottom="0" percent="0" rank="0" text="" dxfId="345">
      <formula>(K142="w")</formula>
    </cfRule>
    <cfRule type="expression" priority="348" aboveAverage="0" equalAverage="0" bottom="0" percent="0" rank="0" text="" dxfId="346">
      <formula>NOT(ISBLANK(K142))</formula>
    </cfRule>
  </conditionalFormatting>
  <conditionalFormatting sqref="AP144:AP147">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42:AL147">
    <cfRule type="expression" priority="352" aboveAverage="0" equalAverage="0" bottom="0" percent="0" rank="0" text="" dxfId="350">
      <formula>(AJ142="p")</formula>
    </cfRule>
    <cfRule type="expression" priority="353" aboveAverage="0" equalAverage="0" bottom="0" percent="0" rank="0" text="" dxfId="351">
      <formula>(AJ142="d")</formula>
    </cfRule>
    <cfRule type="expression" priority="354" aboveAverage="0" equalAverage="0" bottom="0" percent="0" rank="0" text="" dxfId="352">
      <formula>(AJ142="w")</formula>
    </cfRule>
    <cfRule type="expression" priority="355" aboveAverage="0" equalAverage="0" bottom="0" percent="0" rank="0" text="" dxfId="353">
      <formula>NOT(ISBLANK(AJ142))</formula>
    </cfRule>
  </conditionalFormatting>
  <conditionalFormatting sqref="C126:AI126">
    <cfRule type="expression" priority="356" aboveAverage="0" equalAverage="0" bottom="0" percent="0" rank="0" text="" dxfId="354">
      <formula>(C126="p")</formula>
    </cfRule>
    <cfRule type="expression" priority="357" aboveAverage="0" equalAverage="0" bottom="0" percent="0" rank="0" text="" dxfId="355">
      <formula>(C126="d")</formula>
    </cfRule>
    <cfRule type="expression" priority="358" aboveAverage="0" equalAverage="0" bottom="0" percent="0" rank="0" text="" dxfId="356">
      <formula>(C126="w")</formula>
    </cfRule>
    <cfRule type="expression" priority="359" aboveAverage="0" equalAverage="0" bottom="0" percent="0" rank="0" text="" dxfId="357">
      <formula>NOT(ISBLANK(C126))</formula>
    </cfRule>
  </conditionalFormatting>
  <conditionalFormatting sqref="K126">
    <cfRule type="expression" priority="360" aboveAverage="0" equalAverage="0" bottom="0" percent="0" rank="0" text="" dxfId="358">
      <formula>(K126="p")</formula>
    </cfRule>
    <cfRule type="expression" priority="361" aboveAverage="0" equalAverage="0" bottom="0" percent="0" rank="0" text="" dxfId="359">
      <formula>(K126="d")</formula>
    </cfRule>
    <cfRule type="expression" priority="362" aboveAverage="0" equalAverage="0" bottom="0" percent="0" rank="0" text="" dxfId="360">
      <formula>(K126="w")</formula>
    </cfRule>
    <cfRule type="expression" priority="363" aboveAverage="0" equalAverage="0" bottom="0" percent="0" rank="0" text="" dxfId="361">
      <formula>NOT(ISBLANK(K126))</formula>
    </cfRule>
  </conditionalFormatting>
  <conditionalFormatting sqref="AJ126:AL126">
    <cfRule type="expression" priority="364" aboveAverage="0" equalAverage="0" bottom="0" percent="0" rank="0" text="" dxfId="362">
      <formula>(AJ126="p")</formula>
    </cfRule>
    <cfRule type="expression" priority="365" aboveAverage="0" equalAverage="0" bottom="0" percent="0" rank="0" text="" dxfId="363">
      <formula>(AJ126="d")</formula>
    </cfRule>
    <cfRule type="expression" priority="366" aboveAverage="0" equalAverage="0" bottom="0" percent="0" rank="0" text="" dxfId="364">
      <formula>(AJ126="w")</formula>
    </cfRule>
    <cfRule type="expression" priority="367" aboveAverage="0" equalAverage="0" bottom="0" percent="0" rank="0" text="" dxfId="365">
      <formula>NOT(ISBLANK(AJ126))</formula>
    </cfRule>
  </conditionalFormatting>
  <conditionalFormatting sqref="C32:AL32">
    <cfRule type="expression" priority="368" aboveAverage="0" equalAverage="0" bottom="0" percent="0" rank="0" text="" dxfId="366">
      <formula>(C32="p")</formula>
    </cfRule>
    <cfRule type="expression" priority="369" aboveAverage="0" equalAverage="0" bottom="0" percent="0" rank="0" text="" dxfId="367">
      <formula>(C32="d")</formula>
    </cfRule>
    <cfRule type="expression" priority="370" aboveAverage="0" equalAverage="0" bottom="0" percent="0" rank="0" text="" dxfId="368">
      <formula>(C32="w")</formula>
    </cfRule>
    <cfRule type="expression" priority="371" aboveAverage="0" equalAverage="0" bottom="0" percent="0" rank="0" text="" dxfId="369">
      <formula>NOT(ISBLANK(C32))</formula>
    </cfRule>
  </conditionalFormatting>
  <conditionalFormatting sqref="AP32">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50:AL51">
    <cfRule type="expression" priority="375" aboveAverage="0" equalAverage="0" bottom="0" percent="0" rank="0" text="" dxfId="373">
      <formula>(C50="p")</formula>
    </cfRule>
    <cfRule type="expression" priority="376" aboveAverage="0" equalAverage="0" bottom="0" percent="0" rank="0" text="" dxfId="374">
      <formula>(C50="d")</formula>
    </cfRule>
    <cfRule type="expression" priority="377" aboveAverage="0" equalAverage="0" bottom="0" percent="0" rank="0" text="" dxfId="375">
      <formula>(C50="w")</formula>
    </cfRule>
    <cfRule type="expression" priority="378" aboveAverage="0" equalAverage="0" bottom="0" percent="0" rank="0" text="" dxfId="376">
      <formula>NOT(ISBLANK(C50))</formula>
    </cfRule>
  </conditionalFormatting>
  <conditionalFormatting sqref="AP50:AP51">
    <cfRule type="cellIs" priority="379" operator="between" aboveAverage="0" equalAverage="0" bottom="0" percent="0" rank="0" text="" dxfId="377">
      <formula>0.31</formula>
      <formula>0.99</formula>
    </cfRule>
    <cfRule type="cellIs" priority="380" operator="greaterThanOrEqual" aboveAverage="0" equalAverage="0" bottom="0" percent="0" rank="0" text="" dxfId="378">
      <formula>1</formula>
    </cfRule>
    <cfRule type="cellIs" priority="381" operator="lessThanOrEqual" aboveAverage="0" equalAverage="0" bottom="0" percent="0" rank="0" text="" dxfId="379">
      <formula>0.3</formula>
    </cfRule>
  </conditionalFormatting>
  <conditionalFormatting sqref="C35:Z35">
    <cfRule type="expression" priority="382" aboveAverage="0" equalAverage="0" bottom="0" percent="0" rank="0" text="" dxfId="380">
      <formula>(C35="p")</formula>
    </cfRule>
    <cfRule type="expression" priority="383" aboveAverage="0" equalAverage="0" bottom="0" percent="0" rank="0" text="" dxfId="381">
      <formula>(C35="d")</formula>
    </cfRule>
    <cfRule type="expression" priority="384" aboveAverage="0" equalAverage="0" bottom="0" percent="0" rank="0" text="" dxfId="382">
      <formula>(C35="w")</formula>
    </cfRule>
    <cfRule type="expression" priority="385" aboveAverage="0" equalAverage="0" bottom="0" percent="0" rank="0" text="" dxfId="383">
      <formula>NOT(ISBLANK(C35))</formula>
    </cfRule>
  </conditionalFormatting>
  <conditionalFormatting sqref="K35">
    <cfRule type="expression" priority="386" aboveAverage="0" equalAverage="0" bottom="0" percent="0" rank="0" text="" dxfId="384">
      <formula>(K35="p")</formula>
    </cfRule>
    <cfRule type="expression" priority="387" aboveAverage="0" equalAverage="0" bottom="0" percent="0" rank="0" text="" dxfId="385">
      <formula>(K35="d")</formula>
    </cfRule>
    <cfRule type="expression" priority="388" aboveAverage="0" equalAverage="0" bottom="0" percent="0" rank="0" text="" dxfId="386">
      <formula>(K35="w")</formula>
    </cfRule>
    <cfRule type="expression" priority="389" aboveAverage="0" equalAverage="0" bottom="0" percent="0" rank="0" text="" dxfId="387">
      <formula>NOT(ISBLANK(K35))</formula>
    </cfRule>
  </conditionalFormatting>
  <conditionalFormatting sqref="AP35">
    <cfRule type="cellIs" priority="390" operator="between" aboveAverage="0" equalAverage="0" bottom="0" percent="0" rank="0" text="" dxfId="388">
      <formula>0.31</formula>
      <formula>0.99</formula>
    </cfRule>
    <cfRule type="cellIs" priority="391" operator="greaterThanOrEqual" aboveAverage="0" equalAverage="0" bottom="0" percent="0" rank="0" text="" dxfId="389">
      <formula>1</formula>
    </cfRule>
    <cfRule type="cellIs" priority="392" operator="lessThanOrEqual" aboveAverage="0" equalAverage="0" bottom="0" percent="0" rank="0" text="" dxfId="390">
      <formula>0.3</formula>
    </cfRule>
  </conditionalFormatting>
  <conditionalFormatting sqref="AA35:AL35">
    <cfRule type="expression" priority="393" aboveAverage="0" equalAverage="0" bottom="0" percent="0" rank="0" text="" dxfId="391">
      <formula>(AA35="p")</formula>
    </cfRule>
    <cfRule type="expression" priority="394" aboveAverage="0" equalAverage="0" bottom="0" percent="0" rank="0" text="" dxfId="392">
      <formula>(AA35="d")</formula>
    </cfRule>
    <cfRule type="expression" priority="395" aboveAverage="0" equalAverage="0" bottom="0" percent="0" rank="0" text="" dxfId="393">
      <formula>(AA35="w")</formula>
    </cfRule>
    <cfRule type="expression" priority="396" aboveAverage="0" equalAverage="0" bottom="0" percent="0" rank="0" text="" dxfId="394">
      <formula>NOT(ISBLANK(AA35))</formula>
    </cfRule>
  </conditionalFormatting>
  <conditionalFormatting sqref="C90:AC90 C91:AL91">
    <cfRule type="expression" priority="397" aboveAverage="0" equalAverage="0" bottom="0" percent="0" rank="0" text="" dxfId="395">
      <formula>(C90="p")</formula>
    </cfRule>
    <cfRule type="expression" priority="398" aboveAverage="0" equalAverage="0" bottom="0" percent="0" rank="0" text="" dxfId="396">
      <formula>(C90="d")</formula>
    </cfRule>
    <cfRule type="expression" priority="399" aboveAverage="0" equalAverage="0" bottom="0" percent="0" rank="0" text="" dxfId="397">
      <formula>(C90="w")</formula>
    </cfRule>
    <cfRule type="expression" priority="400" aboveAverage="0" equalAverage="0" bottom="0" percent="0" rank="0" text="" dxfId="398">
      <formula>NOT(ISBLANK(C90))</formula>
    </cfRule>
  </conditionalFormatting>
  <conditionalFormatting sqref="K90">
    <cfRule type="expression" priority="401" aboveAverage="0" equalAverage="0" bottom="0" percent="0" rank="0" text="" dxfId="399">
      <formula>(K90="p")</formula>
    </cfRule>
    <cfRule type="expression" priority="402" aboveAverage="0" equalAverage="0" bottom="0" percent="0" rank="0" text="" dxfId="400">
      <formula>(K90="d")</formula>
    </cfRule>
    <cfRule type="expression" priority="403" aboveAverage="0" equalAverage="0" bottom="0" percent="0" rank="0" text="" dxfId="401">
      <formula>(K90="w")</formula>
    </cfRule>
    <cfRule type="expression" priority="404" aboveAverage="0" equalAverage="0" bottom="0" percent="0" rank="0" text="" dxfId="402">
      <formula>NOT(ISBLANK(K90))</formula>
    </cfRule>
  </conditionalFormatting>
  <conditionalFormatting sqref="AP90:AP91">
    <cfRule type="cellIs" priority="405" operator="between" aboveAverage="0" equalAverage="0" bottom="0" percent="0" rank="0" text="" dxfId="403">
      <formula>0.31</formula>
      <formula>0.99</formula>
    </cfRule>
    <cfRule type="cellIs" priority="406" operator="greaterThanOrEqual" aboveAverage="0" equalAverage="0" bottom="0" percent="0" rank="0" text="" dxfId="404">
      <formula>1</formula>
    </cfRule>
    <cfRule type="cellIs" priority="407" operator="lessThanOrEqual" aboveAverage="0" equalAverage="0" bottom="0" percent="0" rank="0" text="" dxfId="405">
      <formula>0.3</formula>
    </cfRule>
  </conditionalFormatting>
  <conditionalFormatting sqref="AA90:AL90">
    <cfRule type="expression" priority="408" aboveAverage="0" equalAverage="0" bottom="0" percent="0" rank="0" text="" dxfId="406">
      <formula>(AA90="p")</formula>
    </cfRule>
    <cfRule type="expression" priority="409" aboveAverage="0" equalAverage="0" bottom="0" percent="0" rank="0" text="" dxfId="407">
      <formula>(AA90="d")</formula>
    </cfRule>
    <cfRule type="expression" priority="410" aboveAverage="0" equalAverage="0" bottom="0" percent="0" rank="0" text="" dxfId="408">
      <formula>(AA90="w")</formula>
    </cfRule>
    <cfRule type="expression" priority="411" aboveAverage="0" equalAverage="0" bottom="0" percent="0" rank="0" text="" dxfId="409">
      <formula>NOT(ISBLANK(AA90))</formula>
    </cfRule>
  </conditionalFormatting>
  <conditionalFormatting sqref="C95:Z95 C99:AC99 C105:AL105 C101:AC104">
    <cfRule type="expression" priority="412" aboveAverage="0" equalAverage="0" bottom="0" percent="0" rank="0" text="" dxfId="410">
      <formula>(C95="p")</formula>
    </cfRule>
    <cfRule type="expression" priority="413" aboveAverage="0" equalAverage="0" bottom="0" percent="0" rank="0" text="" dxfId="411">
      <formula>(C95="d")</formula>
    </cfRule>
    <cfRule type="expression" priority="414" aboveAverage="0" equalAverage="0" bottom="0" percent="0" rank="0" text="" dxfId="412">
      <formula>(C95="w")</formula>
    </cfRule>
    <cfRule type="expression" priority="415" aboveAverage="0" equalAverage="0" bottom="0" percent="0" rank="0" text="" dxfId="413">
      <formula>NOT(ISBLANK(C95))</formula>
    </cfRule>
  </conditionalFormatting>
  <conditionalFormatting sqref="K99 K95 K101:K104">
    <cfRule type="expression" priority="416" aboveAverage="0" equalAverage="0" bottom="0" percent="0" rank="0" text="" dxfId="414">
      <formula>(K95="p")</formula>
    </cfRule>
    <cfRule type="expression" priority="417" aboveAverage="0" equalAverage="0" bottom="0" percent="0" rank="0" text="" dxfId="415">
      <formula>(K95="d")</formula>
    </cfRule>
    <cfRule type="expression" priority="418" aboveAverage="0" equalAverage="0" bottom="0" percent="0" rank="0" text="" dxfId="416">
      <formula>(K95="w")</formula>
    </cfRule>
    <cfRule type="expression" priority="419" aboveAverage="0" equalAverage="0" bottom="0" percent="0" rank="0" text="" dxfId="417">
      <formula>NOT(ISBLANK(K95))</formula>
    </cfRule>
  </conditionalFormatting>
  <conditionalFormatting sqref="AP95 AP99 AP101:AP105">
    <cfRule type="cellIs" priority="420" operator="between" aboveAverage="0" equalAverage="0" bottom="0" percent="0" rank="0" text="" dxfId="418">
      <formula>0.31</formula>
      <formula>0.99</formula>
    </cfRule>
    <cfRule type="cellIs" priority="421" operator="greaterThanOrEqual" aboveAverage="0" equalAverage="0" bottom="0" percent="0" rank="0" text="" dxfId="419">
      <formula>1</formula>
    </cfRule>
    <cfRule type="cellIs" priority="422" operator="lessThanOrEqual" aboveAverage="0" equalAverage="0" bottom="0" percent="0" rank="0" text="" dxfId="420">
      <formula>0.3</formula>
    </cfRule>
  </conditionalFormatting>
  <conditionalFormatting sqref="AA95:AL95 AA99:AL99 AA101:AL104">
    <cfRule type="expression" priority="423" aboveAverage="0" equalAverage="0" bottom="0" percent="0" rank="0" text="" dxfId="421">
      <formula>(AA95="p")</formula>
    </cfRule>
    <cfRule type="expression" priority="424" aboveAverage="0" equalAverage="0" bottom="0" percent="0" rank="0" text="" dxfId="422">
      <formula>(AA95="d")</formula>
    </cfRule>
    <cfRule type="expression" priority="425" aboveAverage="0" equalAverage="0" bottom="0" percent="0" rank="0" text="" dxfId="423">
      <formula>(AA95="w")</formula>
    </cfRule>
    <cfRule type="expression" priority="426" aboveAverage="0" equalAverage="0" bottom="0" percent="0" rank="0" text="" dxfId="424">
      <formula>NOT(ISBLANK(AA95))</formula>
    </cfRule>
  </conditionalFormatting>
  <conditionalFormatting sqref="C97:Z97">
    <cfRule type="expression" priority="427" aboveAverage="0" equalAverage="0" bottom="0" percent="0" rank="0" text="" dxfId="425">
      <formula>(C97="p")</formula>
    </cfRule>
    <cfRule type="expression" priority="428" aboveAverage="0" equalAverage="0" bottom="0" percent="0" rank="0" text="" dxfId="426">
      <formula>(C97="d")</formula>
    </cfRule>
    <cfRule type="expression" priority="429" aboveAverage="0" equalAverage="0" bottom="0" percent="0" rank="0" text="" dxfId="427">
      <formula>(C97="w")</formula>
    </cfRule>
    <cfRule type="expression" priority="430" aboveAverage="0" equalAverage="0" bottom="0" percent="0" rank="0" text="" dxfId="428">
      <formula>NOT(ISBLANK(C97))</formula>
    </cfRule>
  </conditionalFormatting>
  <conditionalFormatting sqref="K97">
    <cfRule type="expression" priority="431" aboveAverage="0" equalAverage="0" bottom="0" percent="0" rank="0" text="" dxfId="429">
      <formula>(K97="p")</formula>
    </cfRule>
    <cfRule type="expression" priority="432" aboveAverage="0" equalAverage="0" bottom="0" percent="0" rank="0" text="" dxfId="430">
      <formula>(K97="d")</formula>
    </cfRule>
    <cfRule type="expression" priority="433" aboveAverage="0" equalAverage="0" bottom="0" percent="0" rank="0" text="" dxfId="431">
      <formula>(K97="w")</formula>
    </cfRule>
    <cfRule type="expression" priority="434" aboveAverage="0" equalAverage="0" bottom="0" percent="0" rank="0" text="" dxfId="432">
      <formula>NOT(ISBLANK(K97))</formula>
    </cfRule>
  </conditionalFormatting>
  <conditionalFormatting sqref="AP97">
    <cfRule type="cellIs" priority="435" operator="between" aboveAverage="0" equalAverage="0" bottom="0" percent="0" rank="0" text="" dxfId="433">
      <formula>0.31</formula>
      <formula>0.99</formula>
    </cfRule>
    <cfRule type="cellIs" priority="436" operator="greaterThanOrEqual" aboveAverage="0" equalAverage="0" bottom="0" percent="0" rank="0" text="" dxfId="434">
      <formula>1</formula>
    </cfRule>
    <cfRule type="cellIs" priority="437" operator="lessThanOrEqual" aboveAverage="0" equalAverage="0" bottom="0" percent="0" rank="0" text="" dxfId="435">
      <formula>0.3</formula>
    </cfRule>
  </conditionalFormatting>
  <conditionalFormatting sqref="AA97:AL97">
    <cfRule type="expression" priority="438" aboveAverage="0" equalAverage="0" bottom="0" percent="0" rank="0" text="" dxfId="436">
      <formula>(AA97="p")</formula>
    </cfRule>
    <cfRule type="expression" priority="439" aboveAverage="0" equalAverage="0" bottom="0" percent="0" rank="0" text="" dxfId="437">
      <formula>(AA97="d")</formula>
    </cfRule>
    <cfRule type="expression" priority="440" aboveAverage="0" equalAverage="0" bottom="0" percent="0" rank="0" text="" dxfId="438">
      <formula>(AA97="w")</formula>
    </cfRule>
    <cfRule type="expression" priority="441" aboveAverage="0" equalAverage="0" bottom="0" percent="0" rank="0" text="" dxfId="439">
      <formula>NOT(ISBLANK(AA97))</formula>
    </cfRule>
  </conditionalFormatting>
  <conditionalFormatting sqref="C109:Z109 C117:AC118 C119:AL119">
    <cfRule type="expression" priority="442" aboveAverage="0" equalAverage="0" bottom="0" percent="0" rank="0" text="" dxfId="440">
      <formula>(C109="p")</formula>
    </cfRule>
    <cfRule type="expression" priority="443" aboveAverage="0" equalAverage="0" bottom="0" percent="0" rank="0" text="" dxfId="441">
      <formula>(C109="d")</formula>
    </cfRule>
    <cfRule type="expression" priority="444" aboveAverage="0" equalAverage="0" bottom="0" percent="0" rank="0" text="" dxfId="442">
      <formula>(C109="w")</formula>
    </cfRule>
    <cfRule type="expression" priority="445" aboveAverage="0" equalAverage="0" bottom="0" percent="0" rank="0" text="" dxfId="443">
      <formula>NOT(ISBLANK(C109))</formula>
    </cfRule>
  </conditionalFormatting>
  <conditionalFormatting sqref="K117:K118 K109">
    <cfRule type="expression" priority="446" aboveAverage="0" equalAverage="0" bottom="0" percent="0" rank="0" text="" dxfId="444">
      <formula>(K109="p")</formula>
    </cfRule>
    <cfRule type="expression" priority="447" aboveAverage="0" equalAverage="0" bottom="0" percent="0" rank="0" text="" dxfId="445">
      <formula>(K109="d")</formula>
    </cfRule>
    <cfRule type="expression" priority="448" aboveAverage="0" equalAverage="0" bottom="0" percent="0" rank="0" text="" dxfId="446">
      <formula>(K109="w")</formula>
    </cfRule>
    <cfRule type="expression" priority="449" aboveAverage="0" equalAverage="0" bottom="0" percent="0" rank="0" text="" dxfId="447">
      <formula>NOT(ISBLANK(K109))</formula>
    </cfRule>
  </conditionalFormatting>
  <conditionalFormatting sqref="AP109 AP117:AP119">
    <cfRule type="cellIs" priority="450" operator="between" aboveAverage="0" equalAverage="0" bottom="0" percent="0" rank="0" text="" dxfId="448">
      <formula>0.31</formula>
      <formula>0.99</formula>
    </cfRule>
    <cfRule type="cellIs" priority="451" operator="greaterThanOrEqual" aboveAverage="0" equalAverage="0" bottom="0" percent="0" rank="0" text="" dxfId="449">
      <formula>1</formula>
    </cfRule>
    <cfRule type="cellIs" priority="452" operator="lessThanOrEqual" aboveAverage="0" equalAverage="0" bottom="0" percent="0" rank="0" text="" dxfId="450">
      <formula>0.3</formula>
    </cfRule>
  </conditionalFormatting>
  <conditionalFormatting sqref="AA109:AL109 AA117:AL118">
    <cfRule type="expression" priority="453" aboveAverage="0" equalAverage="0" bottom="0" percent="0" rank="0" text="" dxfId="451">
      <formula>(AA109="p")</formula>
    </cfRule>
    <cfRule type="expression" priority="454" aboveAverage="0" equalAverage="0" bottom="0" percent="0" rank="0" text="" dxfId="452">
      <formula>(AA109="d")</formula>
    </cfRule>
    <cfRule type="expression" priority="455" aboveAverage="0" equalAverage="0" bottom="0" percent="0" rank="0" text="" dxfId="453">
      <formula>(AA109="w")</formula>
    </cfRule>
    <cfRule type="expression" priority="456" aboveAverage="0" equalAverage="0" bottom="0" percent="0" rank="0" text="" dxfId="454">
      <formula>NOT(ISBLANK(AA109))</formula>
    </cfRule>
  </conditionalFormatting>
  <conditionalFormatting sqref="C111:Z116">
    <cfRule type="expression" priority="457" aboveAverage="0" equalAverage="0" bottom="0" percent="0" rank="0" text="" dxfId="455">
      <formula>(C111="p")</formula>
    </cfRule>
    <cfRule type="expression" priority="458" aboveAverage="0" equalAverage="0" bottom="0" percent="0" rank="0" text="" dxfId="456">
      <formula>(C111="d")</formula>
    </cfRule>
    <cfRule type="expression" priority="459" aboveAverage="0" equalAverage="0" bottom="0" percent="0" rank="0" text="" dxfId="457">
      <formula>(C111="w")</formula>
    </cfRule>
    <cfRule type="expression" priority="460" aboveAverage="0" equalAverage="0" bottom="0" percent="0" rank="0" text="" dxfId="458">
      <formula>NOT(ISBLANK(C111))</formula>
    </cfRule>
  </conditionalFormatting>
  <conditionalFormatting sqref="K111:K116">
    <cfRule type="expression" priority="461" aboveAverage="0" equalAverage="0" bottom="0" percent="0" rank="0" text="" dxfId="459">
      <formula>(K111="p")</formula>
    </cfRule>
    <cfRule type="expression" priority="462" aboveAverage="0" equalAverage="0" bottom="0" percent="0" rank="0" text="" dxfId="460">
      <formula>(K111="d")</formula>
    </cfRule>
    <cfRule type="expression" priority="463" aboveAverage="0" equalAverage="0" bottom="0" percent="0" rank="0" text="" dxfId="461">
      <formula>(K111="w")</formula>
    </cfRule>
    <cfRule type="expression" priority="464" aboveAverage="0" equalAverage="0" bottom="0" percent="0" rank="0" text="" dxfId="462">
      <formula>NOT(ISBLANK(K111))</formula>
    </cfRule>
  </conditionalFormatting>
  <conditionalFormatting sqref="AP111:AP116">
    <cfRule type="cellIs" priority="465" operator="between" aboveAverage="0" equalAverage="0" bottom="0" percent="0" rank="0" text="" dxfId="463">
      <formula>0.31</formula>
      <formula>0.99</formula>
    </cfRule>
    <cfRule type="cellIs" priority="466" operator="greaterThanOrEqual" aboveAverage="0" equalAverage="0" bottom="0" percent="0" rank="0" text="" dxfId="464">
      <formula>1</formula>
    </cfRule>
    <cfRule type="cellIs" priority="467" operator="lessThanOrEqual" aboveAverage="0" equalAverage="0" bottom="0" percent="0" rank="0" text="" dxfId="465">
      <formula>0.3</formula>
    </cfRule>
  </conditionalFormatting>
  <conditionalFormatting sqref="AA111:AL116">
    <cfRule type="expression" priority="468" aboveAverage="0" equalAverage="0" bottom="0" percent="0" rank="0" text="" dxfId="466">
      <formula>(AA111="p")</formula>
    </cfRule>
    <cfRule type="expression" priority="469" aboveAverage="0" equalAverage="0" bottom="0" percent="0" rank="0" text="" dxfId="467">
      <formula>(AA111="d")</formula>
    </cfRule>
    <cfRule type="expression" priority="470" aboveAverage="0" equalAverage="0" bottom="0" percent="0" rank="0" text="" dxfId="468">
      <formula>(AA111="w")</formula>
    </cfRule>
    <cfRule type="expression" priority="471" aboveAverage="0" equalAverage="0" bottom="0" percent="0" rank="0" text="" dxfId="469">
      <formula>NOT(ISBLANK(AA111))</formula>
    </cfRule>
  </conditionalFormatting>
  <conditionalFormatting sqref="C122:Z122 C124:AC124 C125:AL125">
    <cfRule type="expression" priority="472" aboveAverage="0" equalAverage="0" bottom="0" percent="0" rank="0" text="" dxfId="470">
      <formula>(C122="p")</formula>
    </cfRule>
    <cfRule type="expression" priority="473" aboveAverage="0" equalAverage="0" bottom="0" percent="0" rank="0" text="" dxfId="471">
      <formula>(C122="d")</formula>
    </cfRule>
    <cfRule type="expression" priority="474" aboveAverage="0" equalAverage="0" bottom="0" percent="0" rank="0" text="" dxfId="472">
      <formula>(C122="w")</formula>
    </cfRule>
    <cfRule type="expression" priority="475" aboveAverage="0" equalAverage="0" bottom="0" percent="0" rank="0" text="" dxfId="473">
      <formula>NOT(ISBLANK(C122))</formula>
    </cfRule>
  </conditionalFormatting>
  <conditionalFormatting sqref="K124 K122">
    <cfRule type="expression" priority="476" aboveAverage="0" equalAverage="0" bottom="0" percent="0" rank="0" text="" dxfId="474">
      <formula>(K122="p")</formula>
    </cfRule>
    <cfRule type="expression" priority="477" aboveAverage="0" equalAverage="0" bottom="0" percent="0" rank="0" text="" dxfId="475">
      <formula>(K122="d")</formula>
    </cfRule>
    <cfRule type="expression" priority="478" aboveAverage="0" equalAverage="0" bottom="0" percent="0" rank="0" text="" dxfId="476">
      <formula>(K122="w")</formula>
    </cfRule>
    <cfRule type="expression" priority="479" aboveAverage="0" equalAverage="0" bottom="0" percent="0" rank="0" text="" dxfId="477">
      <formula>NOT(ISBLANK(K122))</formula>
    </cfRule>
  </conditionalFormatting>
  <conditionalFormatting sqref="AP122 AP124:AP125">
    <cfRule type="cellIs" priority="480" operator="between" aboveAverage="0" equalAverage="0" bottom="0" percent="0" rank="0" text="" dxfId="478">
      <formula>0.31</formula>
      <formula>0.99</formula>
    </cfRule>
    <cfRule type="cellIs" priority="481" operator="greaterThanOrEqual" aboveAverage="0" equalAverage="0" bottom="0" percent="0" rank="0" text="" dxfId="479">
      <formula>1</formula>
    </cfRule>
    <cfRule type="cellIs" priority="482" operator="lessThanOrEqual" aboveAverage="0" equalAverage="0" bottom="0" percent="0" rank="0" text="" dxfId="480">
      <formula>0.3</formula>
    </cfRule>
  </conditionalFormatting>
  <conditionalFormatting sqref="AA122:AL122 AA124:AL124">
    <cfRule type="expression" priority="483" aboveAverage="0" equalAverage="0" bottom="0" percent="0" rank="0" text="" dxfId="481">
      <formula>(AA122="p")</formula>
    </cfRule>
    <cfRule type="expression" priority="484" aboveAverage="0" equalAverage="0" bottom="0" percent="0" rank="0" text="" dxfId="482">
      <formula>(AA122="d")</formula>
    </cfRule>
    <cfRule type="expression" priority="485" aboveAverage="0" equalAverage="0" bottom="0" percent="0" rank="0" text="" dxfId="483">
      <formula>(AA122="w")</formula>
    </cfRule>
    <cfRule type="expression" priority="486" aboveAverage="0" equalAverage="0" bottom="0" percent="0" rank="0" text="" dxfId="484">
      <formula>NOT(ISBLANK(AA122))</formula>
    </cfRule>
  </conditionalFormatting>
  <conditionalFormatting sqref="C123:Z123">
    <cfRule type="expression" priority="487" aboveAverage="0" equalAverage="0" bottom="0" percent="0" rank="0" text="" dxfId="485">
      <formula>(C123="p")</formula>
    </cfRule>
    <cfRule type="expression" priority="488" aboveAverage="0" equalAverage="0" bottom="0" percent="0" rank="0" text="" dxfId="486">
      <formula>(C123="d")</formula>
    </cfRule>
    <cfRule type="expression" priority="489" aboveAverage="0" equalAverage="0" bottom="0" percent="0" rank="0" text="" dxfId="487">
      <formula>(C123="w")</formula>
    </cfRule>
    <cfRule type="expression" priority="490" aboveAverage="0" equalAverage="0" bottom="0" percent="0" rank="0" text="" dxfId="488">
      <formula>NOT(ISBLANK(C123))</formula>
    </cfRule>
  </conditionalFormatting>
  <conditionalFormatting sqref="K123">
    <cfRule type="expression" priority="491" aboveAverage="0" equalAverage="0" bottom="0" percent="0" rank="0" text="" dxfId="489">
      <formula>(K123="p")</formula>
    </cfRule>
    <cfRule type="expression" priority="492" aboveAverage="0" equalAverage="0" bottom="0" percent="0" rank="0" text="" dxfId="490">
      <formula>(K123="d")</formula>
    </cfRule>
    <cfRule type="expression" priority="493" aboveAverage="0" equalAverage="0" bottom="0" percent="0" rank="0" text="" dxfId="491">
      <formula>(K123="w")</formula>
    </cfRule>
    <cfRule type="expression" priority="494" aboveAverage="0" equalAverage="0" bottom="0" percent="0" rank="0" text="" dxfId="492">
      <formula>NOT(ISBLANK(K123))</formula>
    </cfRule>
  </conditionalFormatting>
  <conditionalFormatting sqref="AP123">
    <cfRule type="cellIs" priority="495" operator="between" aboveAverage="0" equalAverage="0" bottom="0" percent="0" rank="0" text="" dxfId="493">
      <formula>0.31</formula>
      <formula>0.99</formula>
    </cfRule>
    <cfRule type="cellIs" priority="496" operator="greaterThanOrEqual" aboveAverage="0" equalAverage="0" bottom="0" percent="0" rank="0" text="" dxfId="494">
      <formula>1</formula>
    </cfRule>
    <cfRule type="cellIs" priority="497" operator="lessThanOrEqual" aboveAverage="0" equalAverage="0" bottom="0" percent="0" rank="0" text="" dxfId="495">
      <formula>0.3</formula>
    </cfRule>
  </conditionalFormatting>
  <conditionalFormatting sqref="AA123:AL123">
    <cfRule type="expression" priority="498" aboveAverage="0" equalAverage="0" bottom="0" percent="0" rank="0" text="" dxfId="496">
      <formula>(AA123="p")</formula>
    </cfRule>
    <cfRule type="expression" priority="499" aboveAverage="0" equalAverage="0" bottom="0" percent="0" rank="0" text="" dxfId="497">
      <formula>(AA123="d")</formula>
    </cfRule>
    <cfRule type="expression" priority="500" aboveAverage="0" equalAverage="0" bottom="0" percent="0" rank="0" text="" dxfId="498">
      <formula>(AA123="w")</formula>
    </cfRule>
    <cfRule type="expression" priority="501" aboveAverage="0" equalAverage="0" bottom="0" percent="0" rank="0" text="" dxfId="499">
      <formula>NOT(ISBLANK(AA123))</formula>
    </cfRule>
  </conditionalFormatting>
  <conditionalFormatting sqref="C121:Z121">
    <cfRule type="expression" priority="502" aboveAverage="0" equalAverage="0" bottom="0" percent="0" rank="0" text="" dxfId="500">
      <formula>(C121="p")</formula>
    </cfRule>
    <cfRule type="expression" priority="503" aboveAverage="0" equalAverage="0" bottom="0" percent="0" rank="0" text="" dxfId="501">
      <formula>(C121="d")</formula>
    </cfRule>
    <cfRule type="expression" priority="504" aboveAverage="0" equalAverage="0" bottom="0" percent="0" rank="0" text="" dxfId="502">
      <formula>(C121="w")</formula>
    </cfRule>
    <cfRule type="expression" priority="505" aboveAverage="0" equalAverage="0" bottom="0" percent="0" rank="0" text="" dxfId="503">
      <formula>NOT(ISBLANK(C121))</formula>
    </cfRule>
  </conditionalFormatting>
  <conditionalFormatting sqref="K121">
    <cfRule type="expression" priority="506" aboveAverage="0" equalAverage="0" bottom="0" percent="0" rank="0" text="" dxfId="504">
      <formula>(K121="p")</formula>
    </cfRule>
    <cfRule type="expression" priority="507" aboveAverage="0" equalAverage="0" bottom="0" percent="0" rank="0" text="" dxfId="505">
      <formula>(K121="d")</formula>
    </cfRule>
    <cfRule type="expression" priority="508" aboveAverage="0" equalAverage="0" bottom="0" percent="0" rank="0" text="" dxfId="506">
      <formula>(K121="w")</formula>
    </cfRule>
    <cfRule type="expression" priority="509" aboveAverage="0" equalAverage="0" bottom="0" percent="0" rank="0" text="" dxfId="507">
      <formula>NOT(ISBLANK(K121))</formula>
    </cfRule>
  </conditionalFormatting>
  <conditionalFormatting sqref="AP121">
    <cfRule type="cellIs" priority="510" operator="between" aboveAverage="0" equalAverage="0" bottom="0" percent="0" rank="0" text="" dxfId="508">
      <formula>0.31</formula>
      <formula>0.99</formula>
    </cfRule>
    <cfRule type="cellIs" priority="511" operator="greaterThanOrEqual" aboveAverage="0" equalAverage="0" bottom="0" percent="0" rank="0" text="" dxfId="509">
      <formula>1</formula>
    </cfRule>
    <cfRule type="cellIs" priority="512" operator="lessThanOrEqual" aboveAverage="0" equalAverage="0" bottom="0" percent="0" rank="0" text="" dxfId="510">
      <formula>0.3</formula>
    </cfRule>
  </conditionalFormatting>
  <conditionalFormatting sqref="AA121:AL121">
    <cfRule type="expression" priority="513" aboveAverage="0" equalAverage="0" bottom="0" percent="0" rank="0" text="" dxfId="511">
      <formula>(AA121="p")</formula>
    </cfRule>
    <cfRule type="expression" priority="514" aboveAverage="0" equalAverage="0" bottom="0" percent="0" rank="0" text="" dxfId="512">
      <formula>(AA121="d")</formula>
    </cfRule>
    <cfRule type="expression" priority="515" aboveAverage="0" equalAverage="0" bottom="0" percent="0" rank="0" text="" dxfId="513">
      <formula>(AA121="w")</formula>
    </cfRule>
    <cfRule type="expression" priority="516" aboveAverage="0" equalAverage="0" bottom="0" percent="0" rank="0" text="" dxfId="514">
      <formula>NOT(ISBLANK(AA121))</formula>
    </cfRule>
  </conditionalFormatting>
  <conditionalFormatting sqref="C135:AC140 C141:AL141">
    <cfRule type="expression" priority="517" aboveAverage="0" equalAverage="0" bottom="0" percent="0" rank="0" text="" dxfId="515">
      <formula>(C135="p")</formula>
    </cfRule>
    <cfRule type="expression" priority="518" aboveAverage="0" equalAverage="0" bottom="0" percent="0" rank="0" text="" dxfId="516">
      <formula>(C135="d")</formula>
    </cfRule>
    <cfRule type="expression" priority="519" aboveAverage="0" equalAverage="0" bottom="0" percent="0" rank="0" text="" dxfId="517">
      <formula>(C135="w")</formula>
    </cfRule>
    <cfRule type="expression" priority="520" aboveAverage="0" equalAverage="0" bottom="0" percent="0" rank="0" text="" dxfId="518">
      <formula>NOT(ISBLANK(C135))</formula>
    </cfRule>
  </conditionalFormatting>
  <conditionalFormatting sqref="K135:K140">
    <cfRule type="expression" priority="521" aboveAverage="0" equalAverage="0" bottom="0" percent="0" rank="0" text="" dxfId="519">
      <formula>(K135="p")</formula>
    </cfRule>
    <cfRule type="expression" priority="522" aboveAverage="0" equalAverage="0" bottom="0" percent="0" rank="0" text="" dxfId="520">
      <formula>(K135="d")</formula>
    </cfRule>
    <cfRule type="expression" priority="523" aboveAverage="0" equalAverage="0" bottom="0" percent="0" rank="0" text="" dxfId="521">
      <formula>(K135="w")</formula>
    </cfRule>
    <cfRule type="expression" priority="524" aboveAverage="0" equalAverage="0" bottom="0" percent="0" rank="0" text="" dxfId="522">
      <formula>NOT(ISBLANK(K135))</formula>
    </cfRule>
  </conditionalFormatting>
  <conditionalFormatting sqref="AP135:AP141">
    <cfRule type="cellIs" priority="525" operator="between" aboveAverage="0" equalAverage="0" bottom="0" percent="0" rank="0" text="" dxfId="523">
      <formula>0.31</formula>
      <formula>0.99</formula>
    </cfRule>
    <cfRule type="cellIs" priority="526" operator="greaterThanOrEqual" aboveAverage="0" equalAverage="0" bottom="0" percent="0" rank="0" text="" dxfId="524">
      <formula>1</formula>
    </cfRule>
    <cfRule type="cellIs" priority="527" operator="lessThanOrEqual" aboveAverage="0" equalAverage="0" bottom="0" percent="0" rank="0" text="" dxfId="525">
      <formula>0.3</formula>
    </cfRule>
  </conditionalFormatting>
  <conditionalFormatting sqref="AA135:AL140">
    <cfRule type="expression" priority="528" aboveAverage="0" equalAverage="0" bottom="0" percent="0" rank="0" text="" dxfId="526">
      <formula>(AA135="p")</formula>
    </cfRule>
    <cfRule type="expression" priority="529" aboveAverage="0" equalAverage="0" bottom="0" percent="0" rank="0" text="" dxfId="527">
      <formula>(AA135="d")</formula>
    </cfRule>
    <cfRule type="expression" priority="530" aboveAverage="0" equalAverage="0" bottom="0" percent="0" rank="0" text="" dxfId="528">
      <formula>(AA135="w")</formula>
    </cfRule>
    <cfRule type="expression" priority="531" aboveAverage="0" equalAverage="0" bottom="0" percent="0" rank="0" text="" dxfId="529">
      <formula>NOT(ISBLANK(AA135))</formula>
    </cfRule>
  </conditionalFormatting>
  <conditionalFormatting sqref="C190:AL190">
    <cfRule type="expression" priority="532" aboveAverage="0" equalAverage="0" bottom="0" percent="0" rank="0" text="" dxfId="530">
      <formula>(C190="p")</formula>
    </cfRule>
    <cfRule type="expression" priority="533" aboveAverage="0" equalAverage="0" bottom="0" percent="0" rank="0" text="" dxfId="531">
      <formula>(C190="d")</formula>
    </cfRule>
    <cfRule type="expression" priority="534" aboveAverage="0" equalAverage="0" bottom="0" percent="0" rank="0" text="" dxfId="532">
      <formula>(C190="w")</formula>
    </cfRule>
    <cfRule type="expression" priority="535" aboveAverage="0" equalAverage="0" bottom="0" percent="0" rank="0" text="" dxfId="533">
      <formula>NOT(ISBLANK(C190))</formula>
    </cfRule>
  </conditionalFormatting>
  <conditionalFormatting sqref="AP159:AP160">
    <cfRule type="cellIs" priority="536" operator="between" aboveAverage="0" equalAverage="0" bottom="0" percent="0" rank="0" text="" dxfId="534">
      <formula>0.31</formula>
      <formula>0.99</formula>
    </cfRule>
    <cfRule type="cellIs" priority="537" operator="greaterThanOrEqual" aboveAverage="0" equalAverage="0" bottom="0" percent="0" rank="0" text="" dxfId="535">
      <formula>1</formula>
    </cfRule>
    <cfRule type="cellIs" priority="538" operator="lessThanOrEqual" aboveAverage="0" equalAverage="0" bottom="0" percent="0" rank="0" text="" dxfId="536">
      <formula>0.3</formula>
    </cfRule>
  </conditionalFormatting>
  <conditionalFormatting sqref="C10:AI10">
    <cfRule type="expression" priority="539" aboveAverage="0" equalAverage="0" bottom="0" percent="0" rank="0" text="" dxfId="537">
      <formula>(C10="p")</formula>
    </cfRule>
    <cfRule type="expression" priority="540" aboveAverage="0" equalAverage="0" bottom="0" percent="0" rank="0" text="" dxfId="538">
      <formula>(C10="d")</formula>
    </cfRule>
    <cfRule type="expression" priority="541" aboveAverage="0" equalAverage="0" bottom="0" percent="0" rank="0" text="" dxfId="539">
      <formula>(C10="w")</formula>
    </cfRule>
    <cfRule type="expression" priority="542" aboveAverage="0" equalAverage="0" bottom="0" percent="0" rank="0" text="" dxfId="540">
      <formula>NOT(ISBLANK(C10))</formula>
    </cfRule>
  </conditionalFormatting>
  <conditionalFormatting sqref="K10">
    <cfRule type="expression" priority="543" aboveAverage="0" equalAverage="0" bottom="0" percent="0" rank="0" text="" dxfId="541">
      <formula>(K10="p")</formula>
    </cfRule>
    <cfRule type="expression" priority="544" aboveAverage="0" equalAverage="0" bottom="0" percent="0" rank="0" text="" dxfId="542">
      <formula>(K10="d")</formula>
    </cfRule>
    <cfRule type="expression" priority="545" aboveAverage="0" equalAverage="0" bottom="0" percent="0" rank="0" text="" dxfId="543">
      <formula>(K10="w")</formula>
    </cfRule>
    <cfRule type="expression" priority="546" aboveAverage="0" equalAverage="0" bottom="0" percent="0" rank="0" text="" dxfId="544">
      <formula>NOT(ISBLANK(K10))</formula>
    </cfRule>
  </conditionalFormatting>
  <conditionalFormatting sqref="AP10">
    <cfRule type="cellIs" priority="547" operator="between" aboveAverage="0" equalAverage="0" bottom="0" percent="0" rank="0" text="" dxfId="545">
      <formula>0.31</formula>
      <formula>0.99</formula>
    </cfRule>
    <cfRule type="cellIs" priority="548" operator="greaterThanOrEqual" aboveAverage="0" equalAverage="0" bottom="0" percent="0" rank="0" text="" dxfId="546">
      <formula>1</formula>
    </cfRule>
    <cfRule type="cellIs" priority="549" operator="lessThanOrEqual" aboveAverage="0" equalAverage="0" bottom="0" percent="0" rank="0" text="" dxfId="547">
      <formula>0.3</formula>
    </cfRule>
  </conditionalFormatting>
  <conditionalFormatting sqref="AJ10:AL10">
    <cfRule type="expression" priority="550" aboveAverage="0" equalAverage="0" bottom="0" percent="0" rank="0" text="" dxfId="548">
      <formula>(AJ10="p")</formula>
    </cfRule>
    <cfRule type="expression" priority="551" aboveAverage="0" equalAverage="0" bottom="0" percent="0" rank="0" text="" dxfId="549">
      <formula>(AJ10="d")</formula>
    </cfRule>
    <cfRule type="expression" priority="552" aboveAverage="0" equalAverage="0" bottom="0" percent="0" rank="0" text="" dxfId="550">
      <formula>(AJ10="w")</formula>
    </cfRule>
    <cfRule type="expression" priority="553" aboveAverage="0" equalAverage="0" bottom="0" percent="0" rank="0" text="" dxfId="551">
      <formula>NOT(ISBLANK(AJ10))</formula>
    </cfRule>
  </conditionalFormatting>
  <conditionalFormatting sqref="C14:AI14">
    <cfRule type="expression" priority="554" aboveAverage="0" equalAverage="0" bottom="0" percent="0" rank="0" text="" dxfId="552">
      <formula>(C14="p")</formula>
    </cfRule>
    <cfRule type="expression" priority="555" aboveAverage="0" equalAverage="0" bottom="0" percent="0" rank="0" text="" dxfId="553">
      <formula>(C14="d")</formula>
    </cfRule>
    <cfRule type="expression" priority="556" aboveAverage="0" equalAverage="0" bottom="0" percent="0" rank="0" text="" dxfId="554">
      <formula>(C14="w")</formula>
    </cfRule>
    <cfRule type="expression" priority="557" aboveAverage="0" equalAverage="0" bottom="0" percent="0" rank="0" text="" dxfId="555">
      <formula>NOT(ISBLANK(C14))</formula>
    </cfRule>
  </conditionalFormatting>
  <conditionalFormatting sqref="K14">
    <cfRule type="expression" priority="558" aboveAverage="0" equalAverage="0" bottom="0" percent="0" rank="0" text="" dxfId="556">
      <formula>(K14="p")</formula>
    </cfRule>
    <cfRule type="expression" priority="559" aboveAverage="0" equalAverage="0" bottom="0" percent="0" rank="0" text="" dxfId="557">
      <formula>(K14="d")</formula>
    </cfRule>
    <cfRule type="expression" priority="560" aboveAverage="0" equalAverage="0" bottom="0" percent="0" rank="0" text="" dxfId="558">
      <formula>(K14="w")</formula>
    </cfRule>
    <cfRule type="expression" priority="561" aboveAverage="0" equalAverage="0" bottom="0" percent="0" rank="0" text="" dxfId="559">
      <formula>NOT(ISBLANK(K14))</formula>
    </cfRule>
  </conditionalFormatting>
  <conditionalFormatting sqref="AP14">
    <cfRule type="cellIs" priority="562" operator="between" aboveAverage="0" equalAverage="0" bottom="0" percent="0" rank="0" text="" dxfId="560">
      <formula>0.31</formula>
      <formula>0.99</formula>
    </cfRule>
    <cfRule type="cellIs" priority="563" operator="greaterThanOrEqual" aboveAverage="0" equalAverage="0" bottom="0" percent="0" rank="0" text="" dxfId="561">
      <formula>1</formula>
    </cfRule>
    <cfRule type="cellIs" priority="564" operator="lessThanOrEqual" aboveAverage="0" equalAverage="0" bottom="0" percent="0" rank="0" text="" dxfId="562">
      <formula>0.3</formula>
    </cfRule>
  </conditionalFormatting>
  <conditionalFormatting sqref="AJ14:AL14">
    <cfRule type="expression" priority="565" aboveAverage="0" equalAverage="0" bottom="0" percent="0" rank="0" text="" dxfId="563">
      <formula>(AJ14="p")</formula>
    </cfRule>
    <cfRule type="expression" priority="566" aboveAverage="0" equalAverage="0" bottom="0" percent="0" rank="0" text="" dxfId="564">
      <formula>(AJ14="d")</formula>
    </cfRule>
    <cfRule type="expression" priority="567" aboveAverage="0" equalAverage="0" bottom="0" percent="0" rank="0" text="" dxfId="565">
      <formula>(AJ14="w")</formula>
    </cfRule>
    <cfRule type="expression" priority="568" aboveAverage="0" equalAverage="0" bottom="0" percent="0" rank="0" text="" dxfId="566">
      <formula>NOT(ISBLANK(AJ14))</formula>
    </cfRule>
  </conditionalFormatting>
  <conditionalFormatting sqref="C57:AI57">
    <cfRule type="expression" priority="569" aboveAverage="0" equalAverage="0" bottom="0" percent="0" rank="0" text="" dxfId="567">
      <formula>(C57="p")</formula>
    </cfRule>
    <cfRule type="expression" priority="570" aboveAverage="0" equalAverage="0" bottom="0" percent="0" rank="0" text="" dxfId="568">
      <formula>(C57="d")</formula>
    </cfRule>
    <cfRule type="expression" priority="571" aboveAverage="0" equalAverage="0" bottom="0" percent="0" rank="0" text="" dxfId="569">
      <formula>(C57="w")</formula>
    </cfRule>
    <cfRule type="expression" priority="572" aboveAverage="0" equalAverage="0" bottom="0" percent="0" rank="0" text="" dxfId="570">
      <formula>NOT(ISBLANK(C57))</formula>
    </cfRule>
  </conditionalFormatting>
  <conditionalFormatting sqref="K57">
    <cfRule type="expression" priority="573" aboveAverage="0" equalAverage="0" bottom="0" percent="0" rank="0" text="" dxfId="571">
      <formula>(K57="p")</formula>
    </cfRule>
    <cfRule type="expression" priority="574" aboveAverage="0" equalAverage="0" bottom="0" percent="0" rank="0" text="" dxfId="572">
      <formula>(K57="d")</formula>
    </cfRule>
    <cfRule type="expression" priority="575" aboveAverage="0" equalAverage="0" bottom="0" percent="0" rank="0" text="" dxfId="573">
      <formula>(K57="w")</formula>
    </cfRule>
    <cfRule type="expression" priority="576" aboveAverage="0" equalAverage="0" bottom="0" percent="0" rank="0" text="" dxfId="574">
      <formula>NOT(ISBLANK(K57))</formula>
    </cfRule>
  </conditionalFormatting>
  <conditionalFormatting sqref="AJ57:AL57">
    <cfRule type="expression" priority="577" aboveAverage="0" equalAverage="0" bottom="0" percent="0" rank="0" text="" dxfId="575">
      <formula>(AJ57="p")</formula>
    </cfRule>
    <cfRule type="expression" priority="578" aboveAverage="0" equalAverage="0" bottom="0" percent="0" rank="0" text="" dxfId="576">
      <formula>(AJ57="d")</formula>
    </cfRule>
    <cfRule type="expression" priority="579" aboveAverage="0" equalAverage="0" bottom="0" percent="0" rank="0" text="" dxfId="577">
      <formula>(AJ57="w")</formula>
    </cfRule>
    <cfRule type="expression" priority="580" aboveAverage="0" equalAverage="0" bottom="0" percent="0" rank="0" text="" dxfId="578">
      <formula>NOT(ISBLANK(AJ57))</formula>
    </cfRule>
  </conditionalFormatting>
  <conditionalFormatting sqref="C53:AI53">
    <cfRule type="expression" priority="581" aboveAverage="0" equalAverage="0" bottom="0" percent="0" rank="0" text="" dxfId="579">
      <formula>(C53="p")</formula>
    </cfRule>
    <cfRule type="expression" priority="582" aboveAverage="0" equalAverage="0" bottom="0" percent="0" rank="0" text="" dxfId="580">
      <formula>(C53="d")</formula>
    </cfRule>
    <cfRule type="expression" priority="583" aboveAverage="0" equalAverage="0" bottom="0" percent="0" rank="0" text="" dxfId="581">
      <formula>(C53="w")</formula>
    </cfRule>
    <cfRule type="expression" priority="584" aboveAverage="0" equalAverage="0" bottom="0" percent="0" rank="0" text="" dxfId="582">
      <formula>NOT(ISBLANK(C53))</formula>
    </cfRule>
  </conditionalFormatting>
  <conditionalFormatting sqref="K53">
    <cfRule type="expression" priority="585" aboveAverage="0" equalAverage="0" bottom="0" percent="0" rank="0" text="" dxfId="583">
      <formula>(K53="p")</formula>
    </cfRule>
    <cfRule type="expression" priority="586" aboveAverage="0" equalAverage="0" bottom="0" percent="0" rank="0" text="" dxfId="584">
      <formula>(K53="d")</formula>
    </cfRule>
    <cfRule type="expression" priority="587" aboveAverage="0" equalAverage="0" bottom="0" percent="0" rank="0" text="" dxfId="585">
      <formula>(K53="w")</formula>
    </cfRule>
    <cfRule type="expression" priority="588" aboveAverage="0" equalAverage="0" bottom="0" percent="0" rank="0" text="" dxfId="586">
      <formula>NOT(ISBLANK(K53))</formula>
    </cfRule>
  </conditionalFormatting>
  <conditionalFormatting sqref="AP53">
    <cfRule type="cellIs" priority="589" operator="between" aboveAverage="0" equalAverage="0" bottom="0" percent="0" rank="0" text="" dxfId="587">
      <formula>0.31</formula>
      <formula>0.99</formula>
    </cfRule>
    <cfRule type="cellIs" priority="590" operator="greaterThanOrEqual" aboveAverage="0" equalAverage="0" bottom="0" percent="0" rank="0" text="" dxfId="588">
      <formula>1</formula>
    </cfRule>
    <cfRule type="cellIs" priority="591" operator="lessThanOrEqual" aboveAverage="0" equalAverage="0" bottom="0" percent="0" rank="0" text="" dxfId="589">
      <formula>0.3</formula>
    </cfRule>
  </conditionalFormatting>
  <conditionalFormatting sqref="AJ53:AL53">
    <cfRule type="expression" priority="592" aboveAverage="0" equalAverage="0" bottom="0" percent="0" rank="0" text="" dxfId="590">
      <formula>(AJ53="p")</formula>
    </cfRule>
    <cfRule type="expression" priority="593" aboveAverage="0" equalAverage="0" bottom="0" percent="0" rank="0" text="" dxfId="591">
      <formula>(AJ53="d")</formula>
    </cfRule>
    <cfRule type="expression" priority="594" aboveAverage="0" equalAverage="0" bottom="0" percent="0" rank="0" text="" dxfId="592">
      <formula>(AJ53="w")</formula>
    </cfRule>
    <cfRule type="expression" priority="595" aboveAverage="0" equalAverage="0" bottom="0" percent="0" rank="0" text="" dxfId="593">
      <formula>NOT(ISBLANK(AJ53))</formula>
    </cfRule>
  </conditionalFormatting>
  <conditionalFormatting sqref="C64:AI64">
    <cfRule type="expression" priority="596" aboveAverage="0" equalAverage="0" bottom="0" percent="0" rank="0" text="" dxfId="594">
      <formula>(C64="p")</formula>
    </cfRule>
    <cfRule type="expression" priority="597" aboveAverage="0" equalAverage="0" bottom="0" percent="0" rank="0" text="" dxfId="595">
      <formula>(C64="d")</formula>
    </cfRule>
    <cfRule type="expression" priority="598" aboveAverage="0" equalAverage="0" bottom="0" percent="0" rank="0" text="" dxfId="596">
      <formula>(C64="w")</formula>
    </cfRule>
    <cfRule type="expression" priority="599" aboveAverage="0" equalAverage="0" bottom="0" percent="0" rank="0" text="" dxfId="597">
      <formula>NOT(ISBLANK(C64))</formula>
    </cfRule>
  </conditionalFormatting>
  <conditionalFormatting sqref="K64">
    <cfRule type="expression" priority="600" aboveAverage="0" equalAverage="0" bottom="0" percent="0" rank="0" text="" dxfId="598">
      <formula>(K64="p")</formula>
    </cfRule>
    <cfRule type="expression" priority="601" aboveAverage="0" equalAverage="0" bottom="0" percent="0" rank="0" text="" dxfId="599">
      <formula>(K64="d")</formula>
    </cfRule>
    <cfRule type="expression" priority="602" aboveAverage="0" equalAverage="0" bottom="0" percent="0" rank="0" text="" dxfId="600">
      <formula>(K64="w")</formula>
    </cfRule>
    <cfRule type="expression" priority="603" aboveAverage="0" equalAverage="0" bottom="0" percent="0" rank="0" text="" dxfId="601">
      <formula>NOT(ISBLANK(K64))</formula>
    </cfRule>
  </conditionalFormatting>
  <conditionalFormatting sqref="AJ64:AL64">
    <cfRule type="expression" priority="604" aboveAverage="0" equalAverage="0" bottom="0" percent="0" rank="0" text="" dxfId="602">
      <formula>(AJ64="p")</formula>
    </cfRule>
    <cfRule type="expression" priority="605" aboveAverage="0" equalAverage="0" bottom="0" percent="0" rank="0" text="" dxfId="603">
      <formula>(AJ64="d")</formula>
    </cfRule>
    <cfRule type="expression" priority="606" aboveAverage="0" equalAverage="0" bottom="0" percent="0" rank="0" text="" dxfId="604">
      <formula>(AJ64="w")</formula>
    </cfRule>
    <cfRule type="expression" priority="607" aboveAverage="0" equalAverage="0" bottom="0" percent="0" rank="0" text="" dxfId="605">
      <formula>NOT(ISBLANK(AJ64))</formula>
    </cfRule>
  </conditionalFormatting>
  <conditionalFormatting sqref="C68:AI68">
    <cfRule type="expression" priority="608" aboveAverage="0" equalAverage="0" bottom="0" percent="0" rank="0" text="" dxfId="606">
      <formula>(C68="p")</formula>
    </cfRule>
    <cfRule type="expression" priority="609" aboveAverage="0" equalAverage="0" bottom="0" percent="0" rank="0" text="" dxfId="607">
      <formula>(C68="d")</formula>
    </cfRule>
    <cfRule type="expression" priority="610" aboveAverage="0" equalAverage="0" bottom="0" percent="0" rank="0" text="" dxfId="608">
      <formula>(C68="w")</formula>
    </cfRule>
    <cfRule type="expression" priority="611" aboveAverage="0" equalAverage="0" bottom="0" percent="0" rank="0" text="" dxfId="609">
      <formula>NOT(ISBLANK(C68))</formula>
    </cfRule>
  </conditionalFormatting>
  <conditionalFormatting sqref="K68">
    <cfRule type="expression" priority="612" aboveAverage="0" equalAverage="0" bottom="0" percent="0" rank="0" text="" dxfId="610">
      <formula>(K68="p")</formula>
    </cfRule>
    <cfRule type="expression" priority="613" aboveAverage="0" equalAverage="0" bottom="0" percent="0" rank="0" text="" dxfId="611">
      <formula>(K68="d")</formula>
    </cfRule>
    <cfRule type="expression" priority="614" aboveAverage="0" equalAverage="0" bottom="0" percent="0" rank="0" text="" dxfId="612">
      <formula>(K68="w")</formula>
    </cfRule>
    <cfRule type="expression" priority="615" aboveAverage="0" equalAverage="0" bottom="0" percent="0" rank="0" text="" dxfId="613">
      <formula>NOT(ISBLANK(K68))</formula>
    </cfRule>
  </conditionalFormatting>
  <conditionalFormatting sqref="AJ68:AL68">
    <cfRule type="expression" priority="616" aboveAverage="0" equalAverage="0" bottom="0" percent="0" rank="0" text="" dxfId="614">
      <formula>(AJ68="p")</formula>
    </cfRule>
    <cfRule type="expression" priority="617" aboveAverage="0" equalAverage="0" bottom="0" percent="0" rank="0" text="" dxfId="615">
      <formula>(AJ68="d")</formula>
    </cfRule>
    <cfRule type="expression" priority="618" aboveAverage="0" equalAverage="0" bottom="0" percent="0" rank="0" text="" dxfId="616">
      <formula>(AJ68="w")</formula>
    </cfRule>
    <cfRule type="expression" priority="619" aboveAverage="0" equalAverage="0" bottom="0" percent="0" rank="0" text="" dxfId="617">
      <formula>NOT(ISBLANK(AJ68))</formula>
    </cfRule>
  </conditionalFormatting>
  <conditionalFormatting sqref="C77:AI77">
    <cfRule type="expression" priority="620" aboveAverage="0" equalAverage="0" bottom="0" percent="0" rank="0" text="" dxfId="618">
      <formula>(C77="p")</formula>
    </cfRule>
    <cfRule type="expression" priority="621" aboveAverage="0" equalAverage="0" bottom="0" percent="0" rank="0" text="" dxfId="619">
      <formula>(C77="d")</formula>
    </cfRule>
    <cfRule type="expression" priority="622" aboveAverage="0" equalAverage="0" bottom="0" percent="0" rank="0" text="" dxfId="620">
      <formula>(C77="w")</formula>
    </cfRule>
    <cfRule type="expression" priority="623" aboveAverage="0" equalAverage="0" bottom="0" percent="0" rank="0" text="" dxfId="621">
      <formula>NOT(ISBLANK(C77))</formula>
    </cfRule>
  </conditionalFormatting>
  <conditionalFormatting sqref="K77">
    <cfRule type="expression" priority="624" aboveAverage="0" equalAverage="0" bottom="0" percent="0" rank="0" text="" dxfId="622">
      <formula>(K77="p")</formula>
    </cfRule>
    <cfRule type="expression" priority="625" aboveAverage="0" equalAverage="0" bottom="0" percent="0" rank="0" text="" dxfId="623">
      <formula>(K77="d")</formula>
    </cfRule>
    <cfRule type="expression" priority="626" aboveAverage="0" equalAverage="0" bottom="0" percent="0" rank="0" text="" dxfId="624">
      <formula>(K77="w")</formula>
    </cfRule>
    <cfRule type="expression" priority="627" aboveAverage="0" equalAverage="0" bottom="0" percent="0" rank="0" text="" dxfId="625">
      <formula>NOT(ISBLANK(K77))</formula>
    </cfRule>
  </conditionalFormatting>
  <conditionalFormatting sqref="AJ77:AL77">
    <cfRule type="expression" priority="628" aboveAverage="0" equalAverage="0" bottom="0" percent="0" rank="0" text="" dxfId="626">
      <formula>(AJ77="p")</formula>
    </cfRule>
    <cfRule type="expression" priority="629" aboveAverage="0" equalAverage="0" bottom="0" percent="0" rank="0" text="" dxfId="627">
      <formula>(AJ77="d")</formula>
    </cfRule>
    <cfRule type="expression" priority="630" aboveAverage="0" equalAverage="0" bottom="0" percent="0" rank="0" text="" dxfId="628">
      <formula>(AJ77="w")</formula>
    </cfRule>
    <cfRule type="expression" priority="631" aboveAverage="0" equalAverage="0" bottom="0" percent="0" rank="0" text="" dxfId="629">
      <formula>NOT(ISBLANK(AJ77))</formula>
    </cfRule>
  </conditionalFormatting>
  <conditionalFormatting sqref="K134">
    <cfRule type="expression" priority="632" aboveAverage="0" equalAverage="0" bottom="0" percent="0" rank="0" text="" dxfId="630">
      <formula>(K134="p")</formula>
    </cfRule>
    <cfRule type="expression" priority="633" aboveAverage="0" equalAverage="0" bottom="0" percent="0" rank="0" text="" dxfId="631">
      <formula>(K134="d")</formula>
    </cfRule>
    <cfRule type="expression" priority="634" aboveAverage="0" equalAverage="0" bottom="0" percent="0" rank="0" text="" dxfId="632">
      <formula>(K134="w")</formula>
    </cfRule>
    <cfRule type="expression" priority="635" aboveAverage="0" equalAverage="0" bottom="0" percent="0" rank="0" text="" dxfId="633">
      <formula>NOT(ISBLANK(K134))</formula>
    </cfRule>
  </conditionalFormatting>
  <conditionalFormatting sqref="C47:Z48">
    <cfRule type="expression" priority="636" aboveAverage="0" equalAverage="0" bottom="0" percent="0" rank="0" text="" dxfId="634">
      <formula>(C47="p")</formula>
    </cfRule>
    <cfRule type="expression" priority="637" aboveAverage="0" equalAverage="0" bottom="0" percent="0" rank="0" text="" dxfId="635">
      <formula>(C47="d")</formula>
    </cfRule>
    <cfRule type="expression" priority="638" aboveAverage="0" equalAverage="0" bottom="0" percent="0" rank="0" text="" dxfId="636">
      <formula>(C47="w")</formula>
    </cfRule>
    <cfRule type="expression" priority="639" aboveAverage="0" equalAverage="0" bottom="0" percent="0" rank="0" text="" dxfId="637">
      <formula>NOT(ISBLANK(C47))</formula>
    </cfRule>
  </conditionalFormatting>
  <conditionalFormatting sqref="K47:K48">
    <cfRule type="expression" priority="640" aboveAverage="0" equalAverage="0" bottom="0" percent="0" rank="0" text="" dxfId="638">
      <formula>(K47="p")</formula>
    </cfRule>
    <cfRule type="expression" priority="641" aboveAverage="0" equalAverage="0" bottom="0" percent="0" rank="0" text="" dxfId="639">
      <formula>(K47="d")</formula>
    </cfRule>
    <cfRule type="expression" priority="642" aboveAverage="0" equalAverage="0" bottom="0" percent="0" rank="0" text="" dxfId="640">
      <formula>(K47="w")</formula>
    </cfRule>
    <cfRule type="expression" priority="643" aboveAverage="0" equalAverage="0" bottom="0" percent="0" rank="0" text="" dxfId="641">
      <formula>NOT(ISBLANK(K47))</formula>
    </cfRule>
  </conditionalFormatting>
  <conditionalFormatting sqref="AP47:AP48">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AA47:AL48">
    <cfRule type="expression" priority="647" aboveAverage="0" equalAverage="0" bottom="0" percent="0" rank="0" text="" dxfId="645">
      <formula>(AA47="p")</formula>
    </cfRule>
    <cfRule type="expression" priority="648" aboveAverage="0" equalAverage="0" bottom="0" percent="0" rank="0" text="" dxfId="646">
      <formula>(AA47="d")</formula>
    </cfRule>
    <cfRule type="expression" priority="649" aboveAverage="0" equalAverage="0" bottom="0" percent="0" rank="0" text="" dxfId="647">
      <formula>(AA47="w")</formula>
    </cfRule>
    <cfRule type="expression" priority="650" aboveAverage="0" equalAverage="0" bottom="0" percent="0" rank="0" text="" dxfId="648">
      <formula>NOT(ISBLANK(AA47))</formula>
    </cfRule>
  </conditionalFormatting>
  <conditionalFormatting sqref="AP86">
    <cfRule type="cellIs" priority="651" operator="between" aboveAverage="0" equalAverage="0" bottom="0" percent="0" rank="0" text="" dxfId="649">
      <formula>0.31</formula>
      <formula>0.99</formula>
    </cfRule>
    <cfRule type="cellIs" priority="652" operator="greaterThanOrEqual" aboveAverage="0" equalAverage="0" bottom="0" percent="0" rank="0" text="" dxfId="650">
      <formula>1</formula>
    </cfRule>
    <cfRule type="cellIs" priority="653" operator="lessThanOrEqual" aboveAverage="0" equalAverage="0" bottom="0" percent="0" rank="0" text="" dxfId="651">
      <formula>0.3</formula>
    </cfRule>
  </conditionalFormatting>
  <conditionalFormatting sqref="C86:AL86">
    <cfRule type="expression" priority="654" aboveAverage="0" equalAverage="0" bottom="0" percent="0" rank="0" text="" dxfId="652">
      <formula>(C86="p")</formula>
    </cfRule>
    <cfRule type="expression" priority="655" aboveAverage="0" equalAverage="0" bottom="0" percent="0" rank="0" text="" dxfId="653">
      <formula>(C86="d")</formula>
    </cfRule>
    <cfRule type="expression" priority="656" aboveAverage="0" equalAverage="0" bottom="0" percent="0" rank="0" text="" dxfId="654">
      <formula>(C86="w")</formula>
    </cfRule>
    <cfRule type="expression" priority="657" aboveAverage="0" equalAverage="0" bottom="0" percent="0" rank="0" text="" dxfId="655">
      <formula>NOT(ISBLANK(C86))</formula>
    </cfRule>
  </conditionalFormatting>
  <conditionalFormatting sqref="C87:AI87">
    <cfRule type="expression" priority="658" aboveAverage="0" equalAverage="0" bottom="0" percent="0" rank="0" text="" dxfId="656">
      <formula>(C87="p")</formula>
    </cfRule>
    <cfRule type="expression" priority="659" aboveAverage="0" equalAverage="0" bottom="0" percent="0" rank="0" text="" dxfId="657">
      <formula>(C87="d")</formula>
    </cfRule>
    <cfRule type="expression" priority="660" aboveAverage="0" equalAverage="0" bottom="0" percent="0" rank="0" text="" dxfId="658">
      <formula>(C87="w")</formula>
    </cfRule>
    <cfRule type="expression" priority="661" aboveAverage="0" equalAverage="0" bottom="0" percent="0" rank="0" text="" dxfId="659">
      <formula>NOT(ISBLANK(C87))</formula>
    </cfRule>
  </conditionalFormatting>
  <conditionalFormatting sqref="K87">
    <cfRule type="expression" priority="662" aboveAverage="0" equalAverage="0" bottom="0" percent="0" rank="0" text="" dxfId="660">
      <formula>(K87="p")</formula>
    </cfRule>
    <cfRule type="expression" priority="663" aboveAverage="0" equalAverage="0" bottom="0" percent="0" rank="0" text="" dxfId="661">
      <formula>(K87="d")</formula>
    </cfRule>
    <cfRule type="expression" priority="664" aboveAverage="0" equalAverage="0" bottom="0" percent="0" rank="0" text="" dxfId="662">
      <formula>(K87="w")</formula>
    </cfRule>
    <cfRule type="expression" priority="665" aboveAverage="0" equalAverage="0" bottom="0" percent="0" rank="0" text="" dxfId="663">
      <formula>NOT(ISBLANK(K87))</formula>
    </cfRule>
  </conditionalFormatting>
  <conditionalFormatting sqref="AJ87:AL87">
    <cfRule type="expression" priority="666" aboveAverage="0" equalAverage="0" bottom="0" percent="0" rank="0" text="" dxfId="664">
      <formula>(AJ87="p")</formula>
    </cfRule>
    <cfRule type="expression" priority="667" aboveAverage="0" equalAverage="0" bottom="0" percent="0" rank="0" text="" dxfId="665">
      <formula>(AJ87="d")</formula>
    </cfRule>
    <cfRule type="expression" priority="668" aboveAverage="0" equalAverage="0" bottom="0" percent="0" rank="0" text="" dxfId="666">
      <formula>(AJ87="w")</formula>
    </cfRule>
    <cfRule type="expression" priority="669" aboveAverage="0" equalAverage="0" bottom="0" percent="0" rank="0" text="" dxfId="667">
      <formula>NOT(ISBLANK(AJ87))</formula>
    </cfRule>
  </conditionalFormatting>
  <conditionalFormatting sqref="AP133">
    <cfRule type="cellIs" priority="670" operator="between" aboveAverage="0" equalAverage="0" bottom="0" percent="0" rank="0" text="" dxfId="668">
      <formula>0.31</formula>
      <formula>0.99</formula>
    </cfRule>
    <cfRule type="cellIs" priority="671" operator="greaterThanOrEqual" aboveAverage="0" equalAverage="0" bottom="0" percent="0" rank="0" text="" dxfId="669">
      <formula>1</formula>
    </cfRule>
    <cfRule type="cellIs" priority="672" operator="lessThanOrEqual" aboveAverage="0" equalAverage="0" bottom="0" percent="0" rank="0" text="" dxfId="670">
      <formula>0.3</formula>
    </cfRule>
  </conditionalFormatting>
  <conditionalFormatting sqref="C133:AL133">
    <cfRule type="expression" priority="673" aboveAverage="0" equalAverage="0" bottom="0" percent="0" rank="0" text="" dxfId="671">
      <formula>(C133="p")</formula>
    </cfRule>
    <cfRule type="expression" priority="674" aboveAverage="0" equalAverage="0" bottom="0" percent="0" rank="0" text="" dxfId="672">
      <formula>(C133="d")</formula>
    </cfRule>
    <cfRule type="expression" priority="675" aboveAverage="0" equalAverage="0" bottom="0" percent="0" rank="0" text="" dxfId="673">
      <formula>(C133="w")</formula>
    </cfRule>
    <cfRule type="expression" priority="676" aboveAverage="0" equalAverage="0" bottom="0" percent="0" rank="0" text="" dxfId="674">
      <formula>NOT(ISBLANK(C133))</formula>
    </cfRule>
  </conditionalFormatting>
  <conditionalFormatting sqref="C130:AI130">
    <cfRule type="expression" priority="677" aboveAverage="0" equalAverage="0" bottom="0" percent="0" rank="0" text="" dxfId="675">
      <formula>(C130="p")</formula>
    </cfRule>
    <cfRule type="expression" priority="678" aboveAverage="0" equalAverage="0" bottom="0" percent="0" rank="0" text="" dxfId="676">
      <formula>(C130="d")</formula>
    </cfRule>
    <cfRule type="expression" priority="679" aboveAverage="0" equalAverage="0" bottom="0" percent="0" rank="0" text="" dxfId="677">
      <formula>(C130="w")</formula>
    </cfRule>
    <cfRule type="expression" priority="680" aboveAverage="0" equalAverage="0" bottom="0" percent="0" rank="0" text="" dxfId="678">
      <formula>NOT(ISBLANK(C130))</formula>
    </cfRule>
  </conditionalFormatting>
  <conditionalFormatting sqref="K130">
    <cfRule type="expression" priority="681" aboveAverage="0" equalAverage="0" bottom="0" percent="0" rank="0" text="" dxfId="679">
      <formula>(K130="p")</formula>
    </cfRule>
    <cfRule type="expression" priority="682" aboveAverage="0" equalAverage="0" bottom="0" percent="0" rank="0" text="" dxfId="680">
      <formula>(K130="d")</formula>
    </cfRule>
    <cfRule type="expression" priority="683" aboveAverage="0" equalAverage="0" bottom="0" percent="0" rank="0" text="" dxfId="681">
      <formula>(K130="w")</formula>
    </cfRule>
    <cfRule type="expression" priority="684" aboveAverage="0" equalAverage="0" bottom="0" percent="0" rank="0" text="" dxfId="682">
      <formula>NOT(ISBLANK(K130))</formula>
    </cfRule>
  </conditionalFormatting>
  <conditionalFormatting sqref="AJ130:AL130">
    <cfRule type="expression" priority="685" aboveAverage="0" equalAverage="0" bottom="0" percent="0" rank="0" text="" dxfId="683">
      <formula>(AJ130="p")</formula>
    </cfRule>
    <cfRule type="expression" priority="686" aboveAverage="0" equalAverage="0" bottom="0" percent="0" rank="0" text="" dxfId="684">
      <formula>(AJ130="d")</formula>
    </cfRule>
    <cfRule type="expression" priority="687" aboveAverage="0" equalAverage="0" bottom="0" percent="0" rank="0" text="" dxfId="685">
      <formula>(AJ130="w")</formula>
    </cfRule>
    <cfRule type="expression" priority="688" aboveAverage="0" equalAverage="0" bottom="0" percent="0" rank="0" text="" dxfId="686">
      <formula>NOT(ISBLANK(AJ130))</formula>
    </cfRule>
  </conditionalFormatting>
  <conditionalFormatting sqref="C127:AI127">
    <cfRule type="expression" priority="689" aboveAverage="0" equalAverage="0" bottom="0" percent="0" rank="0" text="" dxfId="687">
      <formula>(C127="p")</formula>
    </cfRule>
    <cfRule type="expression" priority="690" aboveAverage="0" equalAverage="0" bottom="0" percent="0" rank="0" text="" dxfId="688">
      <formula>(C127="d")</formula>
    </cfRule>
    <cfRule type="expression" priority="691" aboveAverage="0" equalAverage="0" bottom="0" percent="0" rank="0" text="" dxfId="689">
      <formula>(C127="w")</formula>
    </cfRule>
    <cfRule type="expression" priority="692" aboveAverage="0" equalAverage="0" bottom="0" percent="0" rank="0" text="" dxfId="690">
      <formula>NOT(ISBLANK(C127))</formula>
    </cfRule>
  </conditionalFormatting>
  <conditionalFormatting sqref="K127">
    <cfRule type="expression" priority="693" aboveAverage="0" equalAverage="0" bottom="0" percent="0" rank="0" text="" dxfId="691">
      <formula>(K127="p")</formula>
    </cfRule>
    <cfRule type="expression" priority="694" aboveAverage="0" equalAverage="0" bottom="0" percent="0" rank="0" text="" dxfId="692">
      <formula>(K127="d")</formula>
    </cfRule>
    <cfRule type="expression" priority="695" aboveAverage="0" equalAverage="0" bottom="0" percent="0" rank="0" text="" dxfId="693">
      <formula>(K127="w")</formula>
    </cfRule>
    <cfRule type="expression" priority="696" aboveAverage="0" equalAverage="0" bottom="0" percent="0" rank="0" text="" dxfId="694">
      <formula>NOT(ISBLANK(K127))</formula>
    </cfRule>
  </conditionalFormatting>
  <conditionalFormatting sqref="AP127">
    <cfRule type="cellIs" priority="697" operator="between" aboveAverage="0" equalAverage="0" bottom="0" percent="0" rank="0" text="" dxfId="695">
      <formula>0.31</formula>
      <formula>0.99</formula>
    </cfRule>
    <cfRule type="cellIs" priority="698" operator="greaterThanOrEqual" aboveAverage="0" equalAverage="0" bottom="0" percent="0" rank="0" text="" dxfId="696">
      <formula>1</formula>
    </cfRule>
    <cfRule type="cellIs" priority="699" operator="lessThanOrEqual" aboveAverage="0" equalAverage="0" bottom="0" percent="0" rank="0" text="" dxfId="697">
      <formula>0.3</formula>
    </cfRule>
  </conditionalFormatting>
  <conditionalFormatting sqref="AJ127:AL127">
    <cfRule type="expression" priority="700" aboveAverage="0" equalAverage="0" bottom="0" percent="0" rank="0" text="" dxfId="698">
      <formula>(AJ127="p")</formula>
    </cfRule>
    <cfRule type="expression" priority="701" aboveAverage="0" equalAverage="0" bottom="0" percent="0" rank="0" text="" dxfId="699">
      <formula>(AJ127="d")</formula>
    </cfRule>
    <cfRule type="expression" priority="702" aboveAverage="0" equalAverage="0" bottom="0" percent="0" rank="0" text="" dxfId="700">
      <formula>(AJ127="w")</formula>
    </cfRule>
    <cfRule type="expression" priority="703" aboveAverage="0" equalAverage="0" bottom="0" percent="0" rank="0" text="" dxfId="701">
      <formula>NOT(ISBLANK(AJ127))</formula>
    </cfRule>
  </conditionalFormatting>
  <conditionalFormatting sqref="C152:AI152">
    <cfRule type="expression" priority="704" aboveAverage="0" equalAverage="0" bottom="0" percent="0" rank="0" text="" dxfId="702">
      <formula>(C152="p")</formula>
    </cfRule>
    <cfRule type="expression" priority="705" aboveAverage="0" equalAverage="0" bottom="0" percent="0" rank="0" text="" dxfId="703">
      <formula>(C152="d")</formula>
    </cfRule>
    <cfRule type="expression" priority="706" aboveAverage="0" equalAverage="0" bottom="0" percent="0" rank="0" text="" dxfId="704">
      <formula>(C152="w")</formula>
    </cfRule>
    <cfRule type="expression" priority="707" aboveAverage="0" equalAverage="0" bottom="0" percent="0" rank="0" text="" dxfId="705">
      <formula>NOT(ISBLANK(C152))</formula>
    </cfRule>
  </conditionalFormatting>
  <conditionalFormatting sqref="K152">
    <cfRule type="expression" priority="708" aboveAverage="0" equalAverage="0" bottom="0" percent="0" rank="0" text="" dxfId="706">
      <formula>(K152="p")</formula>
    </cfRule>
    <cfRule type="expression" priority="709" aboveAverage="0" equalAverage="0" bottom="0" percent="0" rank="0" text="" dxfId="707">
      <formula>(K152="d")</formula>
    </cfRule>
    <cfRule type="expression" priority="710" aboveAverage="0" equalAverage="0" bottom="0" percent="0" rank="0" text="" dxfId="708">
      <formula>(K152="w")</formula>
    </cfRule>
    <cfRule type="expression" priority="711" aboveAverage="0" equalAverage="0" bottom="0" percent="0" rank="0" text="" dxfId="709">
      <formula>NOT(ISBLANK(K152))</formula>
    </cfRule>
  </conditionalFormatting>
  <conditionalFormatting sqref="AJ152:AL152">
    <cfRule type="expression" priority="712" aboveAverage="0" equalAverage="0" bottom="0" percent="0" rank="0" text="" dxfId="710">
      <formula>(AJ152="p")</formula>
    </cfRule>
    <cfRule type="expression" priority="713" aboveAverage="0" equalAverage="0" bottom="0" percent="0" rank="0" text="" dxfId="711">
      <formula>(AJ152="d")</formula>
    </cfRule>
    <cfRule type="expression" priority="714" aboveAverage="0" equalAverage="0" bottom="0" percent="0" rank="0" text="" dxfId="712">
      <formula>(AJ152="w")</formula>
    </cfRule>
    <cfRule type="expression" priority="715" aboveAverage="0" equalAverage="0" bottom="0" percent="0" rank="0" text="" dxfId="713">
      <formula>NOT(ISBLANK(AJ152))</formula>
    </cfRule>
  </conditionalFormatting>
  <conditionalFormatting sqref="C143:AI143">
    <cfRule type="expression" priority="716" aboveAverage="0" equalAverage="0" bottom="0" percent="0" rank="0" text="" dxfId="714">
      <formula>(C143="p")</formula>
    </cfRule>
    <cfRule type="expression" priority="717" aboveAverage="0" equalAverage="0" bottom="0" percent="0" rank="0" text="" dxfId="715">
      <formula>(C143="d")</formula>
    </cfRule>
    <cfRule type="expression" priority="718" aboveAverage="0" equalAverage="0" bottom="0" percent="0" rank="0" text="" dxfId="716">
      <formula>(C143="w")</formula>
    </cfRule>
    <cfRule type="expression" priority="719" aboveAverage="0" equalAverage="0" bottom="0" percent="0" rank="0" text="" dxfId="717">
      <formula>NOT(ISBLANK(C143))</formula>
    </cfRule>
  </conditionalFormatting>
  <conditionalFormatting sqref="K143">
    <cfRule type="expression" priority="720" aboveAverage="0" equalAverage="0" bottom="0" percent="0" rank="0" text="" dxfId="718">
      <formula>(K143="p")</formula>
    </cfRule>
    <cfRule type="expression" priority="721" aboveAverage="0" equalAverage="0" bottom="0" percent="0" rank="0" text="" dxfId="719">
      <formula>(K143="d")</formula>
    </cfRule>
    <cfRule type="expression" priority="722" aboveAverage="0" equalAverage="0" bottom="0" percent="0" rank="0" text="" dxfId="720">
      <formula>(K143="w")</formula>
    </cfRule>
    <cfRule type="expression" priority="723" aboveAverage="0" equalAverage="0" bottom="0" percent="0" rank="0" text="" dxfId="721">
      <formula>NOT(ISBLANK(K143))</formula>
    </cfRule>
  </conditionalFormatting>
  <conditionalFormatting sqref="AJ143:AL143">
    <cfRule type="expression" priority="724" aboveAverage="0" equalAverage="0" bottom="0" percent="0" rank="0" text="" dxfId="722">
      <formula>(AJ143="p")</formula>
    </cfRule>
    <cfRule type="expression" priority="725" aboveAverage="0" equalAverage="0" bottom="0" percent="0" rank="0" text="" dxfId="723">
      <formula>(AJ143="d")</formula>
    </cfRule>
    <cfRule type="expression" priority="726" aboveAverage="0" equalAverage="0" bottom="0" percent="0" rank="0" text="" dxfId="724">
      <formula>(AJ143="w")</formula>
    </cfRule>
    <cfRule type="expression" priority="727" aboveAverage="0" equalAverage="0" bottom="0" percent="0" rank="0" text="" dxfId="725">
      <formula>NOT(ISBLANK(AJ143))</formula>
    </cfRule>
  </conditionalFormatting>
  <conditionalFormatting sqref="C148:AI148">
    <cfRule type="expression" priority="728" aboveAverage="0" equalAverage="0" bottom="0" percent="0" rank="0" text="" dxfId="726">
      <formula>(C148="p")</formula>
    </cfRule>
    <cfRule type="expression" priority="729" aboveAverage="0" equalAverage="0" bottom="0" percent="0" rank="0" text="" dxfId="727">
      <formula>(C148="d")</formula>
    </cfRule>
    <cfRule type="expression" priority="730" aboveAverage="0" equalAverage="0" bottom="0" percent="0" rank="0" text="" dxfId="728">
      <formula>(C148="w")</formula>
    </cfRule>
    <cfRule type="expression" priority="731" aboveAverage="0" equalAverage="0" bottom="0" percent="0" rank="0" text="" dxfId="729">
      <formula>NOT(ISBLANK(C148))</formula>
    </cfRule>
  </conditionalFormatting>
  <conditionalFormatting sqref="K148">
    <cfRule type="expression" priority="732" aboveAverage="0" equalAverage="0" bottom="0" percent="0" rank="0" text="" dxfId="730">
      <formula>(K148="p")</formula>
    </cfRule>
    <cfRule type="expression" priority="733" aboveAverage="0" equalAverage="0" bottom="0" percent="0" rank="0" text="" dxfId="731">
      <formula>(K148="d")</formula>
    </cfRule>
    <cfRule type="expression" priority="734" aboveAverage="0" equalAverage="0" bottom="0" percent="0" rank="0" text="" dxfId="732">
      <formula>(K148="w")</formula>
    </cfRule>
    <cfRule type="expression" priority="735" aboveAverage="0" equalAverage="0" bottom="0" percent="0" rank="0" text="" dxfId="733">
      <formula>NOT(ISBLANK(K148))</formula>
    </cfRule>
  </conditionalFormatting>
  <conditionalFormatting sqref="AJ148:AL148">
    <cfRule type="expression" priority="736" aboveAverage="0" equalAverage="0" bottom="0" percent="0" rank="0" text="" dxfId="734">
      <formula>(AJ148="p")</formula>
    </cfRule>
    <cfRule type="expression" priority="737" aboveAverage="0" equalAverage="0" bottom="0" percent="0" rank="0" text="" dxfId="735">
      <formula>(AJ148="d")</formula>
    </cfRule>
    <cfRule type="expression" priority="738" aboveAverage="0" equalAverage="0" bottom="0" percent="0" rank="0" text="" dxfId="736">
      <formula>(AJ148="w")</formula>
    </cfRule>
    <cfRule type="expression" priority="739" aboveAverage="0" equalAverage="0" bottom="0" percent="0" rank="0" text="" dxfId="737">
      <formula>NOT(ISBLANK(AJ148))</formula>
    </cfRule>
  </conditionalFormatting>
  <conditionalFormatting sqref="C157:AI157">
    <cfRule type="expression" priority="740" aboveAverage="0" equalAverage="0" bottom="0" percent="0" rank="0" text="" dxfId="738">
      <formula>(C157="p")</formula>
    </cfRule>
    <cfRule type="expression" priority="741" aboveAverage="0" equalAverage="0" bottom="0" percent="0" rank="0" text="" dxfId="739">
      <formula>(C157="d")</formula>
    </cfRule>
    <cfRule type="expression" priority="742" aboveAverage="0" equalAverage="0" bottom="0" percent="0" rank="0" text="" dxfId="740">
      <formula>(C157="w")</formula>
    </cfRule>
    <cfRule type="expression" priority="743" aboveAverage="0" equalAverage="0" bottom="0" percent="0" rank="0" text="" dxfId="741">
      <formula>NOT(ISBLANK(C157))</formula>
    </cfRule>
  </conditionalFormatting>
  <conditionalFormatting sqref="K157">
    <cfRule type="expression" priority="744" aboveAverage="0" equalAverage="0" bottom="0" percent="0" rank="0" text="" dxfId="742">
      <formula>(K157="p")</formula>
    </cfRule>
    <cfRule type="expression" priority="745" aboveAverage="0" equalAverage="0" bottom="0" percent="0" rank="0" text="" dxfId="743">
      <formula>(K157="d")</formula>
    </cfRule>
    <cfRule type="expression" priority="746" aboveAverage="0" equalAverage="0" bottom="0" percent="0" rank="0" text="" dxfId="744">
      <formula>(K157="w")</formula>
    </cfRule>
    <cfRule type="expression" priority="747" aboveAverage="0" equalAverage="0" bottom="0" percent="0" rank="0" text="" dxfId="745">
      <formula>NOT(ISBLANK(K157))</formula>
    </cfRule>
  </conditionalFormatting>
  <conditionalFormatting sqref="AJ157:AL157">
    <cfRule type="expression" priority="748" aboveAverage="0" equalAverage="0" bottom="0" percent="0" rank="0" text="" dxfId="746">
      <formula>(AJ157="p")</formula>
    </cfRule>
    <cfRule type="expression" priority="749" aboveAverage="0" equalAverage="0" bottom="0" percent="0" rank="0" text="" dxfId="747">
      <formula>(AJ157="d")</formula>
    </cfRule>
    <cfRule type="expression" priority="750" aboveAverage="0" equalAverage="0" bottom="0" percent="0" rank="0" text="" dxfId="748">
      <formula>(AJ157="w")</formula>
    </cfRule>
    <cfRule type="expression" priority="751" aboveAverage="0" equalAverage="0" bottom="0" percent="0" rank="0" text="" dxfId="749">
      <formula>NOT(ISBLANK(AJ157))</formula>
    </cfRule>
  </conditionalFormatting>
  <conditionalFormatting sqref="C134:AI134">
    <cfRule type="expression" priority="752" aboveAverage="0" equalAverage="0" bottom="0" percent="0" rank="0" text="" dxfId="750">
      <formula>(C134="p")</formula>
    </cfRule>
    <cfRule type="expression" priority="753" aboveAverage="0" equalAverage="0" bottom="0" percent="0" rank="0" text="" dxfId="751">
      <formula>(C134="d")</formula>
    </cfRule>
    <cfRule type="expression" priority="754" aboveAverage="0" equalAverage="0" bottom="0" percent="0" rank="0" text="" dxfId="752">
      <formula>(C134="w")</formula>
    </cfRule>
    <cfRule type="expression" priority="755" aboveAverage="0" equalAverage="0" bottom="0" percent="0" rank="0" text="" dxfId="753">
      <formula>NOT(ISBLANK(C134))</formula>
    </cfRule>
  </conditionalFormatting>
  <conditionalFormatting sqref="AJ134:AL134">
    <cfRule type="expression" priority="756" aboveAverage="0" equalAverage="0" bottom="0" percent="0" rank="0" text="" dxfId="754">
      <formula>(AJ134="p")</formula>
    </cfRule>
    <cfRule type="expression" priority="757" aboveAverage="0" equalAverage="0" bottom="0" percent="0" rank="0" text="" dxfId="755">
      <formula>(AJ134="d")</formula>
    </cfRule>
    <cfRule type="expression" priority="758" aboveAverage="0" equalAverage="0" bottom="0" percent="0" rank="0" text="" dxfId="756">
      <formula>(AJ134="w")</formula>
    </cfRule>
    <cfRule type="expression" priority="759" aboveAverage="0" equalAverage="0" bottom="0" percent="0" rank="0" text="" dxfId="757">
      <formula>NOT(ISBLANK(AJ134))</formula>
    </cfRule>
  </conditionalFormatting>
  <conditionalFormatting sqref="C162:AI162">
    <cfRule type="expression" priority="760" aboveAverage="0" equalAverage="0" bottom="0" percent="0" rank="0" text="" dxfId="758">
      <formula>(C162="p")</formula>
    </cfRule>
    <cfRule type="expression" priority="761" aboveAverage="0" equalAverage="0" bottom="0" percent="0" rank="0" text="" dxfId="759">
      <formula>(C162="d")</formula>
    </cfRule>
    <cfRule type="expression" priority="762" aboveAverage="0" equalAverage="0" bottom="0" percent="0" rank="0" text="" dxfId="760">
      <formula>(C162="w")</formula>
    </cfRule>
    <cfRule type="expression" priority="763" aboveAverage="0" equalAverage="0" bottom="0" percent="0" rank="0" text="" dxfId="761">
      <formula>NOT(ISBLANK(C162))</formula>
    </cfRule>
  </conditionalFormatting>
  <conditionalFormatting sqref="K162">
    <cfRule type="expression" priority="764" aboveAverage="0" equalAverage="0" bottom="0" percent="0" rank="0" text="" dxfId="762">
      <formula>(K162="p")</formula>
    </cfRule>
    <cfRule type="expression" priority="765" aboveAverage="0" equalAverage="0" bottom="0" percent="0" rank="0" text="" dxfId="763">
      <formula>(K162="d")</formula>
    </cfRule>
    <cfRule type="expression" priority="766" aboveAverage="0" equalAverage="0" bottom="0" percent="0" rank="0" text="" dxfId="764">
      <formula>(K162="w")</formula>
    </cfRule>
    <cfRule type="expression" priority="767" aboveAverage="0" equalAverage="0" bottom="0" percent="0" rank="0" text="" dxfId="765">
      <formula>NOT(ISBLANK(K162))</formula>
    </cfRule>
  </conditionalFormatting>
  <conditionalFormatting sqref="AJ162:AL162">
    <cfRule type="expression" priority="768" aboveAverage="0" equalAverage="0" bottom="0" percent="0" rank="0" text="" dxfId="766">
      <formula>(AJ162="p")</formula>
    </cfRule>
    <cfRule type="expression" priority="769" aboveAverage="0" equalAverage="0" bottom="0" percent="0" rank="0" text="" dxfId="767">
      <formula>(AJ162="d")</formula>
    </cfRule>
    <cfRule type="expression" priority="770" aboveAverage="0" equalAverage="0" bottom="0" percent="0" rank="0" text="" dxfId="768">
      <formula>(AJ162="w")</formula>
    </cfRule>
    <cfRule type="expression" priority="771" aboveAverage="0" equalAverage="0" bottom="0" percent="0" rank="0" text="" dxfId="769">
      <formula>NOT(ISBLANK(AJ162))</formula>
    </cfRule>
  </conditionalFormatting>
  <conditionalFormatting sqref="C167:AI167">
    <cfRule type="expression" priority="772" aboveAverage="0" equalAverage="0" bottom="0" percent="0" rank="0" text="" dxfId="770">
      <formula>(C167="p")</formula>
    </cfRule>
    <cfRule type="expression" priority="773" aboveAverage="0" equalAverage="0" bottom="0" percent="0" rank="0" text="" dxfId="771">
      <formula>(C167="d")</formula>
    </cfRule>
    <cfRule type="expression" priority="774" aboveAverage="0" equalAverage="0" bottom="0" percent="0" rank="0" text="" dxfId="772">
      <formula>(C167="w")</formula>
    </cfRule>
    <cfRule type="expression" priority="775" aboveAverage="0" equalAverage="0" bottom="0" percent="0" rank="0" text="" dxfId="773">
      <formula>NOT(ISBLANK(C167))</formula>
    </cfRule>
  </conditionalFormatting>
  <conditionalFormatting sqref="K167">
    <cfRule type="expression" priority="776" aboveAverage="0" equalAverage="0" bottom="0" percent="0" rank="0" text="" dxfId="774">
      <formula>(K167="p")</formula>
    </cfRule>
    <cfRule type="expression" priority="777" aboveAverage="0" equalAverage="0" bottom="0" percent="0" rank="0" text="" dxfId="775">
      <formula>(K167="d")</formula>
    </cfRule>
    <cfRule type="expression" priority="778" aboveAverage="0" equalAverage="0" bottom="0" percent="0" rank="0" text="" dxfId="776">
      <formula>(K167="w")</formula>
    </cfRule>
    <cfRule type="expression" priority="779" aboveAverage="0" equalAverage="0" bottom="0" percent="0" rank="0" text="" dxfId="777">
      <formula>NOT(ISBLANK(K167))</formula>
    </cfRule>
  </conditionalFormatting>
  <conditionalFormatting sqref="AJ167:AL167">
    <cfRule type="expression" priority="780" aboveAverage="0" equalAverage="0" bottom="0" percent="0" rank="0" text="" dxfId="778">
      <formula>(AJ167="p")</formula>
    </cfRule>
    <cfRule type="expression" priority="781" aboveAverage="0" equalAverage="0" bottom="0" percent="0" rank="0" text="" dxfId="779">
      <formula>(AJ167="d")</formula>
    </cfRule>
    <cfRule type="expression" priority="782" aboveAverage="0" equalAverage="0" bottom="0" percent="0" rank="0" text="" dxfId="780">
      <formula>(AJ167="w")</formula>
    </cfRule>
    <cfRule type="expression" priority="783" aboveAverage="0" equalAverage="0" bottom="0" percent="0" rank="0" text="" dxfId="781">
      <formula>NOT(ISBLANK(AJ167))</formula>
    </cfRule>
  </conditionalFormatting>
  <conditionalFormatting sqref="C175:AI175">
    <cfRule type="expression" priority="784" aboveAverage="0" equalAverage="0" bottom="0" percent="0" rank="0" text="" dxfId="782">
      <formula>(C175="p")</formula>
    </cfRule>
    <cfRule type="expression" priority="785" aboveAverage="0" equalAverage="0" bottom="0" percent="0" rank="0" text="" dxfId="783">
      <formula>(C175="d")</formula>
    </cfRule>
    <cfRule type="expression" priority="786" aboveAverage="0" equalAverage="0" bottom="0" percent="0" rank="0" text="" dxfId="784">
      <formula>(C175="w")</formula>
    </cfRule>
    <cfRule type="expression" priority="787" aboveAverage="0" equalAverage="0" bottom="0" percent="0" rank="0" text="" dxfId="785">
      <formula>NOT(ISBLANK(C175))</formula>
    </cfRule>
  </conditionalFormatting>
  <conditionalFormatting sqref="K175">
    <cfRule type="expression" priority="788" aboveAverage="0" equalAverage="0" bottom="0" percent="0" rank="0" text="" dxfId="786">
      <formula>(K175="p")</formula>
    </cfRule>
    <cfRule type="expression" priority="789" aboveAverage="0" equalAverage="0" bottom="0" percent="0" rank="0" text="" dxfId="787">
      <formula>(K175="d")</formula>
    </cfRule>
    <cfRule type="expression" priority="790" aboveAverage="0" equalAverage="0" bottom="0" percent="0" rank="0" text="" dxfId="788">
      <formula>(K175="w")</formula>
    </cfRule>
    <cfRule type="expression" priority="791" aboveAverage="0" equalAverage="0" bottom="0" percent="0" rank="0" text="" dxfId="789">
      <formula>NOT(ISBLANK(K175))</formula>
    </cfRule>
  </conditionalFormatting>
  <conditionalFormatting sqref="AJ175:AL175">
    <cfRule type="expression" priority="792" aboveAverage="0" equalAverage="0" bottom="0" percent="0" rank="0" text="" dxfId="790">
      <formula>(AJ175="p")</formula>
    </cfRule>
    <cfRule type="expression" priority="793" aboveAverage="0" equalAverage="0" bottom="0" percent="0" rank="0" text="" dxfId="791">
      <formula>(AJ175="d")</formula>
    </cfRule>
    <cfRule type="expression" priority="794" aboveAverage="0" equalAverage="0" bottom="0" percent="0" rank="0" text="" dxfId="792">
      <formula>(AJ175="w")</formula>
    </cfRule>
    <cfRule type="expression" priority="795" aboveAverage="0" equalAverage="0" bottom="0" percent="0" rank="0" text="" dxfId="793">
      <formula>NOT(ISBLANK(AJ175))</formula>
    </cfRule>
  </conditionalFormatting>
  <conditionalFormatting sqref="C21:AI21">
    <cfRule type="expression" priority="796" aboveAverage="0" equalAverage="0" bottom="0" percent="0" rank="0" text="" dxfId="794">
      <formula>(C21="p")</formula>
    </cfRule>
    <cfRule type="expression" priority="797" aboveAverage="0" equalAverage="0" bottom="0" percent="0" rank="0" text="" dxfId="795">
      <formula>(C21="d")</formula>
    </cfRule>
    <cfRule type="expression" priority="798" aboveAverage="0" equalAverage="0" bottom="0" percent="0" rank="0" text="" dxfId="796">
      <formula>(C21="w")</formula>
    </cfRule>
    <cfRule type="expression" priority="799" aboveAverage="0" equalAverage="0" bottom="0" percent="0" rank="0" text="" dxfId="797">
      <formula>NOT(ISBLANK(C21))</formula>
    </cfRule>
  </conditionalFormatting>
  <conditionalFormatting sqref="K21">
    <cfRule type="expression" priority="800" aboveAverage="0" equalAverage="0" bottom="0" percent="0" rank="0" text="" dxfId="798">
      <formula>(K21="p")</formula>
    </cfRule>
    <cfRule type="expression" priority="801" aboveAverage="0" equalAverage="0" bottom="0" percent="0" rank="0" text="" dxfId="799">
      <formula>(K21="d")</formula>
    </cfRule>
    <cfRule type="expression" priority="802" aboveAverage="0" equalAverage="0" bottom="0" percent="0" rank="0" text="" dxfId="800">
      <formula>(K21="w")</formula>
    </cfRule>
    <cfRule type="expression" priority="803" aboveAverage="0" equalAverage="0" bottom="0" percent="0" rank="0" text="" dxfId="801">
      <formula>NOT(ISBLANK(K21))</formula>
    </cfRule>
  </conditionalFormatting>
  <conditionalFormatting sqref="AP21">
    <cfRule type="cellIs" priority="804" operator="between" aboveAverage="0" equalAverage="0" bottom="0" percent="0" rank="0" text="" dxfId="802">
      <formula>0.31</formula>
      <formula>0.99</formula>
    </cfRule>
    <cfRule type="cellIs" priority="805" operator="greaterThanOrEqual" aboveAverage="0" equalAverage="0" bottom="0" percent="0" rank="0" text="" dxfId="803">
      <formula>1</formula>
    </cfRule>
    <cfRule type="cellIs" priority="806" operator="lessThanOrEqual" aboveAverage="0" equalAverage="0" bottom="0" percent="0" rank="0" text="" dxfId="804">
      <formula>0.3</formula>
    </cfRule>
  </conditionalFormatting>
  <conditionalFormatting sqref="AJ21:AL21">
    <cfRule type="expression" priority="807" aboveAverage="0" equalAverage="0" bottom="0" percent="0" rank="0" text="" dxfId="805">
      <formula>(AJ21="p")</formula>
    </cfRule>
    <cfRule type="expression" priority="808" aboveAverage="0" equalAverage="0" bottom="0" percent="0" rank="0" text="" dxfId="806">
      <formula>(AJ21="d")</formula>
    </cfRule>
    <cfRule type="expression" priority="809" aboveAverage="0" equalAverage="0" bottom="0" percent="0" rank="0" text="" dxfId="807">
      <formula>(AJ21="w")</formula>
    </cfRule>
    <cfRule type="expression" priority="810" aboveAverage="0" equalAverage="0" bottom="0" percent="0" rank="0" text="" dxfId="808">
      <formula>NOT(ISBLANK(AJ21))</formula>
    </cfRule>
  </conditionalFormatting>
  <conditionalFormatting sqref="C29:AI29">
    <cfRule type="expression" priority="811" aboveAverage="0" equalAverage="0" bottom="0" percent="0" rank="0" text="" dxfId="809">
      <formula>(C29="p")</formula>
    </cfRule>
    <cfRule type="expression" priority="812" aboveAverage="0" equalAverage="0" bottom="0" percent="0" rank="0" text="" dxfId="810">
      <formula>(C29="d")</formula>
    </cfRule>
    <cfRule type="expression" priority="813" aboveAverage="0" equalAverage="0" bottom="0" percent="0" rank="0" text="" dxfId="811">
      <formula>(C29="w")</formula>
    </cfRule>
    <cfRule type="expression" priority="814" aboveAverage="0" equalAverage="0" bottom="0" percent="0" rank="0" text="" dxfId="812">
      <formula>NOT(ISBLANK(C29))</formula>
    </cfRule>
  </conditionalFormatting>
  <conditionalFormatting sqref="K29">
    <cfRule type="expression" priority="815" aboveAverage="0" equalAverage="0" bottom="0" percent="0" rank="0" text="" dxfId="813">
      <formula>(K29="p")</formula>
    </cfRule>
    <cfRule type="expression" priority="816" aboveAverage="0" equalAverage="0" bottom="0" percent="0" rank="0" text="" dxfId="814">
      <formula>(K29="d")</formula>
    </cfRule>
    <cfRule type="expression" priority="817" aboveAverage="0" equalAverage="0" bottom="0" percent="0" rank="0" text="" dxfId="815">
      <formula>(K29="w")</formula>
    </cfRule>
    <cfRule type="expression" priority="818" aboveAverage="0" equalAverage="0" bottom="0" percent="0" rank="0" text="" dxfId="816">
      <formula>NOT(ISBLANK(K29))</formula>
    </cfRule>
  </conditionalFormatting>
  <conditionalFormatting sqref="AP29">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J29:AL29">
    <cfRule type="expression" priority="822" aboveAverage="0" equalAverage="0" bottom="0" percent="0" rank="0" text="" dxfId="820">
      <formula>(AJ29="p")</formula>
    </cfRule>
    <cfRule type="expression" priority="823" aboveAverage="0" equalAverage="0" bottom="0" percent="0" rank="0" text="" dxfId="821">
      <formula>(AJ29="d")</formula>
    </cfRule>
    <cfRule type="expression" priority="824" aboveAverage="0" equalAverage="0" bottom="0" percent="0" rank="0" text="" dxfId="822">
      <formula>(AJ29="w")</formula>
    </cfRule>
    <cfRule type="expression" priority="825" aboveAverage="0" equalAverage="0" bottom="0" percent="0" rank="0" text="" dxfId="823">
      <formula>NOT(ISBLANK(AJ29))</formula>
    </cfRule>
  </conditionalFormatting>
  <conditionalFormatting sqref="AP57">
    <cfRule type="cellIs" priority="826" operator="between" aboveAverage="0" equalAverage="0" bottom="0" percent="0" rank="0" text="" dxfId="824">
      <formula>0.31</formula>
      <formula>0.99</formula>
    </cfRule>
    <cfRule type="cellIs" priority="827" operator="greaterThanOrEqual" aboveAverage="0" equalAverage="0" bottom="0" percent="0" rank="0" text="" dxfId="825">
      <formula>1</formula>
    </cfRule>
    <cfRule type="cellIs" priority="828" operator="lessThanOrEqual" aboveAverage="0" equalAverage="0" bottom="0" percent="0" rank="0" text="" dxfId="826">
      <formula>0.3</formula>
    </cfRule>
  </conditionalFormatting>
  <conditionalFormatting sqref="AP64">
    <cfRule type="cellIs" priority="829" operator="between" aboveAverage="0" equalAverage="0" bottom="0" percent="0" rank="0" text="" dxfId="827">
      <formula>0.31</formula>
      <formula>0.99</formula>
    </cfRule>
    <cfRule type="cellIs" priority="830" operator="greaterThanOrEqual" aboveAverage="0" equalAverage="0" bottom="0" percent="0" rank="0" text="" dxfId="828">
      <formula>1</formula>
    </cfRule>
    <cfRule type="cellIs" priority="831" operator="lessThanOrEqual" aboveAverage="0" equalAverage="0" bottom="0" percent="0" rank="0" text="" dxfId="829">
      <formula>0.3</formula>
    </cfRule>
  </conditionalFormatting>
  <conditionalFormatting sqref="AP68">
    <cfRule type="cellIs" priority="832" operator="between" aboveAverage="0" equalAverage="0" bottom="0" percent="0" rank="0" text="" dxfId="830">
      <formula>0.31</formula>
      <formula>0.99</formula>
    </cfRule>
    <cfRule type="cellIs" priority="833" operator="greaterThanOrEqual" aboveAverage="0" equalAverage="0" bottom="0" percent="0" rank="0" text="" dxfId="831">
      <formula>1</formula>
    </cfRule>
    <cfRule type="cellIs" priority="834" operator="lessThanOrEqual" aboveAverage="0" equalAverage="0" bottom="0" percent="0" rank="0" text="" dxfId="832">
      <formula>0.3</formula>
    </cfRule>
  </conditionalFormatting>
  <conditionalFormatting sqref="AP77">
    <cfRule type="cellIs" priority="835" operator="between" aboveAverage="0" equalAverage="0" bottom="0" percent="0" rank="0" text="" dxfId="833">
      <formula>0.31</formula>
      <formula>0.99</formula>
    </cfRule>
    <cfRule type="cellIs" priority="836" operator="greaterThanOrEqual" aboveAverage="0" equalAverage="0" bottom="0" percent="0" rank="0" text="" dxfId="834">
      <formula>1</formula>
    </cfRule>
    <cfRule type="cellIs" priority="837" operator="lessThanOrEqual" aboveAverage="0" equalAverage="0" bottom="0" percent="0" rank="0" text="" dxfId="835">
      <formula>0.3</formula>
    </cfRule>
  </conditionalFormatting>
  <conditionalFormatting sqref="AP87">
    <cfRule type="cellIs" priority="838" operator="between" aboveAverage="0" equalAverage="0" bottom="0" percent="0" rank="0" text="" dxfId="836">
      <formula>0.31</formula>
      <formula>0.99</formula>
    </cfRule>
    <cfRule type="cellIs" priority="839" operator="greaterThanOrEqual" aboveAverage="0" equalAverage="0" bottom="0" percent="0" rank="0" text="" dxfId="837">
      <formula>1</formula>
    </cfRule>
    <cfRule type="cellIs" priority="840" operator="lessThanOrEqual" aboveAverage="0" equalAverage="0" bottom="0" percent="0" rank="0" text="" dxfId="838">
      <formula>0.3</formula>
    </cfRule>
  </conditionalFormatting>
  <conditionalFormatting sqref="AP106">
    <cfRule type="cellIs" priority="841" operator="between" aboveAverage="0" equalAverage="0" bottom="0" percent="0" rank="0" text="" dxfId="839">
      <formula>0.31</formula>
      <formula>0.99</formula>
    </cfRule>
    <cfRule type="cellIs" priority="842" operator="greaterThanOrEqual" aboveAverage="0" equalAverage="0" bottom="0" percent="0" rank="0" text="" dxfId="840">
      <formula>1</formula>
    </cfRule>
    <cfRule type="cellIs" priority="843" operator="lessThanOrEqual" aboveAverage="0" equalAverage="0" bottom="0" percent="0" rank="0" text="" dxfId="841">
      <formula>0.3</formula>
    </cfRule>
  </conditionalFormatting>
  <conditionalFormatting sqref="AP120">
    <cfRule type="cellIs" priority="844" operator="between" aboveAverage="0" equalAverage="0" bottom="0" percent="0" rank="0" text="" dxfId="842">
      <formula>0.31</formula>
      <formula>0.99</formula>
    </cfRule>
    <cfRule type="cellIs" priority="845" operator="greaterThanOrEqual" aboveAverage="0" equalAverage="0" bottom="0" percent="0" rank="0" text="" dxfId="843">
      <formula>1</formula>
    </cfRule>
    <cfRule type="cellIs" priority="846" operator="lessThanOrEqual" aboveAverage="0" equalAverage="0" bottom="0" percent="0" rank="0" text="" dxfId="844">
      <formula>0.3</formula>
    </cfRule>
  </conditionalFormatting>
  <conditionalFormatting sqref="AP126">
    <cfRule type="cellIs" priority="847" operator="between" aboveAverage="0" equalAverage="0" bottom="0" percent="0" rank="0" text="" dxfId="845">
      <formula>0.31</formula>
      <formula>0.99</formula>
    </cfRule>
    <cfRule type="cellIs" priority="848" operator="greaterThanOrEqual" aboveAverage="0" equalAverage="0" bottom="0" percent="0" rank="0" text="" dxfId="846">
      <formula>1</formula>
    </cfRule>
    <cfRule type="cellIs" priority="849" operator="lessThanOrEqual" aboveAverage="0" equalAverage="0" bottom="0" percent="0" rank="0" text="" dxfId="847">
      <formula>0.3</formula>
    </cfRule>
  </conditionalFormatting>
  <conditionalFormatting sqref="AP130">
    <cfRule type="cellIs" priority="850" operator="between" aboveAverage="0" equalAverage="0" bottom="0" percent="0" rank="0" text="" dxfId="848">
      <formula>0.31</formula>
      <formula>0.99</formula>
    </cfRule>
    <cfRule type="cellIs" priority="851" operator="greaterThanOrEqual" aboveAverage="0" equalAverage="0" bottom="0" percent="0" rank="0" text="" dxfId="849">
      <formula>1</formula>
    </cfRule>
    <cfRule type="cellIs" priority="852" operator="lessThanOrEqual" aboveAverage="0" equalAverage="0" bottom="0" percent="0" rank="0" text="" dxfId="850">
      <formula>0.3</formula>
    </cfRule>
  </conditionalFormatting>
  <conditionalFormatting sqref="AP134">
    <cfRule type="cellIs" priority="853" operator="between" aboveAverage="0" equalAverage="0" bottom="0" percent="0" rank="0" text="" dxfId="851">
      <formula>0.31</formula>
      <formula>0.99</formula>
    </cfRule>
    <cfRule type="cellIs" priority="854" operator="greaterThanOrEqual" aboveAverage="0" equalAverage="0" bottom="0" percent="0" rank="0" text="" dxfId="852">
      <formula>1</formula>
    </cfRule>
    <cfRule type="cellIs" priority="855" operator="lessThanOrEqual" aboveAverage="0" equalAverage="0" bottom="0" percent="0" rank="0" text="" dxfId="853">
      <formula>0.3</formula>
    </cfRule>
  </conditionalFormatting>
  <conditionalFormatting sqref="AP142">
    <cfRule type="cellIs" priority="856" operator="between" aboveAverage="0" equalAverage="0" bottom="0" percent="0" rank="0" text="" dxfId="854">
      <formula>0.31</formula>
      <formula>0.99</formula>
    </cfRule>
    <cfRule type="cellIs" priority="857" operator="greaterThanOrEqual" aboveAverage="0" equalAverage="0" bottom="0" percent="0" rank="0" text="" dxfId="855">
      <formula>1</formula>
    </cfRule>
    <cfRule type="cellIs" priority="858" operator="lessThanOrEqual" aboveAverage="0" equalAverage="0" bottom="0" percent="0" rank="0" text="" dxfId="856">
      <formula>0.3</formula>
    </cfRule>
  </conditionalFormatting>
  <conditionalFormatting sqref="AP143">
    <cfRule type="cellIs" priority="859" operator="between" aboveAverage="0" equalAverage="0" bottom="0" percent="0" rank="0" text="" dxfId="857">
      <formula>0.31</formula>
      <formula>0.99</formula>
    </cfRule>
    <cfRule type="cellIs" priority="860" operator="greaterThanOrEqual" aboveAverage="0" equalAverage="0" bottom="0" percent="0" rank="0" text="" dxfId="858">
      <formula>1</formula>
    </cfRule>
    <cfRule type="cellIs" priority="861" operator="lessThanOrEqual" aboveAverage="0" equalAverage="0" bottom="0" percent="0" rank="0" text="" dxfId="859">
      <formula>0.3</formula>
    </cfRule>
  </conditionalFormatting>
  <conditionalFormatting sqref="AP148">
    <cfRule type="cellIs" priority="862" operator="between" aboveAverage="0" equalAverage="0" bottom="0" percent="0" rank="0" text="" dxfId="860">
      <formula>0.31</formula>
      <formula>0.99</formula>
    </cfRule>
    <cfRule type="cellIs" priority="863" operator="greaterThanOrEqual" aboveAverage="0" equalAverage="0" bottom="0" percent="0" rank="0" text="" dxfId="861">
      <formula>1</formula>
    </cfRule>
    <cfRule type="cellIs" priority="864" operator="lessThanOrEqual" aboveAverage="0" equalAverage="0" bottom="0" percent="0" rank="0" text="" dxfId="862">
      <formula>0.3</formula>
    </cfRule>
  </conditionalFormatting>
  <conditionalFormatting sqref="AP152">
    <cfRule type="cellIs" priority="865" operator="between" aboveAverage="0" equalAverage="0" bottom="0" percent="0" rank="0" text="" dxfId="863">
      <formula>0.31</formula>
      <formula>0.99</formula>
    </cfRule>
    <cfRule type="cellIs" priority="866" operator="greaterThanOrEqual" aboveAverage="0" equalAverage="0" bottom="0" percent="0" rank="0" text="" dxfId="864">
      <formula>1</formula>
    </cfRule>
    <cfRule type="cellIs" priority="867" operator="lessThanOrEqual" aboveAverage="0" equalAverage="0" bottom="0" percent="0" rank="0" text="" dxfId="865">
      <formula>0.3</formula>
    </cfRule>
  </conditionalFormatting>
  <conditionalFormatting sqref="AP157">
    <cfRule type="cellIs" priority="868" operator="between" aboveAverage="0" equalAverage="0" bottom="0" percent="0" rank="0" text="" dxfId="866">
      <formula>0.31</formula>
      <formula>0.99</formula>
    </cfRule>
    <cfRule type="cellIs" priority="869" operator="greaterThanOrEqual" aboveAverage="0" equalAverage="0" bottom="0" percent="0" rank="0" text="" dxfId="867">
      <formula>1</formula>
    </cfRule>
    <cfRule type="cellIs" priority="870" operator="lessThanOrEqual" aboveAverage="0" equalAverage="0" bottom="0" percent="0" rank="0" text="" dxfId="868">
      <formula>0.3</formula>
    </cfRule>
  </conditionalFormatting>
  <conditionalFormatting sqref="AP162">
    <cfRule type="cellIs" priority="871" operator="between" aboveAverage="0" equalAverage="0" bottom="0" percent="0" rank="0" text="" dxfId="869">
      <formula>0.31</formula>
      <formula>0.99</formula>
    </cfRule>
    <cfRule type="cellIs" priority="872" operator="greaterThanOrEqual" aboveAverage="0" equalAverage="0" bottom="0" percent="0" rank="0" text="" dxfId="870">
      <formula>1</formula>
    </cfRule>
    <cfRule type="cellIs" priority="873" operator="lessThanOrEqual" aboveAverage="0" equalAverage="0" bottom="0" percent="0" rank="0" text="" dxfId="871">
      <formula>0.3</formula>
    </cfRule>
  </conditionalFormatting>
  <conditionalFormatting sqref="AP167">
    <cfRule type="cellIs" priority="874" operator="between" aboveAverage="0" equalAverage="0" bottom="0" percent="0" rank="0" text="" dxfId="872">
      <formula>0.31</formula>
      <formula>0.99</formula>
    </cfRule>
    <cfRule type="cellIs" priority="875" operator="greaterThanOrEqual" aboveAverage="0" equalAverage="0" bottom="0" percent="0" rank="0" text="" dxfId="873">
      <formula>1</formula>
    </cfRule>
    <cfRule type="cellIs" priority="876" operator="lessThanOrEqual" aboveAverage="0" equalAverage="0" bottom="0" percent="0" rank="0" text="" dxfId="874">
      <formula>0.3</formula>
    </cfRule>
  </conditionalFormatting>
  <conditionalFormatting sqref="AP175">
    <cfRule type="cellIs" priority="877" operator="between" aboveAverage="0" equalAverage="0" bottom="0" percent="0" rank="0" text="" dxfId="875">
      <formula>0.31</formula>
      <formula>0.99</formula>
    </cfRule>
    <cfRule type="cellIs" priority="878" operator="greaterThanOrEqual" aboveAverage="0" equalAverage="0" bottom="0" percent="0" rank="0" text="" dxfId="876">
      <formula>1</formula>
    </cfRule>
    <cfRule type="cellIs" priority="879" operator="lessThanOrEqual" aboveAverage="0" equalAverage="0" bottom="0" percent="0" rank="0" text="" dxfId="877">
      <formula>0.3</formula>
    </cfRule>
  </conditionalFormatting>
  <conditionalFormatting sqref="AO6:AO23 AO181:AO190 AO35:AO39 AO41:AO42 AO44:AO45 AO47:AO48 AO50:AO69 AO25:AO33 AO94:AO95 AO97 AO99 AO108:AO109 AO111:AO148 AO101:AO106 AO73:AO92 AO71 AO150:AO179">
    <cfRule type="iconSet" priority="880">
      <iconSet iconSet="5Rating">
        <cfvo type="percent" val="0"/>
        <cfvo type="num" val="2"/>
        <cfvo type="num" val="3"/>
        <cfvo type="num" val="4"/>
        <cfvo type="num" val="5"/>
      </iconSet>
    </cfRule>
  </conditionalFormatting>
  <conditionalFormatting sqref="C180:AI180">
    <cfRule type="expression" priority="881" aboveAverage="0" equalAverage="0" bottom="0" percent="0" rank="0" text="" dxfId="878">
      <formula>(C180="p")</formula>
    </cfRule>
    <cfRule type="expression" priority="882" aboveAverage="0" equalAverage="0" bottom="0" percent="0" rank="0" text="" dxfId="879">
      <formula>(C180="d")</formula>
    </cfRule>
    <cfRule type="expression" priority="883" aboveAverage="0" equalAverage="0" bottom="0" percent="0" rank="0" text="" dxfId="880">
      <formula>(C180="w")</formula>
    </cfRule>
    <cfRule type="expression" priority="884" aboveAverage="0" equalAverage="0" bottom="0" percent="0" rank="0" text="" dxfId="881">
      <formula>NOT(ISBLANK(C180))</formula>
    </cfRule>
  </conditionalFormatting>
  <conditionalFormatting sqref="K180">
    <cfRule type="expression" priority="885" aboveAverage="0" equalAverage="0" bottom="0" percent="0" rank="0" text="" dxfId="882">
      <formula>(K180="p")</formula>
    </cfRule>
    <cfRule type="expression" priority="886" aboveAverage="0" equalAverage="0" bottom="0" percent="0" rank="0" text="" dxfId="883">
      <formula>(K180="d")</formula>
    </cfRule>
    <cfRule type="expression" priority="887" aboveAverage="0" equalAverage="0" bottom="0" percent="0" rank="0" text="" dxfId="884">
      <formula>(K180="w")</formula>
    </cfRule>
    <cfRule type="expression" priority="888" aboveAverage="0" equalAverage="0" bottom="0" percent="0" rank="0" text="" dxfId="885">
      <formula>NOT(ISBLANK(K180))</formula>
    </cfRule>
  </conditionalFormatting>
  <conditionalFormatting sqref="AJ180:AL180">
    <cfRule type="expression" priority="889" aboveAverage="0" equalAverage="0" bottom="0" percent="0" rank="0" text="" dxfId="886">
      <formula>(AJ180="p")</formula>
    </cfRule>
    <cfRule type="expression" priority="890" aboveAverage="0" equalAverage="0" bottom="0" percent="0" rank="0" text="" dxfId="887">
      <formula>(AJ180="d")</formula>
    </cfRule>
    <cfRule type="expression" priority="891" aboveAverage="0" equalAverage="0" bottom="0" percent="0" rank="0" text="" dxfId="888">
      <formula>(AJ180="w")</formula>
    </cfRule>
    <cfRule type="expression" priority="892" aboveAverage="0" equalAverage="0" bottom="0" percent="0" rank="0" text="" dxfId="889">
      <formula>NOT(ISBLANK(AJ180))</formula>
    </cfRule>
  </conditionalFormatting>
  <conditionalFormatting sqref="AP180">
    <cfRule type="cellIs" priority="893" operator="between" aboveAverage="0" equalAverage="0" bottom="0" percent="0" rank="0" text="" dxfId="890">
      <formula>0.31</formula>
      <formula>0.99</formula>
    </cfRule>
    <cfRule type="cellIs" priority="894" operator="greaterThanOrEqual" aboveAverage="0" equalAverage="0" bottom="0" percent="0" rank="0" text="" dxfId="891">
      <formula>1</formula>
    </cfRule>
    <cfRule type="cellIs" priority="895" operator="lessThanOrEqual" aboveAverage="0" equalAverage="0" bottom="0" percent="0" rank="0" text="" dxfId="892">
      <formula>0.3</formula>
    </cfRule>
  </conditionalFormatting>
  <conditionalFormatting sqref="AO180">
    <cfRule type="iconSet" priority="896">
      <iconSet iconSet="5Rating">
        <cfvo type="percent" val="0"/>
        <cfvo type="num" val="2"/>
        <cfvo type="num" val="3"/>
        <cfvo type="num" val="4"/>
        <cfvo type="num" val="5"/>
      </iconSet>
    </cfRule>
  </conditionalFormatting>
  <conditionalFormatting sqref="C34:AI34">
    <cfRule type="expression" priority="897" aboveAverage="0" equalAverage="0" bottom="0" percent="0" rank="0" text="" dxfId="893">
      <formula>(C34="p")</formula>
    </cfRule>
    <cfRule type="expression" priority="898" aboveAverage="0" equalAverage="0" bottom="0" percent="0" rank="0" text="" dxfId="894">
      <formula>(C34="d")</formula>
    </cfRule>
    <cfRule type="expression" priority="899" aboveAverage="0" equalAverage="0" bottom="0" percent="0" rank="0" text="" dxfId="895">
      <formula>(C34="w")</formula>
    </cfRule>
    <cfRule type="expression" priority="900" aboveAverage="0" equalAverage="0" bottom="0" percent="0" rank="0" text="" dxfId="896">
      <formula>NOT(ISBLANK(C34))</formula>
    </cfRule>
  </conditionalFormatting>
  <conditionalFormatting sqref="K34">
    <cfRule type="expression" priority="901" aboveAverage="0" equalAverage="0" bottom="0" percent="0" rank="0" text="" dxfId="897">
      <formula>(K34="p")</formula>
    </cfRule>
    <cfRule type="expression" priority="902" aboveAverage="0" equalAverage="0" bottom="0" percent="0" rank="0" text="" dxfId="898">
      <formula>(K34="d")</formula>
    </cfRule>
    <cfRule type="expression" priority="903" aboveAverage="0" equalAverage="0" bottom="0" percent="0" rank="0" text="" dxfId="899">
      <formula>(K34="w")</formula>
    </cfRule>
    <cfRule type="expression" priority="904" aboveAverage="0" equalAverage="0" bottom="0" percent="0" rank="0" text="" dxfId="900">
      <formula>NOT(ISBLANK(K34))</formula>
    </cfRule>
  </conditionalFormatting>
  <conditionalFormatting sqref="AP34">
    <cfRule type="cellIs" priority="905" operator="between" aboveAverage="0" equalAverage="0" bottom="0" percent="0" rank="0" text="" dxfId="901">
      <formula>0.31</formula>
      <formula>0.99</formula>
    </cfRule>
    <cfRule type="cellIs" priority="906" operator="greaterThanOrEqual" aboveAverage="0" equalAverage="0" bottom="0" percent="0" rank="0" text="" dxfId="902">
      <formula>1</formula>
    </cfRule>
    <cfRule type="cellIs" priority="907" operator="lessThanOrEqual" aboveAverage="0" equalAverage="0" bottom="0" percent="0" rank="0" text="" dxfId="903">
      <formula>0.3</formula>
    </cfRule>
  </conditionalFormatting>
  <conditionalFormatting sqref="AJ34:AL34">
    <cfRule type="expression" priority="908" aboveAverage="0" equalAverage="0" bottom="0" percent="0" rank="0" text="" dxfId="904">
      <formula>(AJ34="p")</formula>
    </cfRule>
    <cfRule type="expression" priority="909" aboveAverage="0" equalAverage="0" bottom="0" percent="0" rank="0" text="" dxfId="905">
      <formula>(AJ34="d")</formula>
    </cfRule>
    <cfRule type="expression" priority="910" aboveAverage="0" equalAverage="0" bottom="0" percent="0" rank="0" text="" dxfId="906">
      <formula>(AJ34="w")</formula>
    </cfRule>
    <cfRule type="expression" priority="911" aboveAverage="0" equalAverage="0" bottom="0" percent="0" rank="0" text="" dxfId="907">
      <formula>NOT(ISBLANK(AJ34))</formula>
    </cfRule>
  </conditionalFormatting>
  <conditionalFormatting sqref="AO34">
    <cfRule type="iconSet" priority="912">
      <iconSet iconSet="5Rating">
        <cfvo type="percent" val="0"/>
        <cfvo type="num" val="2"/>
        <cfvo type="num" val="3"/>
        <cfvo type="num" val="4"/>
        <cfvo type="num" val="5"/>
      </iconSet>
    </cfRule>
  </conditionalFormatting>
  <conditionalFormatting sqref="C40:AI40">
    <cfRule type="expression" priority="913" aboveAverage="0" equalAverage="0" bottom="0" percent="0" rank="0" text="" dxfId="908">
      <formula>(C40="p")</formula>
    </cfRule>
    <cfRule type="expression" priority="914" aboveAverage="0" equalAverage="0" bottom="0" percent="0" rank="0" text="" dxfId="909">
      <formula>(C40="d")</formula>
    </cfRule>
    <cfRule type="expression" priority="915" aboveAverage="0" equalAverage="0" bottom="0" percent="0" rank="0" text="" dxfId="910">
      <formula>(C40="w")</formula>
    </cfRule>
    <cfRule type="expression" priority="916" aboveAverage="0" equalAverage="0" bottom="0" percent="0" rank="0" text="" dxfId="911">
      <formula>NOT(ISBLANK(C40))</formula>
    </cfRule>
  </conditionalFormatting>
  <conditionalFormatting sqref="K40">
    <cfRule type="expression" priority="917" aboveAverage="0" equalAverage="0" bottom="0" percent="0" rank="0" text="" dxfId="912">
      <formula>(K40="p")</formula>
    </cfRule>
    <cfRule type="expression" priority="918" aboveAverage="0" equalAverage="0" bottom="0" percent="0" rank="0" text="" dxfId="913">
      <formula>(K40="d")</formula>
    </cfRule>
    <cfRule type="expression" priority="919" aboveAverage="0" equalAverage="0" bottom="0" percent="0" rank="0" text="" dxfId="914">
      <formula>(K40="w")</formula>
    </cfRule>
    <cfRule type="expression" priority="920" aboveAverage="0" equalAverage="0" bottom="0" percent="0" rank="0" text="" dxfId="915">
      <formula>NOT(ISBLANK(K40))</formula>
    </cfRule>
  </conditionalFormatting>
  <conditionalFormatting sqref="AJ40:AL40">
    <cfRule type="expression" priority="921" aboveAverage="0" equalAverage="0" bottom="0" percent="0" rank="0" text="" dxfId="916">
      <formula>(AJ40="p")</formula>
    </cfRule>
    <cfRule type="expression" priority="922" aboveAverage="0" equalAverage="0" bottom="0" percent="0" rank="0" text="" dxfId="917">
      <formula>(AJ40="d")</formula>
    </cfRule>
    <cfRule type="expression" priority="923" aboveAverage="0" equalAverage="0" bottom="0" percent="0" rank="0" text="" dxfId="918">
      <formula>(AJ40="w")</formula>
    </cfRule>
    <cfRule type="expression" priority="924" aboveAverage="0" equalAverage="0" bottom="0" percent="0" rank="0" text="" dxfId="919">
      <formula>NOT(ISBLANK(AJ40))</formula>
    </cfRule>
  </conditionalFormatting>
  <conditionalFormatting sqref="AO40">
    <cfRule type="iconSet" priority="925">
      <iconSet iconSet="5Rating">
        <cfvo type="percent" val="0"/>
        <cfvo type="num" val="2"/>
        <cfvo type="num" val="3"/>
        <cfvo type="num" val="4"/>
        <cfvo type="num" val="5"/>
      </iconSet>
    </cfRule>
  </conditionalFormatting>
  <conditionalFormatting sqref="C43:AI43">
    <cfRule type="expression" priority="926" aboveAverage="0" equalAverage="0" bottom="0" percent="0" rank="0" text="" dxfId="920">
      <formula>(C43="p")</formula>
    </cfRule>
    <cfRule type="expression" priority="927" aboveAverage="0" equalAverage="0" bottom="0" percent="0" rank="0" text="" dxfId="921">
      <formula>(C43="d")</formula>
    </cfRule>
    <cfRule type="expression" priority="928" aboveAverage="0" equalAverage="0" bottom="0" percent="0" rank="0" text="" dxfId="922">
      <formula>(C43="w")</formula>
    </cfRule>
    <cfRule type="expression" priority="929" aboveAverage="0" equalAverage="0" bottom="0" percent="0" rank="0" text="" dxfId="923">
      <formula>NOT(ISBLANK(C43))</formula>
    </cfRule>
  </conditionalFormatting>
  <conditionalFormatting sqref="K43">
    <cfRule type="expression" priority="930" aboveAverage="0" equalAverage="0" bottom="0" percent="0" rank="0" text="" dxfId="924">
      <formula>(K43="p")</formula>
    </cfRule>
    <cfRule type="expression" priority="931" aboveAverage="0" equalAverage="0" bottom="0" percent="0" rank="0" text="" dxfId="925">
      <formula>(K43="d")</formula>
    </cfRule>
    <cfRule type="expression" priority="932" aboveAverage="0" equalAverage="0" bottom="0" percent="0" rank="0" text="" dxfId="926">
      <formula>(K43="w")</formula>
    </cfRule>
    <cfRule type="expression" priority="933" aboveAverage="0" equalAverage="0" bottom="0" percent="0" rank="0" text="" dxfId="927">
      <formula>NOT(ISBLANK(K43))</formula>
    </cfRule>
  </conditionalFormatting>
  <conditionalFormatting sqref="AJ43:AL43">
    <cfRule type="expression" priority="934" aboveAverage="0" equalAverage="0" bottom="0" percent="0" rank="0" text="" dxfId="928">
      <formula>(AJ43="p")</formula>
    </cfRule>
    <cfRule type="expression" priority="935" aboveAverage="0" equalAverage="0" bottom="0" percent="0" rank="0" text="" dxfId="929">
      <formula>(AJ43="d")</formula>
    </cfRule>
    <cfRule type="expression" priority="936" aboveAverage="0" equalAverage="0" bottom="0" percent="0" rank="0" text="" dxfId="930">
      <formula>(AJ43="w")</formula>
    </cfRule>
    <cfRule type="expression" priority="937" aboveAverage="0" equalAverage="0" bottom="0" percent="0" rank="0" text="" dxfId="931">
      <formula>NOT(ISBLANK(AJ43))</formula>
    </cfRule>
  </conditionalFormatting>
  <conditionalFormatting sqref="AO43">
    <cfRule type="iconSet" priority="938">
      <iconSet iconSet="5Rating">
        <cfvo type="percent" val="0"/>
        <cfvo type="num" val="2"/>
        <cfvo type="num" val="3"/>
        <cfvo type="num" val="4"/>
        <cfvo type="num" val="5"/>
      </iconSet>
    </cfRule>
  </conditionalFormatting>
  <conditionalFormatting sqref="C46:AI46">
    <cfRule type="expression" priority="939" aboveAverage="0" equalAverage="0" bottom="0" percent="0" rank="0" text="" dxfId="932">
      <formula>(C46="p")</formula>
    </cfRule>
    <cfRule type="expression" priority="940" aboveAverage="0" equalAverage="0" bottom="0" percent="0" rank="0" text="" dxfId="933">
      <formula>(C46="d")</formula>
    </cfRule>
    <cfRule type="expression" priority="941" aboveAverage="0" equalAverage="0" bottom="0" percent="0" rank="0" text="" dxfId="934">
      <formula>(C46="w")</formula>
    </cfRule>
    <cfRule type="expression" priority="942" aboveAverage="0" equalAverage="0" bottom="0" percent="0" rank="0" text="" dxfId="935">
      <formula>NOT(ISBLANK(C46))</formula>
    </cfRule>
  </conditionalFormatting>
  <conditionalFormatting sqref="K46">
    <cfRule type="expression" priority="943" aboveAverage="0" equalAverage="0" bottom="0" percent="0" rank="0" text="" dxfId="936">
      <formula>(K46="p")</formula>
    </cfRule>
    <cfRule type="expression" priority="944" aboveAverage="0" equalAverage="0" bottom="0" percent="0" rank="0" text="" dxfId="937">
      <formula>(K46="d")</formula>
    </cfRule>
    <cfRule type="expression" priority="945" aboveAverage="0" equalAverage="0" bottom="0" percent="0" rank="0" text="" dxfId="938">
      <formula>(K46="w")</formula>
    </cfRule>
    <cfRule type="expression" priority="946" aboveAverage="0" equalAverage="0" bottom="0" percent="0" rank="0" text="" dxfId="939">
      <formula>NOT(ISBLANK(K46))</formula>
    </cfRule>
  </conditionalFormatting>
  <conditionalFormatting sqref="AJ46:AL46">
    <cfRule type="expression" priority="947" aboveAverage="0" equalAverage="0" bottom="0" percent="0" rank="0" text="" dxfId="940">
      <formula>(AJ46="p")</formula>
    </cfRule>
    <cfRule type="expression" priority="948" aboveAverage="0" equalAverage="0" bottom="0" percent="0" rank="0" text="" dxfId="941">
      <formula>(AJ46="d")</formula>
    </cfRule>
    <cfRule type="expression" priority="949" aboveAverage="0" equalAverage="0" bottom="0" percent="0" rank="0" text="" dxfId="942">
      <formula>(AJ46="w")</formula>
    </cfRule>
    <cfRule type="expression" priority="950" aboveAverage="0" equalAverage="0" bottom="0" percent="0" rank="0" text="" dxfId="943">
      <formula>NOT(ISBLANK(AJ46))</formula>
    </cfRule>
  </conditionalFormatting>
  <conditionalFormatting sqref="AO46">
    <cfRule type="iconSet" priority="951">
      <iconSet iconSet="5Rating">
        <cfvo type="percent" val="0"/>
        <cfvo type="num" val="2"/>
        <cfvo type="num" val="3"/>
        <cfvo type="num" val="4"/>
        <cfvo type="num" val="5"/>
      </iconSet>
    </cfRule>
  </conditionalFormatting>
  <conditionalFormatting sqref="C49:AL49">
    <cfRule type="expression" priority="952" aboveAverage="0" equalAverage="0" bottom="0" percent="0" rank="0" text="" dxfId="944">
      <formula>(C49="p")</formula>
    </cfRule>
    <cfRule type="expression" priority="953" aboveAverage="0" equalAverage="0" bottom="0" percent="0" rank="0" text="" dxfId="945">
      <formula>(C49="d")</formula>
    </cfRule>
    <cfRule type="expression" priority="954" aboveAverage="0" equalAverage="0" bottom="0" percent="0" rank="0" text="" dxfId="946">
      <formula>(C49="w")</formula>
    </cfRule>
    <cfRule type="expression" priority="955" aboveAverage="0" equalAverage="0" bottom="0" percent="0" rank="0" text="" dxfId="947">
      <formula>NOT(ISBLANK(C49))</formula>
    </cfRule>
  </conditionalFormatting>
  <conditionalFormatting sqref="AP49">
    <cfRule type="cellIs" priority="956" operator="between" aboveAverage="0" equalAverage="0" bottom="0" percent="0" rank="0" text="" dxfId="948">
      <formula>0.31</formula>
      <formula>0.99</formula>
    </cfRule>
    <cfRule type="cellIs" priority="957" operator="greaterThanOrEqual" aboveAverage="0" equalAverage="0" bottom="0" percent="0" rank="0" text="" dxfId="949">
      <formula>1</formula>
    </cfRule>
    <cfRule type="cellIs" priority="958" operator="lessThanOrEqual" aboveAverage="0" equalAverage="0" bottom="0" percent="0" rank="0" text="" dxfId="950">
      <formula>0.3</formula>
    </cfRule>
  </conditionalFormatting>
  <conditionalFormatting sqref="AO49">
    <cfRule type="iconSet" priority="959">
      <iconSet iconSet="5Rating">
        <cfvo type="percent" val="0"/>
        <cfvo type="num" val="2"/>
        <cfvo type="num" val="3"/>
        <cfvo type="num" val="4"/>
        <cfvo type="num" val="5"/>
      </iconSet>
    </cfRule>
  </conditionalFormatting>
  <conditionalFormatting sqref="AP40">
    <cfRule type="cellIs" priority="960" operator="between" aboveAverage="0" equalAverage="0" bottom="0" percent="0" rank="0" text="" dxfId="951">
      <formula>0.31</formula>
      <formula>0.99</formula>
    </cfRule>
    <cfRule type="cellIs" priority="961" operator="greaterThanOrEqual" aboveAverage="0" equalAverage="0" bottom="0" percent="0" rank="0" text="" dxfId="952">
      <formula>1</formula>
    </cfRule>
    <cfRule type="cellIs" priority="962" operator="lessThanOrEqual" aboveAverage="0" equalAverage="0" bottom="0" percent="0" rank="0" text="" dxfId="953">
      <formula>0.3</formula>
    </cfRule>
  </conditionalFormatting>
  <conditionalFormatting sqref="AP43">
    <cfRule type="cellIs" priority="963" operator="between" aboveAverage="0" equalAverage="0" bottom="0" percent="0" rank="0" text="" dxfId="954">
      <formula>0.31</formula>
      <formula>0.99</formula>
    </cfRule>
    <cfRule type="cellIs" priority="964" operator="greaterThanOrEqual" aboveAverage="0" equalAverage="0" bottom="0" percent="0" rank="0" text="" dxfId="955">
      <formula>1</formula>
    </cfRule>
    <cfRule type="cellIs" priority="965" operator="lessThanOrEqual" aboveAverage="0" equalAverage="0" bottom="0" percent="0" rank="0" text="" dxfId="956">
      <formula>0.3</formula>
    </cfRule>
  </conditionalFormatting>
  <conditionalFormatting sqref="AP46">
    <cfRule type="cellIs" priority="966" operator="between" aboveAverage="0" equalAverage="0" bottom="0" percent="0" rank="0" text="" dxfId="957">
      <formula>0.31</formula>
      <formula>0.99</formula>
    </cfRule>
    <cfRule type="cellIs" priority="967" operator="greaterThanOrEqual" aboveAverage="0" equalAverage="0" bottom="0" percent="0" rank="0" text="" dxfId="958">
      <formula>1</formula>
    </cfRule>
    <cfRule type="cellIs" priority="968" operator="lessThanOrEqual" aboveAverage="0" equalAverage="0" bottom="0" percent="0" rank="0" text="" dxfId="959">
      <formula>0.3</formula>
    </cfRule>
  </conditionalFormatting>
  <conditionalFormatting sqref="C24:AI24">
    <cfRule type="expression" priority="969" aboveAverage="0" equalAverage="0" bottom="0" percent="0" rank="0" text="" dxfId="960">
      <formula>(C24="p")</formula>
    </cfRule>
    <cfRule type="expression" priority="970" aboveAverage="0" equalAverage="0" bottom="0" percent="0" rank="0" text="" dxfId="961">
      <formula>(C24="d")</formula>
    </cfRule>
    <cfRule type="expression" priority="971" aboveAverage="0" equalAverage="0" bottom="0" percent="0" rank="0" text="" dxfId="962">
      <formula>(C24="w")</formula>
    </cfRule>
    <cfRule type="expression" priority="972" aboveAverage="0" equalAverage="0" bottom="0" percent="0" rank="0" text="" dxfId="963">
      <formula>NOT(ISBLANK(C24))</formula>
    </cfRule>
  </conditionalFormatting>
  <conditionalFormatting sqref="K24">
    <cfRule type="expression" priority="973" aboveAverage="0" equalAverage="0" bottom="0" percent="0" rank="0" text="" dxfId="964">
      <formula>(K24="p")</formula>
    </cfRule>
    <cfRule type="expression" priority="974" aboveAverage="0" equalAverage="0" bottom="0" percent="0" rank="0" text="" dxfId="965">
      <formula>(K24="d")</formula>
    </cfRule>
    <cfRule type="expression" priority="975" aboveAverage="0" equalAverage="0" bottom="0" percent="0" rank="0" text="" dxfId="966">
      <formula>(K24="w")</formula>
    </cfRule>
    <cfRule type="expression" priority="976" aboveAverage="0" equalAverage="0" bottom="0" percent="0" rank="0" text="" dxfId="967">
      <formula>NOT(ISBLANK(K24))</formula>
    </cfRule>
  </conditionalFormatting>
  <conditionalFormatting sqref="AJ24:AL24">
    <cfRule type="expression" priority="977" aboveAverage="0" equalAverage="0" bottom="0" percent="0" rank="0" text="" dxfId="968">
      <formula>(AJ24="p")</formula>
    </cfRule>
    <cfRule type="expression" priority="978" aboveAverage="0" equalAverage="0" bottom="0" percent="0" rank="0" text="" dxfId="969">
      <formula>(AJ24="d")</formula>
    </cfRule>
    <cfRule type="expression" priority="979" aboveAverage="0" equalAverage="0" bottom="0" percent="0" rank="0" text="" dxfId="970">
      <formula>(AJ24="w")</formula>
    </cfRule>
    <cfRule type="expression" priority="980" aboveAverage="0" equalAverage="0" bottom="0" percent="0" rank="0" text="" dxfId="971">
      <formula>NOT(ISBLANK(AJ24))</formula>
    </cfRule>
  </conditionalFormatting>
  <conditionalFormatting sqref="AO24">
    <cfRule type="iconSet" priority="981">
      <iconSet iconSet="5Rating">
        <cfvo type="percent" val="0"/>
        <cfvo type="num" val="2"/>
        <cfvo type="num" val="3"/>
        <cfvo type="num" val="4"/>
        <cfvo type="num" val="5"/>
      </iconSet>
    </cfRule>
  </conditionalFormatting>
  <conditionalFormatting sqref="AP24">
    <cfRule type="cellIs" priority="982" operator="between" aboveAverage="0" equalAverage="0" bottom="0" percent="0" rank="0" text="" dxfId="972">
      <formula>0.31</formula>
      <formula>0.99</formula>
    </cfRule>
    <cfRule type="cellIs" priority="983" operator="greaterThanOrEqual" aboveAverage="0" equalAverage="0" bottom="0" percent="0" rank="0" text="" dxfId="973">
      <formula>1</formula>
    </cfRule>
    <cfRule type="cellIs" priority="984" operator="lessThanOrEqual" aboveAverage="0" equalAverage="0" bottom="0" percent="0" rank="0" text="" dxfId="974">
      <formula>0.3</formula>
    </cfRule>
  </conditionalFormatting>
  <conditionalFormatting sqref="C93:AI93">
    <cfRule type="expression" priority="985" aboveAverage="0" equalAverage="0" bottom="0" percent="0" rank="0" text="" dxfId="975">
      <formula>(C93="p")</formula>
    </cfRule>
    <cfRule type="expression" priority="986" aboveAverage="0" equalAverage="0" bottom="0" percent="0" rank="0" text="" dxfId="976">
      <formula>(C93="d")</formula>
    </cfRule>
    <cfRule type="expression" priority="987" aboveAverage="0" equalAverage="0" bottom="0" percent="0" rank="0" text="" dxfId="977">
      <formula>(C93="w")</formula>
    </cfRule>
    <cfRule type="expression" priority="988" aboveAverage="0" equalAverage="0" bottom="0" percent="0" rank="0" text="" dxfId="978">
      <formula>NOT(ISBLANK(C93))</formula>
    </cfRule>
  </conditionalFormatting>
  <conditionalFormatting sqref="K93">
    <cfRule type="expression" priority="989" aboveAverage="0" equalAverage="0" bottom="0" percent="0" rank="0" text="" dxfId="979">
      <formula>(K93="p")</formula>
    </cfRule>
    <cfRule type="expression" priority="990" aboveAverage="0" equalAverage="0" bottom="0" percent="0" rank="0" text="" dxfId="980">
      <formula>(K93="d")</formula>
    </cfRule>
    <cfRule type="expression" priority="991" aboveAverage="0" equalAverage="0" bottom="0" percent="0" rank="0" text="" dxfId="981">
      <formula>(K93="w")</formula>
    </cfRule>
    <cfRule type="expression" priority="992" aboveAverage="0" equalAverage="0" bottom="0" percent="0" rank="0" text="" dxfId="982">
      <formula>NOT(ISBLANK(K93))</formula>
    </cfRule>
  </conditionalFormatting>
  <conditionalFormatting sqref="AJ93:AL93">
    <cfRule type="expression" priority="993" aboveAverage="0" equalAverage="0" bottom="0" percent="0" rank="0" text="" dxfId="983">
      <formula>(AJ93="p")</formula>
    </cfRule>
    <cfRule type="expression" priority="994" aboveAverage="0" equalAverage="0" bottom="0" percent="0" rank="0" text="" dxfId="984">
      <formula>(AJ93="d")</formula>
    </cfRule>
    <cfRule type="expression" priority="995" aboveAverage="0" equalAverage="0" bottom="0" percent="0" rank="0" text="" dxfId="985">
      <formula>(AJ93="w")</formula>
    </cfRule>
    <cfRule type="expression" priority="996" aboveAverage="0" equalAverage="0" bottom="0" percent="0" rank="0" text="" dxfId="986">
      <formula>NOT(ISBLANK(AJ93))</formula>
    </cfRule>
  </conditionalFormatting>
  <conditionalFormatting sqref="AP93">
    <cfRule type="cellIs" priority="997" operator="between" aboveAverage="0" equalAverage="0" bottom="0" percent="0" rank="0" text="" dxfId="987">
      <formula>0.31</formula>
      <formula>0.99</formula>
    </cfRule>
    <cfRule type="cellIs" priority="998" operator="greaterThanOrEqual" aboveAverage="0" equalAverage="0" bottom="0" percent="0" rank="0" text="" dxfId="988">
      <formula>1</formula>
    </cfRule>
    <cfRule type="cellIs" priority="999" operator="lessThanOrEqual" aboveAverage="0" equalAverage="0" bottom="0" percent="0" rank="0" text="" dxfId="989">
      <formula>0.3</formula>
    </cfRule>
  </conditionalFormatting>
  <conditionalFormatting sqref="AO93">
    <cfRule type="iconSet" priority="1000">
      <iconSet iconSet="5Rating">
        <cfvo type="percent" val="0"/>
        <cfvo type="num" val="2"/>
        <cfvo type="num" val="3"/>
        <cfvo type="num" val="4"/>
        <cfvo type="num" val="5"/>
      </iconSet>
    </cfRule>
  </conditionalFormatting>
  <conditionalFormatting sqref="C96:AI96">
    <cfRule type="expression" priority="1001" aboveAverage="0" equalAverage="0" bottom="0" percent="0" rank="0" text="" dxfId="990">
      <formula>(C96="p")</formula>
    </cfRule>
    <cfRule type="expression" priority="1002" aboveAverage="0" equalAverage="0" bottom="0" percent="0" rank="0" text="" dxfId="991">
      <formula>(C96="d")</formula>
    </cfRule>
    <cfRule type="expression" priority="1003" aboveAverage="0" equalAverage="0" bottom="0" percent="0" rank="0" text="" dxfId="992">
      <formula>(C96="w")</formula>
    </cfRule>
    <cfRule type="expression" priority="1004" aboveAverage="0" equalAverage="0" bottom="0" percent="0" rank="0" text="" dxfId="993">
      <formula>NOT(ISBLANK(C96))</formula>
    </cfRule>
  </conditionalFormatting>
  <conditionalFormatting sqref="K96">
    <cfRule type="expression" priority="1005" aboveAverage="0" equalAverage="0" bottom="0" percent="0" rank="0" text="" dxfId="994">
      <formula>(K96="p")</formula>
    </cfRule>
    <cfRule type="expression" priority="1006" aboveAverage="0" equalAverage="0" bottom="0" percent="0" rank="0" text="" dxfId="995">
      <formula>(K96="d")</formula>
    </cfRule>
    <cfRule type="expression" priority="1007" aboveAverage="0" equalAverage="0" bottom="0" percent="0" rank="0" text="" dxfId="996">
      <formula>(K96="w")</formula>
    </cfRule>
    <cfRule type="expression" priority="1008" aboveAverage="0" equalAverage="0" bottom="0" percent="0" rank="0" text="" dxfId="997">
      <formula>NOT(ISBLANK(K96))</formula>
    </cfRule>
  </conditionalFormatting>
  <conditionalFormatting sqref="AJ96:AL96">
    <cfRule type="expression" priority="1009" aboveAverage="0" equalAverage="0" bottom="0" percent="0" rank="0" text="" dxfId="998">
      <formula>(AJ96="p")</formula>
    </cfRule>
    <cfRule type="expression" priority="1010" aboveAverage="0" equalAverage="0" bottom="0" percent="0" rank="0" text="" dxfId="999">
      <formula>(AJ96="d")</formula>
    </cfRule>
    <cfRule type="expression" priority="1011" aboveAverage="0" equalAverage="0" bottom="0" percent="0" rank="0" text="" dxfId="1000">
      <formula>(AJ96="w")</formula>
    </cfRule>
    <cfRule type="expression" priority="1012" aboveAverage="0" equalAverage="0" bottom="0" percent="0" rank="0" text="" dxfId="1001">
      <formula>NOT(ISBLANK(AJ96))</formula>
    </cfRule>
  </conditionalFormatting>
  <conditionalFormatting sqref="AO96">
    <cfRule type="iconSet" priority="1013">
      <iconSet iconSet="5Rating">
        <cfvo type="percent" val="0"/>
        <cfvo type="num" val="2"/>
        <cfvo type="num" val="3"/>
        <cfvo type="num" val="4"/>
        <cfvo type="num" val="5"/>
      </iconSet>
    </cfRule>
  </conditionalFormatting>
  <conditionalFormatting sqref="C98:AI98">
    <cfRule type="expression" priority="1014" aboveAverage="0" equalAverage="0" bottom="0" percent="0" rank="0" text="" dxfId="1002">
      <formula>(C98="p")</formula>
    </cfRule>
    <cfRule type="expression" priority="1015" aboveAverage="0" equalAverage="0" bottom="0" percent="0" rank="0" text="" dxfId="1003">
      <formula>(C98="d")</formula>
    </cfRule>
    <cfRule type="expression" priority="1016" aboveAverage="0" equalAverage="0" bottom="0" percent="0" rank="0" text="" dxfId="1004">
      <formula>(C98="w")</formula>
    </cfRule>
    <cfRule type="expression" priority="1017" aboveAverage="0" equalAverage="0" bottom="0" percent="0" rank="0" text="" dxfId="1005">
      <formula>NOT(ISBLANK(C98))</formula>
    </cfRule>
  </conditionalFormatting>
  <conditionalFormatting sqref="K98">
    <cfRule type="expression" priority="1018" aboveAverage="0" equalAverage="0" bottom="0" percent="0" rank="0" text="" dxfId="1006">
      <formula>(K98="p")</formula>
    </cfRule>
    <cfRule type="expression" priority="1019" aboveAverage="0" equalAverage="0" bottom="0" percent="0" rank="0" text="" dxfId="1007">
      <formula>(K98="d")</formula>
    </cfRule>
    <cfRule type="expression" priority="1020" aboveAverage="0" equalAverage="0" bottom="0" percent="0" rank="0" text="" dxfId="1008">
      <formula>(K98="w")</formula>
    </cfRule>
    <cfRule type="expression" priority="1021" aboveAverage="0" equalAverage="0" bottom="0" percent="0" rank="0" text="" dxfId="1009">
      <formula>NOT(ISBLANK(K98))</formula>
    </cfRule>
  </conditionalFormatting>
  <conditionalFormatting sqref="AJ98:AL98">
    <cfRule type="expression" priority="1022" aboveAverage="0" equalAverage="0" bottom="0" percent="0" rank="0" text="" dxfId="1010">
      <formula>(AJ98="p")</formula>
    </cfRule>
    <cfRule type="expression" priority="1023" aboveAverage="0" equalAverage="0" bottom="0" percent="0" rank="0" text="" dxfId="1011">
      <formula>(AJ98="d")</formula>
    </cfRule>
    <cfRule type="expression" priority="1024" aboveAverage="0" equalAverage="0" bottom="0" percent="0" rank="0" text="" dxfId="1012">
      <formula>(AJ98="w")</formula>
    </cfRule>
    <cfRule type="expression" priority="1025" aboveAverage="0" equalAverage="0" bottom="0" percent="0" rank="0" text="" dxfId="1013">
      <formula>NOT(ISBLANK(AJ98))</formula>
    </cfRule>
  </conditionalFormatting>
  <conditionalFormatting sqref="AP96">
    <cfRule type="cellIs" priority="1026" operator="between" aboveAverage="0" equalAverage="0" bottom="0" percent="0" rank="0" text="" dxfId="1014">
      <formula>0.31</formula>
      <formula>0.99</formula>
    </cfRule>
    <cfRule type="cellIs" priority="1027" operator="greaterThanOrEqual" aboveAverage="0" equalAverage="0" bottom="0" percent="0" rank="0" text="" dxfId="1015">
      <formula>1</formula>
    </cfRule>
    <cfRule type="cellIs" priority="1028" operator="lessThanOrEqual" aboveAverage="0" equalAverage="0" bottom="0" percent="0" rank="0" text="" dxfId="1016">
      <formula>0.3</formula>
    </cfRule>
  </conditionalFormatting>
  <conditionalFormatting sqref="AO98">
    <cfRule type="iconSet" priority="1029">
      <iconSet iconSet="5Rating">
        <cfvo type="percent" val="0"/>
        <cfvo type="num" val="2"/>
        <cfvo type="num" val="3"/>
        <cfvo type="num" val="4"/>
        <cfvo type="num" val="5"/>
      </iconSet>
    </cfRule>
  </conditionalFormatting>
  <conditionalFormatting sqref="AP98">
    <cfRule type="cellIs" priority="1030" operator="between" aboveAverage="0" equalAverage="0" bottom="0" percent="0" rank="0" text="" dxfId="1017">
      <formula>0.31</formula>
      <formula>0.99</formula>
    </cfRule>
    <cfRule type="cellIs" priority="1031" operator="greaterThanOrEqual" aboveAverage="0" equalAverage="0" bottom="0" percent="0" rank="0" text="" dxfId="1018">
      <formula>1</formula>
    </cfRule>
    <cfRule type="cellIs" priority="1032" operator="lessThanOrEqual" aboveAverage="0" equalAverage="0" bottom="0" percent="0" rank="0" text="" dxfId="1019">
      <formula>0.3</formula>
    </cfRule>
  </conditionalFormatting>
  <conditionalFormatting sqref="C107:AI107">
    <cfRule type="expression" priority="1033" aboveAverage="0" equalAverage="0" bottom="0" percent="0" rank="0" text="" dxfId="1020">
      <formula>(C107="p")</formula>
    </cfRule>
    <cfRule type="expression" priority="1034" aboveAverage="0" equalAverage="0" bottom="0" percent="0" rank="0" text="" dxfId="1021">
      <formula>(C107="d")</formula>
    </cfRule>
    <cfRule type="expression" priority="1035" aboveAverage="0" equalAverage="0" bottom="0" percent="0" rank="0" text="" dxfId="1022">
      <formula>(C107="w")</formula>
    </cfRule>
    <cfRule type="expression" priority="1036" aboveAverage="0" equalAverage="0" bottom="0" percent="0" rank="0" text="" dxfId="1023">
      <formula>NOT(ISBLANK(C107))</formula>
    </cfRule>
  </conditionalFormatting>
  <conditionalFormatting sqref="K107">
    <cfRule type="expression" priority="1037" aboveAverage="0" equalAverage="0" bottom="0" percent="0" rank="0" text="" dxfId="1024">
      <formula>(K107="p")</formula>
    </cfRule>
    <cfRule type="expression" priority="1038" aboveAverage="0" equalAverage="0" bottom="0" percent="0" rank="0" text="" dxfId="1025">
      <formula>(K107="d")</formula>
    </cfRule>
    <cfRule type="expression" priority="1039" aboveAverage="0" equalAverage="0" bottom="0" percent="0" rank="0" text="" dxfId="1026">
      <formula>(K107="w")</formula>
    </cfRule>
    <cfRule type="expression" priority="1040" aboveAverage="0" equalAverage="0" bottom="0" percent="0" rank="0" text="" dxfId="1027">
      <formula>NOT(ISBLANK(K107))</formula>
    </cfRule>
  </conditionalFormatting>
  <conditionalFormatting sqref="AJ107:AL107">
    <cfRule type="expression" priority="1041" aboveAverage="0" equalAverage="0" bottom="0" percent="0" rank="0" text="" dxfId="1028">
      <formula>(AJ107="p")</formula>
    </cfRule>
    <cfRule type="expression" priority="1042" aboveAverage="0" equalAverage="0" bottom="0" percent="0" rank="0" text="" dxfId="1029">
      <formula>(AJ107="d")</formula>
    </cfRule>
    <cfRule type="expression" priority="1043" aboveAverage="0" equalAverage="0" bottom="0" percent="0" rank="0" text="" dxfId="1030">
      <formula>(AJ107="w")</formula>
    </cfRule>
    <cfRule type="expression" priority="1044" aboveAverage="0" equalAverage="0" bottom="0" percent="0" rank="0" text="" dxfId="1031">
      <formula>NOT(ISBLANK(AJ107))</formula>
    </cfRule>
  </conditionalFormatting>
  <conditionalFormatting sqref="AO107">
    <cfRule type="iconSet" priority="1045">
      <iconSet iconSet="5Rating">
        <cfvo type="percent" val="0"/>
        <cfvo type="num" val="2"/>
        <cfvo type="num" val="3"/>
        <cfvo type="num" val="4"/>
        <cfvo type="num" val="5"/>
      </iconSet>
    </cfRule>
  </conditionalFormatting>
  <conditionalFormatting sqref="C110:AI110">
    <cfRule type="expression" priority="1046" aboveAverage="0" equalAverage="0" bottom="0" percent="0" rank="0" text="" dxfId="1032">
      <formula>(C110="p")</formula>
    </cfRule>
    <cfRule type="expression" priority="1047" aboveAverage="0" equalAverage="0" bottom="0" percent="0" rank="0" text="" dxfId="1033">
      <formula>(C110="d")</formula>
    </cfRule>
    <cfRule type="expression" priority="1048" aboveAverage="0" equalAverage="0" bottom="0" percent="0" rank="0" text="" dxfId="1034">
      <formula>(C110="w")</formula>
    </cfRule>
    <cfRule type="expression" priority="1049" aboveAverage="0" equalAverage="0" bottom="0" percent="0" rank="0" text="" dxfId="1035">
      <formula>NOT(ISBLANK(C110))</formula>
    </cfRule>
  </conditionalFormatting>
  <conditionalFormatting sqref="K110">
    <cfRule type="expression" priority="1050" aboveAverage="0" equalAverage="0" bottom="0" percent="0" rank="0" text="" dxfId="1036">
      <formula>(K110="p")</formula>
    </cfRule>
    <cfRule type="expression" priority="1051" aboveAverage="0" equalAverage="0" bottom="0" percent="0" rank="0" text="" dxfId="1037">
      <formula>(K110="d")</formula>
    </cfRule>
    <cfRule type="expression" priority="1052" aboveAverage="0" equalAverage="0" bottom="0" percent="0" rank="0" text="" dxfId="1038">
      <formula>(K110="w")</formula>
    </cfRule>
    <cfRule type="expression" priority="1053" aboveAverage="0" equalAverage="0" bottom="0" percent="0" rank="0" text="" dxfId="1039">
      <formula>NOT(ISBLANK(K110))</formula>
    </cfRule>
  </conditionalFormatting>
  <conditionalFormatting sqref="AJ110:AL110">
    <cfRule type="expression" priority="1054" aboveAverage="0" equalAverage="0" bottom="0" percent="0" rank="0" text="" dxfId="1040">
      <formula>(AJ110="p")</formula>
    </cfRule>
    <cfRule type="expression" priority="1055" aboveAverage="0" equalAverage="0" bottom="0" percent="0" rank="0" text="" dxfId="1041">
      <formula>(AJ110="d")</formula>
    </cfRule>
    <cfRule type="expression" priority="1056" aboveAverage="0" equalAverage="0" bottom="0" percent="0" rank="0" text="" dxfId="1042">
      <formula>(AJ110="w")</formula>
    </cfRule>
    <cfRule type="expression" priority="1057" aboveAverage="0" equalAverage="0" bottom="0" percent="0" rank="0" text="" dxfId="1043">
      <formula>NOT(ISBLANK(AJ110))</formula>
    </cfRule>
  </conditionalFormatting>
  <conditionalFormatting sqref="AO110">
    <cfRule type="iconSet" priority="1058">
      <iconSet iconSet="5Rating">
        <cfvo type="percent" val="0"/>
        <cfvo type="num" val="2"/>
        <cfvo type="num" val="3"/>
        <cfvo type="num" val="4"/>
        <cfvo type="num" val="5"/>
      </iconSet>
    </cfRule>
  </conditionalFormatting>
  <conditionalFormatting sqref="AP107">
    <cfRule type="cellIs" priority="1059" operator="between" aboveAverage="0" equalAverage="0" bottom="0" percent="0" rank="0" text="" dxfId="1044">
      <formula>0.31</formula>
      <formula>0.99</formula>
    </cfRule>
    <cfRule type="cellIs" priority="1060" operator="greaterThanOrEqual" aboveAverage="0" equalAverage="0" bottom="0" percent="0" rank="0" text="" dxfId="1045">
      <formula>1</formula>
    </cfRule>
    <cfRule type="cellIs" priority="1061" operator="lessThanOrEqual" aboveAverage="0" equalAverage="0" bottom="0" percent="0" rank="0" text="" dxfId="1046">
      <formula>0.3</formula>
    </cfRule>
  </conditionalFormatting>
  <conditionalFormatting sqref="AP110">
    <cfRule type="cellIs" priority="1062" operator="between" aboveAverage="0" equalAverage="0" bottom="0" percent="0" rank="0" text="" dxfId="1047">
      <formula>0.31</formula>
      <formula>0.99</formula>
    </cfRule>
    <cfRule type="cellIs" priority="1063" operator="greaterThanOrEqual" aboveAverage="0" equalAverage="0" bottom="0" percent="0" rank="0" text="" dxfId="1048">
      <formula>1</formula>
    </cfRule>
    <cfRule type="cellIs" priority="1064" operator="lessThanOrEqual" aboveAverage="0" equalAverage="0" bottom="0" percent="0" rank="0" text="" dxfId="1049">
      <formula>0.3</formula>
    </cfRule>
  </conditionalFormatting>
  <conditionalFormatting sqref="C100:AI100">
    <cfRule type="expression" priority="1065" aboveAverage="0" equalAverage="0" bottom="0" percent="0" rank="0" text="" dxfId="1050">
      <formula>(C100="p")</formula>
    </cfRule>
    <cfRule type="expression" priority="1066" aboveAverage="0" equalAverage="0" bottom="0" percent="0" rank="0" text="" dxfId="1051">
      <formula>(C100="d")</formula>
    </cfRule>
    <cfRule type="expression" priority="1067" aboveAverage="0" equalAverage="0" bottom="0" percent="0" rank="0" text="" dxfId="1052">
      <formula>(C100="w")</formula>
    </cfRule>
    <cfRule type="expression" priority="1068" aboveAverage="0" equalAverage="0" bottom="0" percent="0" rank="0" text="" dxfId="1053">
      <formula>NOT(ISBLANK(C100))</formula>
    </cfRule>
  </conditionalFormatting>
  <conditionalFormatting sqref="K100">
    <cfRule type="expression" priority="1069" aboveAverage="0" equalAverage="0" bottom="0" percent="0" rank="0" text="" dxfId="1054">
      <formula>(K100="p")</formula>
    </cfRule>
    <cfRule type="expression" priority="1070" aboveAverage="0" equalAverage="0" bottom="0" percent="0" rank="0" text="" dxfId="1055">
      <formula>(K100="d")</formula>
    </cfRule>
    <cfRule type="expression" priority="1071" aboveAverage="0" equalAverage="0" bottom="0" percent="0" rank="0" text="" dxfId="1056">
      <formula>(K100="w")</formula>
    </cfRule>
    <cfRule type="expression" priority="1072" aboveAverage="0" equalAverage="0" bottom="0" percent="0" rank="0" text="" dxfId="1057">
      <formula>NOT(ISBLANK(K100))</formula>
    </cfRule>
  </conditionalFormatting>
  <conditionalFormatting sqref="AJ100:AL100">
    <cfRule type="expression" priority="1073" aboveAverage="0" equalAverage="0" bottom="0" percent="0" rank="0" text="" dxfId="1058">
      <formula>(AJ100="p")</formula>
    </cfRule>
    <cfRule type="expression" priority="1074" aboveAverage="0" equalAverage="0" bottom="0" percent="0" rank="0" text="" dxfId="1059">
      <formula>(AJ100="d")</formula>
    </cfRule>
    <cfRule type="expression" priority="1075" aboveAverage="0" equalAverage="0" bottom="0" percent="0" rank="0" text="" dxfId="1060">
      <formula>(AJ100="w")</formula>
    </cfRule>
    <cfRule type="expression" priority="1076" aboveAverage="0" equalAverage="0" bottom="0" percent="0" rank="0" text="" dxfId="1061">
      <formula>NOT(ISBLANK(AJ100))</formula>
    </cfRule>
  </conditionalFormatting>
  <conditionalFormatting sqref="AO100">
    <cfRule type="iconSet" priority="1077">
      <iconSet iconSet="5Rating">
        <cfvo type="percent" val="0"/>
        <cfvo type="num" val="2"/>
        <cfvo type="num" val="3"/>
        <cfvo type="num" val="4"/>
        <cfvo type="num" val="5"/>
      </iconSet>
    </cfRule>
  </conditionalFormatting>
  <conditionalFormatting sqref="AP100">
    <cfRule type="cellIs" priority="1078" operator="between" aboveAverage="0" equalAverage="0" bottom="0" percent="0" rank="0" text="" dxfId="1062">
      <formula>0.31</formula>
      <formula>0.99</formula>
    </cfRule>
    <cfRule type="cellIs" priority="1079" operator="greaterThanOrEqual" aboveAverage="0" equalAverage="0" bottom="0" percent="0" rank="0" text="" dxfId="1063">
      <formula>1</formula>
    </cfRule>
    <cfRule type="cellIs" priority="1080" operator="lessThanOrEqual" aboveAverage="0" equalAverage="0" bottom="0" percent="0" rank="0" text="" dxfId="1064">
      <formula>0.3</formula>
    </cfRule>
  </conditionalFormatting>
  <conditionalFormatting sqref="AY127 AY1:AY69 AY142:AY148 AY134 AY130 AY73:AY125 AY71 AY150:AY1048576">
    <cfRule type="iconSet" priority="1081">
      <iconSet iconSet="3Flags">
        <cfvo type="percent" val="0"/>
        <cfvo type="num" val="2"/>
        <cfvo type="num" val="3"/>
      </iconSet>
    </cfRule>
  </conditionalFormatting>
  <conditionalFormatting sqref="C72:AI72">
    <cfRule type="expression" priority="1082" aboveAverage="0" equalAverage="0" bottom="0" percent="0" rank="0" text="" dxfId="1065">
      <formula>(C72="p")</formula>
    </cfRule>
    <cfRule type="expression" priority="1083" aboveAverage="0" equalAverage="0" bottom="0" percent="0" rank="0" text="" dxfId="1066">
      <formula>(C72="d")</formula>
    </cfRule>
    <cfRule type="expression" priority="1084" aboveAverage="0" equalAverage="0" bottom="0" percent="0" rank="0" text="" dxfId="1067">
      <formula>(C72="w")</formula>
    </cfRule>
    <cfRule type="expression" priority="1085" aboveAverage="0" equalAverage="0" bottom="0" percent="0" rank="0" text="" dxfId="1068">
      <formula>NOT(ISBLANK(C72))</formula>
    </cfRule>
  </conditionalFormatting>
  <conditionalFormatting sqref="K72">
    <cfRule type="expression" priority="1086" aboveAverage="0" equalAverage="0" bottom="0" percent="0" rank="0" text="" dxfId="1069">
      <formula>(K72="p")</formula>
    </cfRule>
    <cfRule type="expression" priority="1087" aboveAverage="0" equalAverage="0" bottom="0" percent="0" rank="0" text="" dxfId="1070">
      <formula>(K72="d")</formula>
    </cfRule>
    <cfRule type="expression" priority="1088" aboveAverage="0" equalAverage="0" bottom="0" percent="0" rank="0" text="" dxfId="1071">
      <formula>(K72="w")</formula>
    </cfRule>
    <cfRule type="expression" priority="1089" aboveAverage="0" equalAverage="0" bottom="0" percent="0" rank="0" text="" dxfId="1072">
      <formula>NOT(ISBLANK(K72))</formula>
    </cfRule>
  </conditionalFormatting>
  <conditionalFormatting sqref="AJ72:AL72">
    <cfRule type="expression" priority="1090" aboveAverage="0" equalAverage="0" bottom="0" percent="0" rank="0" text="" dxfId="1073">
      <formula>(AJ72="p")</formula>
    </cfRule>
    <cfRule type="expression" priority="1091" aboveAverage="0" equalAverage="0" bottom="0" percent="0" rank="0" text="" dxfId="1074">
      <formula>(AJ72="d")</formula>
    </cfRule>
    <cfRule type="expression" priority="1092" aboveAverage="0" equalAverage="0" bottom="0" percent="0" rank="0" text="" dxfId="1075">
      <formula>(AJ72="w")</formula>
    </cfRule>
    <cfRule type="expression" priority="1093" aboveAverage="0" equalAverage="0" bottom="0" percent="0" rank="0" text="" dxfId="1076">
      <formula>NOT(ISBLANK(AJ72))</formula>
    </cfRule>
  </conditionalFormatting>
  <conditionalFormatting sqref="AP72">
    <cfRule type="cellIs" priority="1094" operator="between" aboveAverage="0" equalAverage="0" bottom="0" percent="0" rank="0" text="" dxfId="1077">
      <formula>0.31</formula>
      <formula>0.99</formula>
    </cfRule>
    <cfRule type="cellIs" priority="1095" operator="greaterThanOrEqual" aboveAverage="0" equalAverage="0" bottom="0" percent="0" rank="0" text="" dxfId="1078">
      <formula>1</formula>
    </cfRule>
    <cfRule type="cellIs" priority="1096" operator="lessThanOrEqual" aboveAverage="0" equalAverage="0" bottom="0" percent="0" rank="0" text="" dxfId="1079">
      <formula>0.3</formula>
    </cfRule>
  </conditionalFormatting>
  <conditionalFormatting sqref="AO72">
    <cfRule type="iconSet" priority="1097">
      <iconSet iconSet="5Rating">
        <cfvo type="percent" val="0"/>
        <cfvo type="num" val="2"/>
        <cfvo type="num" val="3"/>
        <cfvo type="num" val="4"/>
        <cfvo type="num" val="5"/>
      </iconSet>
    </cfRule>
  </conditionalFormatting>
  <conditionalFormatting sqref="AY72">
    <cfRule type="iconSet" priority="1098">
      <iconSet iconSet="3Flags">
        <cfvo type="percent" val="0"/>
        <cfvo type="num" val="2"/>
        <cfvo type="num" val="3"/>
      </iconSet>
    </cfRule>
  </conditionalFormatting>
  <conditionalFormatting sqref="C70:AL70">
    <cfRule type="expression" priority="1099" aboveAverage="0" equalAverage="0" bottom="0" percent="0" rank="0" text="" dxfId="1080">
      <formula>(C70="p")</formula>
    </cfRule>
    <cfRule type="expression" priority="1100" aboveAverage="0" equalAverage="0" bottom="0" percent="0" rank="0" text="" dxfId="1081">
      <formula>(C70="d")</formula>
    </cfRule>
    <cfRule type="expression" priority="1101" aboveAverage="0" equalAverage="0" bottom="0" percent="0" rank="0" text="" dxfId="1082">
      <formula>(C70="w")</formula>
    </cfRule>
    <cfRule type="expression" priority="1102" aboveAverage="0" equalAverage="0" bottom="0" percent="0" rank="0" text="" dxfId="1083">
      <formula>NOT(ISBLANK(C70))</formula>
    </cfRule>
  </conditionalFormatting>
  <conditionalFormatting sqref="AP70">
    <cfRule type="cellIs" priority="1103" operator="between" aboveAverage="0" equalAverage="0" bottom="0" percent="0" rank="0" text="" dxfId="1084">
      <formula>0.31</formula>
      <formula>0.99</formula>
    </cfRule>
    <cfRule type="cellIs" priority="1104" operator="greaterThanOrEqual" aboveAverage="0" equalAverage="0" bottom="0" percent="0" rank="0" text="" dxfId="1085">
      <formula>1</formula>
    </cfRule>
    <cfRule type="cellIs" priority="1105" operator="lessThanOrEqual" aboveAverage="0" equalAverage="0" bottom="0" percent="0" rank="0" text="" dxfId="1086">
      <formula>0.3</formula>
    </cfRule>
  </conditionalFormatting>
  <conditionalFormatting sqref="AO70">
    <cfRule type="iconSet" priority="1106">
      <iconSet iconSet="5Rating">
        <cfvo type="percent" val="0"/>
        <cfvo type="num" val="2"/>
        <cfvo type="num" val="3"/>
        <cfvo type="num" val="4"/>
        <cfvo type="num" val="5"/>
      </iconSet>
    </cfRule>
  </conditionalFormatting>
  <conditionalFormatting sqref="AY70">
    <cfRule type="iconSet" priority="1107">
      <iconSet iconSet="3Flags">
        <cfvo type="percent" val="0"/>
        <cfvo type="num" val="2"/>
        <cfvo type="num" val="3"/>
      </iconSet>
    </cfRule>
  </conditionalFormatting>
  <conditionalFormatting sqref="AP149">
    <cfRule type="cellIs" priority="1108" operator="between" aboveAverage="0" equalAverage="0" bottom="0" percent="0" rank="0" text="" dxfId="1087">
      <formula>0.31</formula>
      <formula>0.99</formula>
    </cfRule>
    <cfRule type="cellIs" priority="1109" operator="greaterThanOrEqual" aboveAverage="0" equalAverage="0" bottom="0" percent="0" rank="0" text="" dxfId="1088">
      <formula>1</formula>
    </cfRule>
    <cfRule type="cellIs" priority="1110" operator="lessThanOrEqual" aboveAverage="0" equalAverage="0" bottom="0" percent="0" rank="0" text="" dxfId="1089">
      <formula>0.3</formula>
    </cfRule>
  </conditionalFormatting>
  <conditionalFormatting sqref="C149:AL149">
    <cfRule type="expression" priority="1111" aboveAverage="0" equalAverage="0" bottom="0" percent="0" rank="0" text="" dxfId="1090">
      <formula>(C149="p")</formula>
    </cfRule>
    <cfRule type="expression" priority="1112" aboveAverage="0" equalAverage="0" bottom="0" percent="0" rank="0" text="" dxfId="1091">
      <formula>(C149="d")</formula>
    </cfRule>
    <cfRule type="expression" priority="1113" aboveAverage="0" equalAverage="0" bottom="0" percent="0" rank="0" text="" dxfId="1092">
      <formula>(C149="w")</formula>
    </cfRule>
    <cfRule type="expression" priority="1114" aboveAverage="0" equalAverage="0" bottom="0" percent="0" rank="0" text="" dxfId="1093">
      <formula>NOT(ISBLANK(C149))</formula>
    </cfRule>
  </conditionalFormatting>
  <conditionalFormatting sqref="AO149">
    <cfRule type="iconSet" priority="1115">
      <iconSet iconSet="5Rating">
        <cfvo type="percent" val="0"/>
        <cfvo type="num" val="2"/>
        <cfvo type="num" val="3"/>
        <cfvo type="num" val="4"/>
        <cfvo type="num" val="5"/>
      </iconSet>
    </cfRule>
  </conditionalFormatting>
  <conditionalFormatting sqref="AY149">
    <cfRule type="iconSet" priority="1116">
      <iconSet iconSet="3Flags">
        <cfvo type="percent" val="0"/>
        <cfvo type="num" val="2"/>
        <cfvo type="num" val="3"/>
      </iconSet>
    </cfRule>
  </conditionalFormatting>
  <dataValidations count="1">
    <dataValidation allowBlank="true" operator="between" showDropDown="false" showErrorMessage="true" showInputMessage="true" sqref="AV3:AV190" type="list">
      <formula1>Settings!$A$2:$A$6</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02" man="true" max="16383" min="0"/>
  </rowBreaks>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I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2" activeCellId="0" sqref="G2"/>
    </sheetView>
  </sheetViews>
  <sheetFormatPr defaultRowHeight="14.4" zeroHeight="false" outlineLevelRow="0" outlineLevelCol="0"/>
  <cols>
    <col collapsed="false" customWidth="true" hidden="false" outlineLevel="0" max="1" min="1" style="216" width="7.88"/>
    <col collapsed="false" customWidth="true" hidden="false" outlineLevel="0" max="2" min="2" style="216" width="8.11"/>
    <col collapsed="false" customWidth="true" hidden="false" outlineLevel="0" max="3" min="3" style="216" width="37.66"/>
    <col collapsed="false" customWidth="true" hidden="false" outlineLevel="0" max="4" min="4" style="216" width="11.56"/>
    <col collapsed="false" customWidth="true" hidden="false" outlineLevel="0" max="5" min="5" style="216" width="17.78"/>
    <col collapsed="false" customWidth="true" hidden="false" outlineLevel="0" max="6" min="6" style="216" width="12.78"/>
    <col collapsed="false" customWidth="true" hidden="false" outlineLevel="0" max="7" min="7" style="216" width="33.89"/>
    <col collapsed="false" customWidth="true" hidden="false" outlineLevel="0" max="8" min="8" style="216" width="48.66"/>
    <col collapsed="false" customWidth="true" hidden="false" outlineLevel="0" max="9" min="9" style="216" width="30.89"/>
    <col collapsed="false" customWidth="true" hidden="false" outlineLevel="0" max="1025" min="10" style="217" width="11.56"/>
  </cols>
  <sheetData>
    <row r="1" customFormat="false" ht="29.4" hidden="false" customHeight="false" outlineLevel="0" collapsed="false">
      <c r="A1" s="218" t="s">
        <v>431</v>
      </c>
      <c r="B1" s="219" t="s">
        <v>432</v>
      </c>
      <c r="C1" s="219" t="s">
        <v>433</v>
      </c>
      <c r="D1" s="219" t="s">
        <v>7</v>
      </c>
      <c r="E1" s="219" t="s">
        <v>434</v>
      </c>
      <c r="F1" s="219" t="s">
        <v>435</v>
      </c>
      <c r="G1" s="219" t="s">
        <v>436</v>
      </c>
      <c r="H1" s="219" t="s">
        <v>437</v>
      </c>
      <c r="I1" s="220" t="s">
        <v>438</v>
      </c>
    </row>
    <row r="2" customFormat="false" ht="86.4" hidden="false" customHeight="false" outlineLevel="0" collapsed="false">
      <c r="A2" s="221" t="s">
        <v>439</v>
      </c>
      <c r="B2" s="222" t="s">
        <v>440</v>
      </c>
      <c r="C2" s="222" t="s">
        <v>441</v>
      </c>
      <c r="D2" s="222" t="s">
        <v>100</v>
      </c>
      <c r="E2" s="222" t="s">
        <v>442</v>
      </c>
      <c r="F2" s="223" t="n">
        <v>44255</v>
      </c>
      <c r="G2" s="223" t="s">
        <v>443</v>
      </c>
      <c r="H2" s="222" t="s">
        <v>444</v>
      </c>
      <c r="I2" s="224" t="s">
        <v>445</v>
      </c>
    </row>
    <row r="3" customFormat="false" ht="86.4" hidden="false" customHeight="false" outlineLevel="0" collapsed="false">
      <c r="A3" s="221" t="s">
        <v>116</v>
      </c>
      <c r="B3" s="222" t="s">
        <v>112</v>
      </c>
      <c r="C3" s="222" t="s">
        <v>446</v>
      </c>
      <c r="D3" s="222" t="s">
        <v>115</v>
      </c>
      <c r="E3" s="222" t="s">
        <v>447</v>
      </c>
      <c r="F3" s="223" t="n">
        <v>44255</v>
      </c>
      <c r="G3" s="223" t="s">
        <v>448</v>
      </c>
      <c r="H3" s="222" t="s">
        <v>449</v>
      </c>
      <c r="I3" s="224" t="s">
        <v>450</v>
      </c>
    </row>
    <row r="4" customFormat="false" ht="115.2" hidden="false" customHeight="false" outlineLevel="0" collapsed="false">
      <c r="A4" s="221" t="s">
        <v>396</v>
      </c>
      <c r="B4" s="222" t="s">
        <v>393</v>
      </c>
      <c r="C4" s="222" t="s">
        <v>451</v>
      </c>
      <c r="D4" s="222" t="s">
        <v>115</v>
      </c>
      <c r="E4" s="222" t="s">
        <v>452</v>
      </c>
      <c r="F4" s="223" t="n">
        <v>44206</v>
      </c>
      <c r="G4" s="223" t="s">
        <v>453</v>
      </c>
      <c r="H4" s="222" t="s">
        <v>454</v>
      </c>
      <c r="I4" s="224" t="s">
        <v>455</v>
      </c>
    </row>
    <row r="5" customFormat="false" ht="86.4" hidden="false" customHeight="false" outlineLevel="0" collapsed="false">
      <c r="A5" s="221" t="s">
        <v>282</v>
      </c>
      <c r="B5" s="222" t="s">
        <v>274</v>
      </c>
      <c r="C5" s="222" t="s">
        <v>456</v>
      </c>
      <c r="D5" s="222" t="s">
        <v>457</v>
      </c>
      <c r="E5" s="222" t="s">
        <v>458</v>
      </c>
      <c r="F5" s="223" t="n">
        <v>44255</v>
      </c>
      <c r="G5" s="223" t="s">
        <v>459</v>
      </c>
      <c r="H5" s="222" t="s">
        <v>460</v>
      </c>
      <c r="I5" s="224" t="s">
        <v>461</v>
      </c>
    </row>
    <row r="6" customFormat="false" ht="72" hidden="false" customHeight="false" outlineLevel="0" collapsed="false">
      <c r="A6" s="221" t="s">
        <v>284</v>
      </c>
      <c r="B6" s="222" t="s">
        <v>274</v>
      </c>
      <c r="C6" s="222" t="s">
        <v>462</v>
      </c>
      <c r="D6" s="222" t="s">
        <v>457</v>
      </c>
      <c r="E6" s="222" t="s">
        <v>463</v>
      </c>
      <c r="F6" s="223" t="n">
        <v>44255</v>
      </c>
      <c r="G6" s="223" t="s">
        <v>464</v>
      </c>
      <c r="H6" s="222" t="s">
        <v>465</v>
      </c>
      <c r="I6" s="224" t="s">
        <v>461</v>
      </c>
    </row>
    <row r="7" customFormat="false" ht="72" hidden="false" customHeight="false" outlineLevel="0" collapsed="false">
      <c r="A7" s="221" t="s">
        <v>466</v>
      </c>
      <c r="B7" s="222" t="s">
        <v>97</v>
      </c>
      <c r="C7" s="222" t="s">
        <v>467</v>
      </c>
      <c r="D7" s="222" t="s">
        <v>468</v>
      </c>
      <c r="E7" s="222" t="s">
        <v>469</v>
      </c>
      <c r="F7" s="223" t="n">
        <v>44286</v>
      </c>
      <c r="G7" s="223" t="s">
        <v>470</v>
      </c>
      <c r="H7" s="222" t="s">
        <v>471</v>
      </c>
      <c r="I7" s="224" t="s">
        <v>472</v>
      </c>
    </row>
    <row r="8" customFormat="false" ht="28.8" hidden="false" customHeight="false" outlineLevel="0" collapsed="false">
      <c r="A8" s="221" t="s">
        <v>473</v>
      </c>
      <c r="B8" s="222" t="s">
        <v>285</v>
      </c>
      <c r="C8" s="222"/>
      <c r="D8" s="222" t="s">
        <v>474</v>
      </c>
      <c r="E8" s="222" t="s">
        <v>475</v>
      </c>
      <c r="F8" s="223" t="n">
        <v>44196</v>
      </c>
      <c r="G8" s="222"/>
      <c r="H8" s="222"/>
      <c r="I8" s="224"/>
    </row>
    <row r="9" customFormat="false" ht="14.4" hidden="false" customHeight="false" outlineLevel="0" collapsed="false">
      <c r="A9" s="221"/>
      <c r="B9" s="222"/>
      <c r="C9" s="222"/>
      <c r="D9" s="222"/>
      <c r="E9" s="222"/>
      <c r="F9" s="222"/>
      <c r="G9" s="222"/>
      <c r="H9" s="222"/>
      <c r="I9" s="224"/>
    </row>
    <row r="10" customFormat="false" ht="14.4" hidden="false" customHeight="false" outlineLevel="0" collapsed="false">
      <c r="A10" s="221"/>
      <c r="B10" s="222"/>
      <c r="C10" s="222"/>
      <c r="D10" s="222"/>
      <c r="E10" s="222"/>
      <c r="F10" s="222"/>
      <c r="G10" s="222"/>
      <c r="H10" s="222"/>
      <c r="I10" s="224"/>
    </row>
    <row r="11" customFormat="false" ht="14.4" hidden="false" customHeight="false" outlineLevel="0" collapsed="false">
      <c r="A11" s="221"/>
      <c r="B11" s="222"/>
      <c r="C11" s="222"/>
      <c r="D11" s="222"/>
      <c r="E11" s="222"/>
      <c r="F11" s="222"/>
      <c r="G11" s="222"/>
      <c r="H11" s="222"/>
      <c r="I11" s="224"/>
    </row>
    <row r="12" customFormat="false" ht="14.4" hidden="false" customHeight="false" outlineLevel="0" collapsed="false">
      <c r="A12" s="221"/>
      <c r="B12" s="222"/>
      <c r="C12" s="222"/>
      <c r="D12" s="222"/>
      <c r="E12" s="222"/>
      <c r="F12" s="222"/>
      <c r="G12" s="222"/>
      <c r="H12" s="222"/>
      <c r="I12" s="224"/>
    </row>
    <row r="13" customFormat="false" ht="14.4" hidden="false" customHeight="false" outlineLevel="0" collapsed="false">
      <c r="A13" s="221"/>
      <c r="B13" s="222"/>
      <c r="C13" s="222"/>
      <c r="D13" s="222"/>
      <c r="E13" s="222"/>
      <c r="F13" s="222"/>
      <c r="G13" s="222"/>
      <c r="H13" s="222"/>
      <c r="I13" s="224"/>
    </row>
    <row r="14" customFormat="false" ht="14.4" hidden="false" customHeight="false" outlineLevel="0" collapsed="false">
      <c r="A14" s="221"/>
      <c r="B14" s="222"/>
      <c r="C14" s="222"/>
      <c r="D14" s="222"/>
      <c r="E14" s="222"/>
      <c r="F14" s="222"/>
      <c r="G14" s="222"/>
      <c r="H14" s="222"/>
      <c r="I14" s="224"/>
    </row>
    <row r="15" customFormat="false" ht="14.4" hidden="false" customHeight="false" outlineLevel="0" collapsed="false">
      <c r="A15" s="221"/>
      <c r="B15" s="222"/>
      <c r="C15" s="222"/>
      <c r="D15" s="222"/>
      <c r="E15" s="222"/>
      <c r="F15" s="222"/>
      <c r="G15" s="222"/>
      <c r="H15" s="222"/>
      <c r="I15" s="224"/>
    </row>
    <row r="16" customFormat="false" ht="14.4" hidden="false" customHeight="false" outlineLevel="0" collapsed="false">
      <c r="A16" s="221"/>
      <c r="B16" s="222"/>
      <c r="C16" s="222"/>
      <c r="D16" s="222"/>
      <c r="E16" s="222"/>
      <c r="F16" s="222"/>
      <c r="G16" s="222"/>
      <c r="H16" s="222"/>
      <c r="I16" s="224"/>
    </row>
    <row r="17" customFormat="false" ht="14.4" hidden="false" customHeight="false" outlineLevel="0" collapsed="false">
      <c r="A17" s="221"/>
      <c r="B17" s="222"/>
      <c r="C17" s="222"/>
      <c r="D17" s="222"/>
      <c r="E17" s="222"/>
      <c r="F17" s="222"/>
      <c r="G17" s="222"/>
      <c r="H17" s="222"/>
      <c r="I17" s="224"/>
    </row>
    <row r="18" customFormat="false" ht="14.4" hidden="false" customHeight="false" outlineLevel="0" collapsed="false">
      <c r="A18" s="221"/>
      <c r="B18" s="222"/>
      <c r="C18" s="222"/>
      <c r="D18" s="222"/>
      <c r="E18" s="222"/>
      <c r="F18" s="222"/>
      <c r="G18" s="222"/>
      <c r="H18" s="222"/>
      <c r="I18" s="224"/>
    </row>
    <row r="19" customFormat="false" ht="14.4" hidden="false" customHeight="false" outlineLevel="0" collapsed="false">
      <c r="A19" s="221"/>
      <c r="B19" s="222"/>
      <c r="C19" s="222"/>
      <c r="D19" s="222"/>
      <c r="E19" s="222"/>
      <c r="F19" s="222"/>
      <c r="G19" s="222"/>
      <c r="H19" s="222"/>
      <c r="I19" s="224"/>
    </row>
    <row r="20" customFormat="false" ht="14.4" hidden="false" customHeight="false" outlineLevel="0" collapsed="false">
      <c r="A20" s="221"/>
      <c r="B20" s="222"/>
      <c r="C20" s="222"/>
      <c r="D20" s="222"/>
      <c r="E20" s="222"/>
      <c r="F20" s="222"/>
      <c r="G20" s="222"/>
      <c r="H20" s="222"/>
      <c r="I20" s="224"/>
    </row>
    <row r="21" customFormat="false" ht="14.4" hidden="false" customHeight="false" outlineLevel="0" collapsed="false">
      <c r="A21" s="221"/>
      <c r="B21" s="222"/>
      <c r="C21" s="222"/>
      <c r="D21" s="222"/>
      <c r="E21" s="222"/>
      <c r="F21" s="222"/>
      <c r="G21" s="222"/>
      <c r="H21" s="222"/>
      <c r="I21" s="224"/>
    </row>
    <row r="22" customFormat="false" ht="14.4" hidden="false" customHeight="false" outlineLevel="0" collapsed="false">
      <c r="A22" s="221"/>
      <c r="B22" s="222"/>
      <c r="C22" s="222"/>
      <c r="D22" s="222"/>
      <c r="E22" s="222"/>
      <c r="F22" s="222"/>
      <c r="G22" s="222"/>
      <c r="H22" s="222"/>
      <c r="I22" s="224"/>
    </row>
    <row r="23" customFormat="false" ht="14.4" hidden="false" customHeight="false" outlineLevel="0" collapsed="false">
      <c r="A23" s="221"/>
      <c r="B23" s="222"/>
      <c r="C23" s="222"/>
      <c r="D23" s="222"/>
      <c r="E23" s="222"/>
      <c r="F23" s="222"/>
      <c r="G23" s="222"/>
      <c r="H23" s="222"/>
      <c r="I23" s="224"/>
    </row>
    <row r="24" customFormat="false" ht="14.4" hidden="false" customHeight="false" outlineLevel="0" collapsed="false">
      <c r="A24" s="221"/>
      <c r="B24" s="222"/>
      <c r="C24" s="222"/>
      <c r="D24" s="222"/>
      <c r="E24" s="222"/>
      <c r="F24" s="222"/>
      <c r="G24" s="222"/>
      <c r="H24" s="222"/>
      <c r="I24" s="224"/>
    </row>
    <row r="25" customFormat="false" ht="14.4" hidden="false" customHeight="false" outlineLevel="0" collapsed="false">
      <c r="A25" s="221"/>
      <c r="B25" s="222"/>
      <c r="C25" s="222"/>
      <c r="D25" s="222"/>
      <c r="E25" s="222"/>
      <c r="F25" s="222"/>
      <c r="G25" s="222"/>
      <c r="H25" s="222"/>
      <c r="I25" s="224"/>
    </row>
    <row r="26" customFormat="false" ht="14.4" hidden="false" customHeight="false" outlineLevel="0" collapsed="false">
      <c r="A26" s="221"/>
      <c r="B26" s="222"/>
      <c r="C26" s="222"/>
      <c r="D26" s="222"/>
      <c r="E26" s="222"/>
      <c r="F26" s="222"/>
      <c r="G26" s="222"/>
      <c r="H26" s="222"/>
      <c r="I26" s="224"/>
    </row>
    <row r="27" customFormat="false" ht="14.4" hidden="false" customHeight="false" outlineLevel="0" collapsed="false">
      <c r="A27" s="221"/>
      <c r="B27" s="222"/>
      <c r="C27" s="222"/>
      <c r="D27" s="222"/>
      <c r="E27" s="222"/>
      <c r="F27" s="222"/>
      <c r="G27" s="222"/>
      <c r="H27" s="222"/>
      <c r="I27" s="224"/>
    </row>
    <row r="28" customFormat="false" ht="14.4" hidden="false" customHeight="false" outlineLevel="0" collapsed="false">
      <c r="A28" s="221"/>
      <c r="B28" s="222"/>
      <c r="C28" s="222"/>
      <c r="D28" s="222"/>
      <c r="E28" s="222"/>
      <c r="F28" s="222"/>
      <c r="G28" s="222"/>
      <c r="H28" s="222"/>
      <c r="I28" s="224"/>
    </row>
    <row r="29" customFormat="false" ht="14.4" hidden="false" customHeight="false" outlineLevel="0" collapsed="false">
      <c r="A29" s="221"/>
      <c r="B29" s="222"/>
      <c r="C29" s="222"/>
      <c r="D29" s="222"/>
      <c r="E29" s="222"/>
      <c r="F29" s="222"/>
      <c r="G29" s="222"/>
      <c r="H29" s="222"/>
      <c r="I29" s="224"/>
    </row>
    <row r="30" customFormat="false" ht="15" hidden="false" customHeight="false" outlineLevel="0" collapsed="false">
      <c r="A30" s="225"/>
      <c r="B30" s="226"/>
      <c r="C30" s="226"/>
      <c r="D30" s="226"/>
      <c r="E30" s="226"/>
      <c r="F30" s="226"/>
      <c r="G30" s="226"/>
      <c r="H30" s="226"/>
      <c r="I30" s="227"/>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33" colorId="64" zoomScale="100" zoomScaleNormal="100" zoomScalePageLayoutView="100" workbookViewId="0">
      <selection pane="topLeft" activeCell="A36" activeCellId="0" sqref="A36"/>
    </sheetView>
  </sheetViews>
  <sheetFormatPr defaultRowHeight="14.4" zeroHeight="false" outlineLevelRow="0" outlineLevelCol="0"/>
  <cols>
    <col collapsed="false" customWidth="true" hidden="false" outlineLevel="0" max="1" min="1" style="228" width="11.56"/>
    <col collapsed="false" customWidth="true" hidden="false" outlineLevel="0" max="2" min="2" style="229" width="11.56"/>
    <col collapsed="false" customWidth="true" hidden="false" outlineLevel="0" max="3" min="3" style="230" width="55.89"/>
    <col collapsed="false" customWidth="true" hidden="false" outlineLevel="0" max="5" min="4" style="230" width="10.33"/>
    <col collapsed="false" customWidth="true" hidden="false" outlineLevel="0" max="6" min="6" style="230" width="64.66"/>
    <col collapsed="false" customWidth="true" hidden="false" outlineLevel="0" max="7" min="7" style="230" width="10.99"/>
    <col collapsed="false" customWidth="true" hidden="false" outlineLevel="0" max="8" min="8" style="230" width="7.67"/>
    <col collapsed="false" customWidth="true" hidden="false" outlineLevel="0" max="9" min="9" style="230" width="29.89"/>
    <col collapsed="false" customWidth="true" hidden="false" outlineLevel="0" max="10" min="10" style="230" width="11.56"/>
    <col collapsed="false" customWidth="true" hidden="false" outlineLevel="0" max="11" min="11" style="231" width="4.78"/>
    <col collapsed="false" customWidth="true" hidden="false" outlineLevel="0" max="1025" min="12" style="232" width="11.56"/>
  </cols>
  <sheetData>
    <row r="1" s="237" customFormat="true" ht="15" hidden="false" customHeight="false" outlineLevel="0" collapsed="false">
      <c r="A1" s="233" t="s">
        <v>476</v>
      </c>
      <c r="B1" s="234" t="s">
        <v>477</v>
      </c>
      <c r="C1" s="235" t="s">
        <v>433</v>
      </c>
      <c r="D1" s="235" t="s">
        <v>1</v>
      </c>
      <c r="E1" s="235" t="s">
        <v>2</v>
      </c>
      <c r="F1" s="235" t="s">
        <v>5</v>
      </c>
      <c r="G1" s="235" t="s">
        <v>7</v>
      </c>
      <c r="H1" s="235" t="s">
        <v>8</v>
      </c>
      <c r="I1" s="235" t="s">
        <v>12</v>
      </c>
      <c r="J1" s="235" t="s">
        <v>10</v>
      </c>
      <c r="K1" s="236" t="s">
        <v>478</v>
      </c>
    </row>
    <row r="2" customFormat="false" ht="14.4" hidden="false" customHeight="false" outlineLevel="0" collapsed="false">
      <c r="A2" s="228" t="n">
        <v>7</v>
      </c>
      <c r="B2" s="238" t="str">
        <f aca="true">INDIRECT("EML_Tool_WP!A"&amp;A2)</f>
        <v>WP1.1.1</v>
      </c>
      <c r="C2" s="239" t="str">
        <f aca="true">INDIRECT("EML_Tool_WP!B"&amp;A2)</f>
        <v>State of the Art Latency und Power Estimation Modelle aufsetzen</v>
      </c>
      <c r="D2" s="240" t="n">
        <f aca="true">IF(INDIRECT("EML_Tool_WP!AM"&amp;A2)&lt;&gt;"",INDIRECT("EML_Tool_WP!AM"&amp;A2),"")</f>
        <v>44075</v>
      </c>
      <c r="E2" s="240" t="n">
        <f aca="true">IF(INDIRECT("EML_Tool_WP!AN"&amp;A2)&lt;&gt;"",INDIRECT("EML_Tool_WP!AN"&amp;A2),"")</f>
        <v>44134</v>
      </c>
      <c r="F2" s="239" t="str">
        <f aca="true">IF(INDIRECT("EML_Tool_WP!AQ"&amp;A2)&lt;&gt;"",INDIRECT("EML_Tool_WP!AQ"&amp;A2),"")</f>
        <v>Setup Neural Power latency and power estimation model</v>
      </c>
      <c r="G2" s="239" t="str">
        <f aca="true">IF(INDIRECT("EML_Tool_WP!AS"&amp;A2)&lt;&gt;"",INDIRECT("EML_Tool_WP!AS"&amp;A2),"")</f>
        <v>Marco</v>
      </c>
      <c r="H2" s="239" t="str">
        <f aca="true">IF(INDIRECT("EML_Tool_WP!AT"&amp;A2)&lt;&gt;"",INDIRECT("EML_Tool_WP!AT"&amp;A2),"")</f>
        <v/>
      </c>
      <c r="I2" s="239" t="str">
        <f aca="true">IF(INDIRECT("EML_Tool_WP!AX"&amp;A2)&lt;&gt;"",INDIRECT("EML_Tool_WP!AX"&amp;A2),"")</f>
        <v/>
      </c>
      <c r="J2" s="239" t="str">
        <f aca="true">IF(INDIRECT("EML_Tool_WP!AV"&amp;A2)&lt;&gt;"",INDIRECT("EML_Tool_WP!AV"&amp;A2),"")</f>
        <v>closed</v>
      </c>
      <c r="K2" s="241" t="str">
        <f aca="true">IF(INDIRECT("EML_Tool_WP!AY"&amp;A2)&lt;&gt;"",INDIRECT("EML_Tool_WP!AY"&amp;A2),"")</f>
        <v/>
      </c>
    </row>
    <row r="3" customFormat="false" ht="14.4" hidden="false" customHeight="false" outlineLevel="0" collapsed="false">
      <c r="A3" s="228" t="n">
        <v>10</v>
      </c>
      <c r="B3" s="242" t="str">
        <f aca="true">INDIRECT("EML_Tool_WP!A"&amp;A3)</f>
        <v>WP1.1.2</v>
      </c>
      <c r="C3" s="243" t="str">
        <f aca="true">INDIRECT("EML_Tool_WP!B"&amp;A3)</f>
        <v>Estimator Blackthorn for Latency (NVIDIA)</v>
      </c>
      <c r="D3" s="244" t="n">
        <f aca="true">IF(INDIRECT("EML_Tool_WP!AM"&amp;A3)&lt;&gt;"",INDIRECT("EML_Tool_WP!AM"&amp;A3),"")</f>
        <v>43739</v>
      </c>
      <c r="E3" s="244" t="str">
        <f aca="true">IF(INDIRECT("EML_Tool_WP!AN"&amp;A3)&lt;&gt;"",INDIRECT("EML_Tool_WP!AN"&amp;A3),"")</f>
        <v/>
      </c>
      <c r="F3" s="243" t="str">
        <f aca="true">IF(INDIRECT("EML_Tool_WP!AQ"&amp;A3)&lt;&gt;"",INDIRECT("EML_Tool_WP!AQ"&amp;A3),"")</f>
        <v>Model based latency estimator method</v>
      </c>
      <c r="G3" s="243" t="str">
        <f aca="true">IF(INDIRECT("EML_Tool_WP!AS"&amp;A3)&lt;&gt;"",INDIRECT("EML_Tool_WP!AS"&amp;A3),"")</f>
        <v>ML</v>
      </c>
      <c r="H3" s="243" t="str">
        <f aca="true">IF(INDIRECT("EML_Tool_WP!AT"&amp;A3)&lt;&gt;"",INDIRECT("EML_Tool_WP!AT"&amp;A3),"")</f>
        <v>ML</v>
      </c>
      <c r="I3" s="243" t="str">
        <f aca="true">IF(INDIRECT("EML_Tool_WP!AX"&amp;A3)&lt;&gt;"",INDIRECT("EML_Tool_WP!AX"&amp;A3),"")</f>
        <v/>
      </c>
      <c r="J3" s="243" t="str">
        <f aca="true">IF(INDIRECT("EML_Tool_WP!AV"&amp;A3)&lt;&gt;"",INDIRECT("EML_Tool_WP!AV"&amp;A3),"")</f>
        <v>running</v>
      </c>
      <c r="K3" s="245" t="n">
        <f aca="true">IF(INDIRECT("EML_Tool_WP!AY"&amp;A3)&lt;&gt;"",INDIRECT("EML_Tool_WP!AY"&amp;A3),"")</f>
        <v>1</v>
      </c>
    </row>
    <row r="4" customFormat="false" ht="14.4" hidden="false" customHeight="false" outlineLevel="0" collapsed="false">
      <c r="A4" s="228" t="n">
        <v>14</v>
      </c>
      <c r="B4" s="242" t="str">
        <f aca="true">INDIRECT("EML_Tool_WP!A"&amp;A4)</f>
        <v>WP1.1.3</v>
      </c>
      <c r="C4" s="243" t="str">
        <f aca="true">INDIRECT("EML_Tool_WP!B"&amp;A4)</f>
        <v>Estimator method ANETTE for Latency (Intel, ARM, Xilinx)</v>
      </c>
      <c r="D4" s="244" t="n">
        <f aca="true">IF(INDIRECT("EML_Tool_WP!AM"&amp;A4)&lt;&gt;"",INDIRECT("EML_Tool_WP!AM"&amp;A4),"")</f>
        <v>43739</v>
      </c>
      <c r="E4" s="244" t="str">
        <f aca="true">IF(INDIRECT("EML_Tool_WP!AN"&amp;A4)&lt;&gt;"",INDIRECT("EML_Tool_WP!AN"&amp;A4),"")</f>
        <v/>
      </c>
      <c r="F4" s="243" t="str">
        <f aca="true">IF(INDIRECT("EML_Tool_WP!AQ"&amp;A4)&lt;&gt;"",INDIRECT("EML_Tool_WP!AQ"&amp;A4),"")</f>
        <v>Statistic and model based latency estimator method  </v>
      </c>
      <c r="G4" s="243" t="str">
        <f aca="true">IF(INDIRECT("EML_Tool_WP!AS"&amp;A4)&lt;&gt;"",INDIRECT("EML_Tool_WP!AS"&amp;A4),"")</f>
        <v>MW</v>
      </c>
      <c r="H4" s="243" t="str">
        <f aca="true">IF(INDIRECT("EML_Tool_WP!AT"&amp;A4)&lt;&gt;"",INDIRECT("EML_Tool_WP!AT"&amp;A4),"")</f>
        <v>MW</v>
      </c>
      <c r="I4" s="243" t="str">
        <f aca="true">IF(INDIRECT("EML_Tool_WP!AX"&amp;A4)&lt;&gt;"",INDIRECT("EML_Tool_WP!AX"&amp;A4),"")</f>
        <v/>
      </c>
      <c r="J4" s="243" t="str">
        <f aca="true">IF(INDIRECT("EML_Tool_WP!AV"&amp;A4)&lt;&gt;"",INDIRECT("EML_Tool_WP!AV"&amp;A4),"")</f>
        <v>running</v>
      </c>
      <c r="K4" s="245" t="n">
        <f aca="true">IF(INDIRECT("EML_Tool_WP!AY"&amp;A4)&lt;&gt;"",INDIRECT("EML_Tool_WP!AY"&amp;A4),"")</f>
        <v>1</v>
      </c>
    </row>
    <row r="5" customFormat="false" ht="14.4" hidden="false" customHeight="false" outlineLevel="0" collapsed="false">
      <c r="A5" s="228" t="n">
        <v>21</v>
      </c>
      <c r="B5" s="242" t="str">
        <f aca="true">INDIRECT("EML_Tool_WP!A"&amp;A5)</f>
        <v>WP1.1.4</v>
      </c>
      <c r="C5" s="243" t="str">
        <f aca="true">INDIRECT("EML_Tool_WP!B"&amp;A5)</f>
        <v>Estimation of Power through a White box model</v>
      </c>
      <c r="D5" s="244" t="n">
        <f aca="true">IF(INDIRECT("EML_Tool_WP!AM"&amp;A5)&lt;&gt;"",INDIRECT("EML_Tool_WP!AM"&amp;A5),"")</f>
        <v>44044</v>
      </c>
      <c r="E5" s="244" t="n">
        <f aca="true">IF(INDIRECT("EML_Tool_WP!AN"&amp;A5)&lt;&gt;"",INDIRECT("EML_Tool_WP!AN"&amp;A5),"")</f>
        <v>44134</v>
      </c>
      <c r="F5" s="243" t="str">
        <f aca="true">IF(INDIRECT("EML_Tool_WP!AQ"&amp;A5)&lt;&gt;"",INDIRECT("EML_Tool_WP!AQ"&amp;A5),"")</f>
        <v>Power estimation through circuit simulator</v>
      </c>
      <c r="G5" s="243" t="str">
        <f aca="true">IF(INDIRECT("EML_Tool_WP!AS"&amp;A5)&lt;&gt;"",INDIRECT("EML_Tool_WP!AS"&amp;A5),"")</f>
        <v>CK</v>
      </c>
      <c r="H5" s="243" t="str">
        <f aca="true">IF(INDIRECT("EML_Tool_WP!AT"&amp;A5)&lt;&gt;"",INDIRECT("EML_Tool_WP!AT"&amp;A5),"")</f>
        <v/>
      </c>
      <c r="I5" s="243" t="str">
        <f aca="true">IF(INDIRECT("EML_Tool_WP!AX"&amp;A5)&lt;&gt;"",INDIRECT("EML_Tool_WP!AX"&amp;A5),"")</f>
        <v/>
      </c>
      <c r="J5" s="243" t="str">
        <f aca="true">IF(INDIRECT("EML_Tool_WP!AV"&amp;A5)&lt;&gt;"",INDIRECT("EML_Tool_WP!AV"&amp;A5),"")</f>
        <v>cancelled</v>
      </c>
      <c r="K5" s="245" t="str">
        <f aca="true">IF(INDIRECT("EML_Tool_WP!AY"&amp;A5)&lt;&gt;"",INDIRECT("EML_Tool_WP!AY"&amp;A5),"")</f>
        <v/>
      </c>
    </row>
    <row r="6" customFormat="false" ht="14.4" hidden="false" customHeight="false" outlineLevel="0" collapsed="false">
      <c r="A6" s="228" t="n">
        <v>24</v>
      </c>
      <c r="B6" s="242" t="str">
        <f aca="true">INDIRECT("EML_Tool_WP!A"&amp;A6)</f>
        <v>WP1.1.5</v>
      </c>
      <c r="C6" s="243" t="str">
        <f aca="true">INDIRECT("EML_Tool_WP!B"&amp;A6)</f>
        <v>Estimation of Power through ANETTE</v>
      </c>
      <c r="D6" s="244" t="str">
        <f aca="true">IF(INDIRECT("EML_Tool_WP!AM"&amp;A6)&lt;&gt;"",INDIRECT("EML_Tool_WP!AM"&amp;A6),"")</f>
        <v/>
      </c>
      <c r="E6" s="244" t="str">
        <f aca="true">IF(INDIRECT("EML_Tool_WP!AN"&amp;A6)&lt;&gt;"",INDIRECT("EML_Tool_WP!AN"&amp;A6),"")</f>
        <v/>
      </c>
      <c r="F6" s="243" t="str">
        <f aca="true">IF(INDIRECT("EML_Tool_WP!AQ"&amp;A6)&lt;&gt;"",INDIRECT("EML_Tool_WP!AQ"&amp;A6),"")</f>
        <v>Power estimation through the estimator ANNETTE</v>
      </c>
      <c r="G6" s="243" t="str">
        <f aca="true">IF(INDIRECT("EML_Tool_WP!AS"&amp;A6)&lt;&gt;"",INDIRECT("EML_Tool_WP!AS"&amp;A6),"")</f>
        <v>MW</v>
      </c>
      <c r="H6" s="243" t="str">
        <f aca="true">IF(INDIRECT("EML_Tool_WP!AT"&amp;A6)&lt;&gt;"",INDIRECT("EML_Tool_WP!AT"&amp;A6),"")</f>
        <v/>
      </c>
      <c r="I6" s="243" t="str">
        <f aca="true">IF(INDIRECT("EML_Tool_WP!AX"&amp;A6)&lt;&gt;"",INDIRECT("EML_Tool_WP!AX"&amp;A6),"")</f>
        <v/>
      </c>
      <c r="J6" s="243" t="str">
        <f aca="true">IF(INDIRECT("EML_Tool_WP!AV"&amp;A6)&lt;&gt;"",INDIRECT("EML_Tool_WP!AV"&amp;A6),"")</f>
        <v>not started</v>
      </c>
      <c r="K6" s="245" t="n">
        <f aca="true">IF(INDIRECT("EML_Tool_WP!AY"&amp;A6)&lt;&gt;"",INDIRECT("EML_Tool_WP!AY"&amp;A6),"")</f>
        <v>2</v>
      </c>
    </row>
    <row r="7" customFormat="false" ht="14.4" hidden="false" customHeight="false" outlineLevel="0" collapsed="false">
      <c r="A7" s="228" t="n">
        <v>29</v>
      </c>
      <c r="B7" s="242" t="str">
        <f aca="true">INDIRECT("EML_Tool_WP!A"&amp;A7)</f>
        <v>WP1.1.6</v>
      </c>
      <c r="C7" s="243" t="str">
        <f aca="true">INDIRECT("EML_Tool_WP!B"&amp;A7)</f>
        <v>Estimation of On-Chip Resources</v>
      </c>
      <c r="D7" s="244" t="str">
        <f aca="true">IF(INDIRECT("EML_Tool_WP!AM"&amp;A7)&lt;&gt;"",INDIRECT("EML_Tool_WP!AM"&amp;A7),"")</f>
        <v/>
      </c>
      <c r="E7" s="244" t="str">
        <f aca="true">IF(INDIRECT("EML_Tool_WP!AN"&amp;A7)&lt;&gt;"",INDIRECT("EML_Tool_WP!AN"&amp;A7),"")</f>
        <v/>
      </c>
      <c r="F7" s="243" t="str">
        <f aca="true">IF(INDIRECT("EML_Tool_WP!AQ"&amp;A7)&lt;&gt;"",INDIRECT("EML_Tool_WP!AQ"&amp;A7),"")</f>
        <v>Estimate resources like memory usage</v>
      </c>
      <c r="G7" s="243" t="str">
        <f aca="true">IF(INDIRECT("EML_Tool_WP!AS"&amp;A7)&lt;&gt;"",INDIRECT("EML_Tool_WP!AS"&amp;A7),"")</f>
        <v>ML</v>
      </c>
      <c r="H7" s="243" t="str">
        <f aca="true">IF(INDIRECT("EML_Tool_WP!AT"&amp;A7)&lt;&gt;"",INDIRECT("EML_Tool_WP!AT"&amp;A7),"")</f>
        <v/>
      </c>
      <c r="I7" s="243" t="str">
        <f aca="true">IF(INDIRECT("EML_Tool_WP!AX"&amp;A7)&lt;&gt;"",INDIRECT("EML_Tool_WP!AX"&amp;A7),"")</f>
        <v/>
      </c>
      <c r="J7" s="243" t="str">
        <f aca="true">IF(INDIRECT("EML_Tool_WP!AV"&amp;A7)&lt;&gt;"",INDIRECT("EML_Tool_WP!AV"&amp;A7),"")</f>
        <v>not started</v>
      </c>
      <c r="K7" s="245" t="n">
        <f aca="true">IF(INDIRECT("EML_Tool_WP!AY"&amp;A7)&lt;&gt;"",INDIRECT("EML_Tool_WP!AY"&amp;A7),"")</f>
        <v>3</v>
      </c>
    </row>
    <row r="8" customFormat="false" ht="14.4" hidden="false" customHeight="false" outlineLevel="0" collapsed="false">
      <c r="A8" s="228" t="n">
        <v>34</v>
      </c>
      <c r="B8" s="242" t="str">
        <f aca="true">INDIRECT("EML_Tool_WP!A"&amp;A8)</f>
        <v>WP1.2.1</v>
      </c>
      <c r="C8" s="243" t="str">
        <f aca="true">INDIRECT("EML_Tool_WP!B"&amp;A8)</f>
        <v>NVIDIA Profiling</v>
      </c>
      <c r="D8" s="244" t="n">
        <f aca="true">IF(INDIRECT("EML_Tool_WP!AM"&amp;A8)&lt;&gt;"",INDIRECT("EML_Tool_WP!AM"&amp;A8),"")</f>
        <v>43891</v>
      </c>
      <c r="E8" s="244" t="str">
        <f aca="true">IF(INDIRECT("EML_Tool_WP!AN"&amp;A8)&lt;&gt;"",INDIRECT("EML_Tool_WP!AN"&amp;A8),"")</f>
        <v/>
      </c>
      <c r="F8" s="243" t="str">
        <f aca="true">IF(INDIRECT("EML_Tool_WP!AQ"&amp;A8)&lt;&gt;"",INDIRECT("EML_Tool_WP!AQ"&amp;A8),"")</f>
        <v>HW settings profiling of NVIDIA Xavier, Jetson Nano (Bachelor thesis) and TX2</v>
      </c>
      <c r="G8" s="243" t="str">
        <f aca="true">IF(INDIRECT("EML_Tool_WP!AS"&amp;A8)&lt;&gt;"",INDIRECT("EML_Tool_WP!AS"&amp;A8),"")</f>
        <v>AW</v>
      </c>
      <c r="H8" s="243" t="str">
        <f aca="true">IF(INDIRECT("EML_Tool_WP!AT"&amp;A8)&lt;&gt;"",INDIRECT("EML_Tool_WP!AT"&amp;A8),"")</f>
        <v>SH</v>
      </c>
      <c r="I8" s="243" t="str">
        <f aca="true">IF(INDIRECT("EML_Tool_WP!AX"&amp;A8)&lt;&gt;"",INDIRECT("EML_Tool_WP!AX"&amp;A8),"")</f>
        <v/>
      </c>
      <c r="J8" s="243" t="str">
        <f aca="true">IF(INDIRECT("EML_Tool_WP!AV"&amp;A8)&lt;&gt;"",INDIRECT("EML_Tool_WP!AV"&amp;A8),"")</f>
        <v>running</v>
      </c>
      <c r="K8" s="245" t="n">
        <f aca="true">IF(INDIRECT("EML_Tool_WP!AY"&amp;A8)&lt;&gt;"",INDIRECT("EML_Tool_WP!AY"&amp;A8),"")</f>
        <v>1</v>
      </c>
    </row>
    <row r="9" customFormat="false" ht="14.4" hidden="false" customHeight="false" outlineLevel="0" collapsed="false">
      <c r="A9" s="228" t="n">
        <v>40</v>
      </c>
      <c r="B9" s="242" t="str">
        <f aca="true">INDIRECT("EML_Tool_WP!A"&amp;A9)</f>
        <v>WP1.2.2</v>
      </c>
      <c r="C9" s="243" t="str">
        <f aca="true">INDIRECT("EML_Tool_WP!B"&amp;A9)</f>
        <v>ARM Profiling</v>
      </c>
      <c r="D9" s="244" t="n">
        <f aca="true">IF(INDIRECT("EML_Tool_WP!AM"&amp;A9)&lt;&gt;"",INDIRECT("EML_Tool_WP!AM"&amp;A9),"")</f>
        <v>44136</v>
      </c>
      <c r="E9" s="244" t="str">
        <f aca="true">IF(INDIRECT("EML_Tool_WP!AN"&amp;A9)&lt;&gt;"",INDIRECT("EML_Tool_WP!AN"&amp;A9),"")</f>
        <v/>
      </c>
      <c r="F9" s="243" t="str">
        <f aca="true">IF(INDIRECT("EML_Tool_WP!AQ"&amp;A9)&lt;&gt;"",INDIRECT("EML_Tool_WP!AQ"&amp;A9),"")</f>
        <v>HW settings profiling of Raspberry Pi</v>
      </c>
      <c r="G9" s="243" t="str">
        <f aca="true">IF(INDIRECT("EML_Tool_WP!AS"&amp;A9)&lt;&gt;"",INDIRECT("EML_Tool_WP!AS"&amp;A9),"")</f>
        <v>MI</v>
      </c>
      <c r="H9" s="243" t="str">
        <f aca="true">IF(INDIRECT("EML_Tool_WP!AT"&amp;A9)&lt;&gt;"",INDIRECT("EML_Tool_WP!AT"&amp;A9),"")</f>
        <v/>
      </c>
      <c r="I9" s="243" t="str">
        <f aca="true">IF(INDIRECT("EML_Tool_WP!AX"&amp;A9)&lt;&gt;"",INDIRECT("EML_Tool_WP!AX"&amp;A9),"")</f>
        <v/>
      </c>
      <c r="J9" s="243" t="str">
        <f aca="true">IF(INDIRECT("EML_Tool_WP!AV"&amp;A9)&lt;&gt;"",INDIRECT("EML_Tool_WP!AV"&amp;A9),"")</f>
        <v>running</v>
      </c>
      <c r="K9" s="245" t="n">
        <f aca="true">IF(INDIRECT("EML_Tool_WP!AY"&amp;A9)&lt;&gt;"",INDIRECT("EML_Tool_WP!AY"&amp;A9),"")</f>
        <v>1</v>
      </c>
    </row>
    <row r="10" customFormat="false" ht="14.4" hidden="false" customHeight="false" outlineLevel="0" collapsed="false">
      <c r="A10" s="228" t="n">
        <v>43</v>
      </c>
      <c r="B10" s="242" t="str">
        <f aca="true">INDIRECT("EML_Tool_WP!A"&amp;A10)</f>
        <v>WP1.2.3</v>
      </c>
      <c r="C10" s="243" t="str">
        <f aca="true">INDIRECT("EML_Tool_WP!B"&amp;A10)</f>
        <v>Xilinx Profiling</v>
      </c>
      <c r="D10" s="244" t="n">
        <f aca="true">IF(INDIRECT("EML_Tool_WP!AM"&amp;A10)&lt;&gt;"",INDIRECT("EML_Tool_WP!AM"&amp;A10),"")</f>
        <v>44136</v>
      </c>
      <c r="E10" s="244" t="str">
        <f aca="true">IF(INDIRECT("EML_Tool_WP!AN"&amp;A10)&lt;&gt;"",INDIRECT("EML_Tool_WP!AN"&amp;A10),"")</f>
        <v/>
      </c>
      <c r="F10" s="243" t="str">
        <f aca="true">IF(INDIRECT("EML_Tool_WP!AQ"&amp;A10)&lt;&gt;"",INDIRECT("EML_Tool_WP!AQ"&amp;A10),"")</f>
        <v>HW settings profiling of Xilinx ZCU102</v>
      </c>
      <c r="G10" s="243" t="str">
        <f aca="true">IF(INDIRECT("EML_Tool_WP!AS"&amp;A10)&lt;&gt;"",INDIRECT("EML_Tool_WP!AS"&amp;A10),"")</f>
        <v>Marco</v>
      </c>
      <c r="H10" s="243" t="str">
        <f aca="true">IF(INDIRECT("EML_Tool_WP!AT"&amp;A10)&lt;&gt;"",INDIRECT("EML_Tool_WP!AT"&amp;A10),"")</f>
        <v/>
      </c>
      <c r="I10" s="243" t="str">
        <f aca="true">IF(INDIRECT("EML_Tool_WP!AX"&amp;A10)&lt;&gt;"",INDIRECT("EML_Tool_WP!AX"&amp;A10),"")</f>
        <v/>
      </c>
      <c r="J10" s="243" t="str">
        <f aca="true">IF(INDIRECT("EML_Tool_WP!AV"&amp;A10)&lt;&gt;"",INDIRECT("EML_Tool_WP!AV"&amp;A10),"")</f>
        <v>running</v>
      </c>
      <c r="K10" s="245" t="n">
        <f aca="true">IF(INDIRECT("EML_Tool_WP!AY"&amp;A10)&lt;&gt;"",INDIRECT("EML_Tool_WP!AY"&amp;A10),"")</f>
        <v>1</v>
      </c>
    </row>
    <row r="11" customFormat="false" ht="14.4" hidden="false" customHeight="false" outlineLevel="0" collapsed="false">
      <c r="A11" s="228" t="n">
        <v>46</v>
      </c>
      <c r="B11" s="242" t="str">
        <f aca="true">INDIRECT("EML_Tool_WP!A"&amp;A11)</f>
        <v>WP1.2.4</v>
      </c>
      <c r="C11" s="243" t="str">
        <f aca="true">INDIRECT("EML_Tool_WP!B"&amp;A11)</f>
        <v>Intel Profiling</v>
      </c>
      <c r="D11" s="244" t="n">
        <f aca="true">IF(INDIRECT("EML_Tool_WP!AM"&amp;A11)&lt;&gt;"",INDIRECT("EML_Tool_WP!AM"&amp;A11),"")</f>
        <v>43739</v>
      </c>
      <c r="E11" s="244" t="str">
        <f aca="true">IF(INDIRECT("EML_Tool_WP!AN"&amp;A11)&lt;&gt;"",INDIRECT("EML_Tool_WP!AN"&amp;A11),"")</f>
        <v/>
      </c>
      <c r="F11" s="243" t="str">
        <f aca="true">IF(INDIRECT("EML_Tool_WP!AQ"&amp;A11)&lt;&gt;"",INDIRECT("EML_Tool_WP!AQ"&amp;A11),"")</f>
        <v>HW settings profiling of Intel NCS2 and CPU through OpenVino</v>
      </c>
      <c r="G11" s="243" t="str">
        <f aca="true">IF(INDIRECT("EML_Tool_WP!AS"&amp;A11)&lt;&gt;"",INDIRECT("EML_Tool_WP!AS"&amp;A11),"")</f>
        <v>MI</v>
      </c>
      <c r="H11" s="243" t="str">
        <f aca="true">IF(INDIRECT("EML_Tool_WP!AT"&amp;A11)&lt;&gt;"",INDIRECT("EML_Tool_WP!AT"&amp;A11),"")</f>
        <v/>
      </c>
      <c r="I11" s="243" t="str">
        <f aca="true">IF(INDIRECT("EML_Tool_WP!AX"&amp;A11)&lt;&gt;"",INDIRECT("EML_Tool_WP!AX"&amp;A11),"")</f>
        <v/>
      </c>
      <c r="J11" s="243" t="str">
        <f aca="true">IF(INDIRECT("EML_Tool_WP!AV"&amp;A11)&lt;&gt;"",INDIRECT("EML_Tool_WP!AV"&amp;A11),"")</f>
        <v>running</v>
      </c>
      <c r="K11" s="245" t="n">
        <f aca="true">IF(INDIRECT("EML_Tool_WP!AY"&amp;A11)&lt;&gt;"",INDIRECT("EML_Tool_WP!AY"&amp;A11),"")</f>
        <v>3</v>
      </c>
    </row>
    <row r="12" customFormat="false" ht="14.4" hidden="false" customHeight="false" outlineLevel="0" collapsed="false">
      <c r="A12" s="228" t="n">
        <v>53</v>
      </c>
      <c r="B12" s="242" t="str">
        <f aca="true">INDIRECT("EML_Tool_WP!A"&amp;A12)</f>
        <v>WP1.3.1</v>
      </c>
      <c r="C12" s="243" t="str">
        <f aca="true">INDIRECT("EML_Tool_WP!B"&amp;A12)</f>
        <v>Gemeinsame Infrastruktur Hardwareschnittstelle</v>
      </c>
      <c r="D12" s="244" t="str">
        <f aca="true">IF(INDIRECT("EML_Tool_WP!AM"&amp;A12)&lt;&gt;"",INDIRECT("EML_Tool_WP!AM"&amp;A12),"")</f>
        <v/>
      </c>
      <c r="E12" s="244" t="str">
        <f aca="true">IF(INDIRECT("EML_Tool_WP!AN"&amp;A12)&lt;&gt;"",INDIRECT("EML_Tool_WP!AN"&amp;A12),"")</f>
        <v/>
      </c>
      <c r="F12" s="243" t="str">
        <f aca="true">IF(INDIRECT("EML_Tool_WP!AQ"&amp;A12)&lt;&gt;"",INDIRECT("EML_Tool_WP!AQ"&amp;A12),"")</f>
        <v>Common software interfaces for devices</v>
      </c>
      <c r="G12" s="243" t="str">
        <f aca="true">IF(INDIRECT("EML_Tool_WP!AS"&amp;A12)&lt;&gt;"",INDIRECT("EML_Tool_WP!AS"&amp;A12),"")</f>
        <v>Marco</v>
      </c>
      <c r="H12" s="243" t="str">
        <f aca="true">IF(INDIRECT("EML_Tool_WP!AT"&amp;A12)&lt;&gt;"",INDIRECT("EML_Tool_WP!AT"&amp;A12),"")</f>
        <v/>
      </c>
      <c r="I12" s="243" t="str">
        <f aca="true">IF(INDIRECT("EML_Tool_WP!AX"&amp;A12)&lt;&gt;"",INDIRECT("EML_Tool_WP!AX"&amp;A12),"")</f>
        <v/>
      </c>
      <c r="J12" s="243" t="str">
        <f aca="true">IF(INDIRECT("EML_Tool_WP!AV"&amp;A12)&lt;&gt;"",INDIRECT("EML_Tool_WP!AV"&amp;A12),"")</f>
        <v>not started</v>
      </c>
      <c r="K12" s="245" t="n">
        <f aca="true">IF(INDIRECT("EML_Tool_WP!AY"&amp;A12)&lt;&gt;"",INDIRECT("EML_Tool_WP!AY"&amp;A12),"")</f>
        <v>3</v>
      </c>
    </row>
    <row r="13" customFormat="false" ht="14.4" hidden="false" customHeight="false" outlineLevel="0" collapsed="false">
      <c r="A13" s="228" t="n">
        <v>57</v>
      </c>
      <c r="B13" s="242" t="str">
        <f aca="true">INDIRECT("EML_Tool_WP!A"&amp;A13)</f>
        <v>WP1.3.2</v>
      </c>
      <c r="C13" s="243" t="str">
        <f aca="true">INDIRECT("EML_Tool_WP!B"&amp;A13)</f>
        <v>Inferenz an NVIDIA Hardware ermöglichen</v>
      </c>
      <c r="D13" s="244" t="n">
        <f aca="true">IF(INDIRECT("EML_Tool_WP!AM"&amp;A13)&lt;&gt;"",INDIRECT("EML_Tool_WP!AM"&amp;A13),"")</f>
        <v>43891</v>
      </c>
      <c r="E13" s="244" t="str">
        <f aca="true">IF(INDIRECT("EML_Tool_WP!AN"&amp;A13)&lt;&gt;"",INDIRECT("EML_Tool_WP!AN"&amp;A13),"")</f>
        <v/>
      </c>
      <c r="F13" s="243" t="str">
        <f aca="true">IF(INDIRECT("EML_Tool_WP!AQ"&amp;A13)&lt;&gt;"",INDIRECT("EML_Tool_WP!AQ"&amp;A13),"")</f>
        <v>Inference on Nano, TX2 and Xavier</v>
      </c>
      <c r="G13" s="243" t="str">
        <f aca="true">IF(INDIRECT("EML_Tool_WP!AS"&amp;A13)&lt;&gt;"",INDIRECT("EML_Tool_WP!AS"&amp;A13),"")</f>
        <v>AM</v>
      </c>
      <c r="H13" s="243" t="str">
        <f aca="true">IF(INDIRECT("EML_Tool_WP!AT"&amp;A13)&lt;&gt;"",INDIRECT("EML_Tool_WP!AT"&amp;A13),"")</f>
        <v/>
      </c>
      <c r="I13" s="243" t="str">
        <f aca="true">IF(INDIRECT("EML_Tool_WP!AX"&amp;A13)&lt;&gt;"",INDIRECT("EML_Tool_WP!AX"&amp;A13),"")</f>
        <v/>
      </c>
      <c r="J13" s="243" t="str">
        <f aca="true">IF(INDIRECT("EML_Tool_WP!AV"&amp;A13)&lt;&gt;"",INDIRECT("EML_Tool_WP!AV"&amp;A13),"")</f>
        <v>running</v>
      </c>
      <c r="K13" s="245" t="n">
        <f aca="true">IF(INDIRECT("EML_Tool_WP!AY"&amp;A13)&lt;&gt;"",INDIRECT("EML_Tool_WP!AY"&amp;A13),"")</f>
        <v>1</v>
      </c>
    </row>
    <row r="14" customFormat="false" ht="14.4" hidden="false" customHeight="false" outlineLevel="0" collapsed="false">
      <c r="A14" s="228" t="n">
        <v>64</v>
      </c>
      <c r="B14" s="242" t="str">
        <f aca="true">INDIRECT("EML_Tool_WP!A"&amp;A14)</f>
        <v>WP1.3.3</v>
      </c>
      <c r="C14" s="243" t="str">
        <f aca="true">INDIRECT("EML_Tool_WP!B"&amp;A14)</f>
        <v>Inferenz an Intelgeräte ermöglichen</v>
      </c>
      <c r="D14" s="244" t="n">
        <f aca="true">IF(INDIRECT("EML_Tool_WP!AM"&amp;A14)&lt;&gt;"",INDIRECT("EML_Tool_WP!AM"&amp;A14),"")</f>
        <v>43739</v>
      </c>
      <c r="E14" s="244" t="str">
        <f aca="true">IF(INDIRECT("EML_Tool_WP!AN"&amp;A14)&lt;&gt;"",INDIRECT("EML_Tool_WP!AN"&amp;A14),"")</f>
        <v/>
      </c>
      <c r="F14" s="243" t="str">
        <f aca="true">IF(INDIRECT("EML_Tool_WP!AQ"&amp;A14)&lt;&gt;"",INDIRECT("EML_Tool_WP!AQ"&amp;A14),"")</f>
        <v>Inference on NUC and NCS2</v>
      </c>
      <c r="G14" s="243" t="str">
        <f aca="true">IF(INDIRECT("EML_Tool_WP!AS"&amp;A14)&lt;&gt;"",INDIRECT("EML_Tool_WP!AS"&amp;A14),"")</f>
        <v>MI</v>
      </c>
      <c r="H14" s="243" t="str">
        <f aca="true">IF(INDIRECT("EML_Tool_WP!AT"&amp;A14)&lt;&gt;"",INDIRECT("EML_Tool_WP!AT"&amp;A14),"")</f>
        <v/>
      </c>
      <c r="I14" s="243" t="str">
        <f aca="true">IF(INDIRECT("EML_Tool_WP!AX"&amp;A14)&lt;&gt;"",INDIRECT("EML_Tool_WP!AX"&amp;A14),"")</f>
        <v/>
      </c>
      <c r="J14" s="243" t="str">
        <f aca="true">IF(INDIRECT("EML_Tool_WP!AV"&amp;A14)&lt;&gt;"",INDIRECT("EML_Tool_WP!AV"&amp;A14),"")</f>
        <v>running</v>
      </c>
      <c r="K14" s="245" t="n">
        <f aca="true">IF(INDIRECT("EML_Tool_WP!AY"&amp;A14)&lt;&gt;"",INDIRECT("EML_Tool_WP!AY"&amp;A14),"")</f>
        <v>2</v>
      </c>
    </row>
    <row r="15" customFormat="false" ht="14.4" hidden="false" customHeight="false" outlineLevel="0" collapsed="false">
      <c r="A15" s="228" t="n">
        <v>68</v>
      </c>
      <c r="B15" s="242" t="str">
        <f aca="true">INDIRECT("EML_Tool_WP!A"&amp;A15)</f>
        <v>WP1.3.4</v>
      </c>
      <c r="C15" s="243" t="str">
        <f aca="true">INDIRECT("EML_Tool_WP!B"&amp;A15)</f>
        <v>Inferenz an ARM ermöglichen</v>
      </c>
      <c r="D15" s="244" t="n">
        <f aca="true">IF(INDIRECT("EML_Tool_WP!AM"&amp;A15)&lt;&gt;"",INDIRECT("EML_Tool_WP!AM"&amp;A15),"")</f>
        <v>44105</v>
      </c>
      <c r="E15" s="244" t="str">
        <f aca="true">IF(INDIRECT("EML_Tool_WP!AN"&amp;A15)&lt;&gt;"",INDIRECT("EML_Tool_WP!AN"&amp;A15),"")</f>
        <v/>
      </c>
      <c r="F15" s="243" t="str">
        <f aca="true">IF(INDIRECT("EML_Tool_WP!AQ"&amp;A15)&lt;&gt;"",INDIRECT("EML_Tool_WP!AQ"&amp;A15),"")</f>
        <v>Inference on Raspberry Pi</v>
      </c>
      <c r="G15" s="243" t="str">
        <f aca="true">IF(INDIRECT("EML_Tool_WP!AS"&amp;A15)&lt;&gt;"",INDIRECT("EML_Tool_WP!AS"&amp;A15),"")</f>
        <v>MI</v>
      </c>
      <c r="H15" s="243" t="str">
        <f aca="true">IF(INDIRECT("EML_Tool_WP!AT"&amp;A15)&lt;&gt;"",INDIRECT("EML_Tool_WP!AT"&amp;A15),"")</f>
        <v/>
      </c>
      <c r="I15" s="243" t="str">
        <f aca="true">IF(INDIRECT("EML_Tool_WP!AX"&amp;A15)&lt;&gt;"",INDIRECT("EML_Tool_WP!AX"&amp;A15),"")</f>
        <v/>
      </c>
      <c r="J15" s="243" t="str">
        <f aca="true">IF(INDIRECT("EML_Tool_WP!AV"&amp;A15)&lt;&gt;"",INDIRECT("EML_Tool_WP!AV"&amp;A15),"")</f>
        <v>running</v>
      </c>
      <c r="K15" s="245" t="n">
        <f aca="true">IF(INDIRECT("EML_Tool_WP!AY"&amp;A15)&lt;&gt;"",INDIRECT("EML_Tool_WP!AY"&amp;A15),"")</f>
        <v>1</v>
      </c>
    </row>
    <row r="16" customFormat="false" ht="14.4" hidden="false" customHeight="false" outlineLevel="0" collapsed="false">
      <c r="A16" s="228" t="n">
        <v>72</v>
      </c>
      <c r="B16" s="242" t="str">
        <f aca="true">INDIRECT("EML_Tool_WP!A"&amp;A16)</f>
        <v>WP1.3.4</v>
      </c>
      <c r="C16" s="243" t="str">
        <f aca="true">INDIRECT("EML_Tool_WP!B"&amp;A16)</f>
        <v>Inferenz an Xilinx ermöglichen</v>
      </c>
      <c r="D16" s="244" t="n">
        <f aca="true">IF(INDIRECT("EML_Tool_WP!AM"&amp;A16)&lt;&gt;"",INDIRECT("EML_Tool_WP!AM"&amp;A16),"")</f>
        <v>44105</v>
      </c>
      <c r="E16" s="244" t="str">
        <f aca="true">IF(INDIRECT("EML_Tool_WP!AN"&amp;A16)&lt;&gt;"",INDIRECT("EML_Tool_WP!AN"&amp;A16),"")</f>
        <v/>
      </c>
      <c r="F16" s="243" t="str">
        <f aca="true">IF(INDIRECT("EML_Tool_WP!AQ"&amp;A16)&lt;&gt;"",INDIRECT("EML_Tool_WP!AQ"&amp;A16),"")</f>
        <v>Inference on Xilinx ZCU102</v>
      </c>
      <c r="G16" s="243" t="str">
        <f aca="true">IF(INDIRECT("EML_Tool_WP!AS"&amp;A16)&lt;&gt;"",INDIRECT("EML_Tool_WP!AS"&amp;A16),"")</f>
        <v>MI</v>
      </c>
      <c r="H16" s="243" t="str">
        <f aca="true">IF(INDIRECT("EML_Tool_WP!AT"&amp;A16)&lt;&gt;"",INDIRECT("EML_Tool_WP!AT"&amp;A16),"")</f>
        <v/>
      </c>
      <c r="I16" s="243" t="str">
        <f aca="true">IF(INDIRECT("EML_Tool_WP!AX"&amp;A16)&lt;&gt;"",INDIRECT("EML_Tool_WP!AX"&amp;A16),"")</f>
        <v/>
      </c>
      <c r="J16" s="243" t="str">
        <f aca="true">IF(INDIRECT("EML_Tool_WP!AV"&amp;A16)&lt;&gt;"",INDIRECT("EML_Tool_WP!AV"&amp;A16),"")</f>
        <v>running</v>
      </c>
      <c r="K16" s="245" t="n">
        <f aca="true">IF(INDIRECT("EML_Tool_WP!AY"&amp;A16)&lt;&gt;"",INDIRECT("EML_Tool_WP!AY"&amp;A16),"")</f>
        <v>1</v>
      </c>
    </row>
    <row r="17" customFormat="false" ht="14.4" hidden="false" customHeight="false" outlineLevel="0" collapsed="false">
      <c r="A17" s="228" t="n">
        <v>77</v>
      </c>
      <c r="B17" s="242" t="str">
        <f aca="true">INDIRECT("EML_Tool_WP!A"&amp;A17)</f>
        <v>WP1.3.5</v>
      </c>
      <c r="C17" s="243" t="str">
        <f aca="true">INDIRECT("EML_Tool_WP!B"&amp;A17)</f>
        <v>Powermessungen für NCS2 und NVIDIA ermöglichen</v>
      </c>
      <c r="D17" s="244" t="n">
        <f aca="true">IF(INDIRECT("EML_Tool_WP!AM"&amp;A17)&lt;&gt;"",INDIRECT("EML_Tool_WP!AM"&amp;A17),"")</f>
        <v>44013</v>
      </c>
      <c r="E17" s="244" t="str">
        <f aca="true">IF(INDIRECT("EML_Tool_WP!AN"&amp;A17)&lt;&gt;"",INDIRECT("EML_Tool_WP!AN"&amp;A17),"")</f>
        <v/>
      </c>
      <c r="F17" s="243" t="str">
        <f aca="true">IF(INDIRECT("EML_Tool_WP!AQ"&amp;A17)&lt;&gt;"",INDIRECT("EML_Tool_WP!AQ"&amp;A17),"")</f>
        <v>Allow power measurements for common HW</v>
      </c>
      <c r="G17" s="243" t="str">
        <f aca="true">IF(INDIRECT("EML_Tool_WP!AS"&amp;A17)&lt;&gt;"",INDIRECT("EML_Tool_WP!AS"&amp;A17),"")</f>
        <v>MI</v>
      </c>
      <c r="H17" s="243" t="str">
        <f aca="true">IF(INDIRECT("EML_Tool_WP!AT"&amp;A17)&lt;&gt;"",INDIRECT("EML_Tool_WP!AT"&amp;A17),"")</f>
        <v/>
      </c>
      <c r="I17" s="243" t="str">
        <f aca="true">IF(INDIRECT("EML_Tool_WP!AX"&amp;A17)&lt;&gt;"",INDIRECT("EML_Tool_WP!AX"&amp;A17),"")</f>
        <v/>
      </c>
      <c r="J17" s="243" t="str">
        <f aca="true">IF(INDIRECT("EML_Tool_WP!AV"&amp;A17)&lt;&gt;"",INDIRECT("EML_Tool_WP!AV"&amp;A17),"")</f>
        <v>running</v>
      </c>
      <c r="K17" s="245" t="n">
        <f aca="true">IF(INDIRECT("EML_Tool_WP!AY"&amp;A17)&lt;&gt;"",INDIRECT("EML_Tool_WP!AY"&amp;A17),"")</f>
        <v>2</v>
      </c>
    </row>
    <row r="18" customFormat="false" ht="14.4" hidden="false" customHeight="false" outlineLevel="0" collapsed="false">
      <c r="A18" s="228" t="n">
        <v>87</v>
      </c>
      <c r="B18" s="242" t="str">
        <f aca="true">INDIRECT("EML_Tool_WP!A"&amp;A18)</f>
        <v>WP1.3.6</v>
      </c>
      <c r="C18" s="243" t="str">
        <f aca="true">INDIRECT("EML_Tool_WP!B"&amp;A18)</f>
        <v>Systemintegration</v>
      </c>
      <c r="D18" s="244" t="str">
        <f aca="true">IF(INDIRECT("EML_Tool_WP!AM"&amp;A18)&lt;&gt;"",INDIRECT("EML_Tool_WP!AM"&amp;A18),"")</f>
        <v/>
      </c>
      <c r="E18" s="244" t="str">
        <f aca="true">IF(INDIRECT("EML_Tool_WP!AN"&amp;A18)&lt;&gt;"",INDIRECT("EML_Tool_WP!AN"&amp;A18),"")</f>
        <v/>
      </c>
      <c r="F18" s="243" t="str">
        <f aca="true">IF(INDIRECT("EML_Tool_WP!AQ"&amp;A18)&lt;&gt;"",INDIRECT("EML_Tool_WP!AQ"&amp;A18),"")</f>
        <v>Demonstration and documentation</v>
      </c>
      <c r="G18" s="243" t="str">
        <f aca="true">IF(INDIRECT("EML_Tool_WP!AS"&amp;A18)&lt;&gt;"",INDIRECT("EML_Tool_WP!AS"&amp;A18),"")</f>
        <v>AW</v>
      </c>
      <c r="H18" s="243" t="str">
        <f aca="true">IF(INDIRECT("EML_Tool_WP!AT"&amp;A18)&lt;&gt;"",INDIRECT("EML_Tool_WP!AT"&amp;A18),"")</f>
        <v/>
      </c>
      <c r="I18" s="243" t="str">
        <f aca="true">IF(INDIRECT("EML_Tool_WP!AX"&amp;A18)&lt;&gt;"",INDIRECT("EML_Tool_WP!AX"&amp;A18),"")</f>
        <v/>
      </c>
      <c r="J18" s="243" t="str">
        <f aca="true">IF(INDIRECT("EML_Tool_WP!AV"&amp;A18)&lt;&gt;"",INDIRECT("EML_Tool_WP!AV"&amp;A18),"")</f>
        <v>not started</v>
      </c>
      <c r="K18" s="245" t="n">
        <f aca="true">IF(INDIRECT("EML_Tool_WP!AY"&amp;A18)&lt;&gt;"",INDIRECT("EML_Tool_WP!AY"&amp;A18),"")</f>
        <v>3</v>
      </c>
    </row>
    <row r="19" customFormat="false" ht="14.4" hidden="false" customHeight="false" outlineLevel="0" collapsed="false">
      <c r="A19" s="228" t="n">
        <v>93</v>
      </c>
      <c r="B19" s="242" t="str">
        <f aca="true">INDIRECT("EML_Tool_WP!A"&amp;A19)</f>
        <v>WP2.1.1</v>
      </c>
      <c r="C19" s="243" t="str">
        <f aca="true">INDIRECT("EML_Tool_WP!B"&amp;A19)</f>
        <v>HW unabhängige Quantization</v>
      </c>
      <c r="D19" s="244" t="n">
        <f aca="true">IF(INDIRECT("EML_Tool_WP!AM"&amp;A19)&lt;&gt;"",INDIRECT("EML_Tool_WP!AM"&amp;A19),"")</f>
        <v>43891</v>
      </c>
      <c r="E19" s="244" t="str">
        <f aca="true">IF(INDIRECT("EML_Tool_WP!AN"&amp;A19)&lt;&gt;"",INDIRECT("EML_Tool_WP!AN"&amp;A19),"")</f>
        <v/>
      </c>
      <c r="F19" s="243" t="str">
        <f aca="true">IF(INDIRECT("EML_Tool_WP!AQ"&amp;A19)&lt;&gt;"",INDIRECT("EML_Tool_WP!AQ"&amp;A19),"")</f>
        <v>HW independent quantization on Xilinx</v>
      </c>
      <c r="G19" s="243" t="str">
        <f aca="true">IF(INDIRECT("EML_Tool_WP!AS"&amp;A19)&lt;&gt;"",INDIRECT("EML_Tool_WP!AS"&amp;A19),"")</f>
        <v>MW</v>
      </c>
      <c r="H19" s="243" t="str">
        <f aca="true">IF(INDIRECT("EML_Tool_WP!AT"&amp;A19)&lt;&gt;"",INDIRECT("EML_Tool_WP!AT"&amp;A19),"")</f>
        <v>DD</v>
      </c>
      <c r="I19" s="243" t="str">
        <f aca="true">IF(INDIRECT("EML_Tool_WP!AX"&amp;A19)&lt;&gt;"",INDIRECT("EML_Tool_WP!AX"&amp;A19),"")</f>
        <v/>
      </c>
      <c r="J19" s="243" t="str">
        <f aca="true">IF(INDIRECT("EML_Tool_WP!AV"&amp;A19)&lt;&gt;"",INDIRECT("EML_Tool_WP!AV"&amp;A19),"")</f>
        <v>running</v>
      </c>
      <c r="K19" s="245" t="n">
        <f aca="true">IF(INDIRECT("EML_Tool_WP!AY"&amp;A19)&lt;&gt;"",INDIRECT("EML_Tool_WP!AY"&amp;A19),"")</f>
        <v>3</v>
      </c>
    </row>
    <row r="20" customFormat="false" ht="14.4" hidden="false" customHeight="false" outlineLevel="0" collapsed="false">
      <c r="A20" s="228" t="n">
        <v>96</v>
      </c>
      <c r="B20" s="242" t="str">
        <f aca="true">INDIRECT("EML_Tool_WP!A"&amp;A20)</f>
        <v>WP2.1.2</v>
      </c>
      <c r="C20" s="243" t="str">
        <f aca="true">INDIRECT("EML_Tool_WP!B"&amp;A20)</f>
        <v>NVIDIA Native Quantization</v>
      </c>
      <c r="D20" s="244" t="n">
        <f aca="true">IF(INDIRECT("EML_Tool_WP!AM"&amp;A20)&lt;&gt;"",INDIRECT("EML_Tool_WP!AM"&amp;A20),"")</f>
        <v>44136</v>
      </c>
      <c r="E20" s="244" t="str">
        <f aca="true">IF(INDIRECT("EML_Tool_WP!AN"&amp;A20)&lt;&gt;"",INDIRECT("EML_Tool_WP!AN"&amp;A20),"")</f>
        <v/>
      </c>
      <c r="F20" s="243" t="str">
        <f aca="true">IF(INDIRECT("EML_Tool_WP!AQ"&amp;A20)&lt;&gt;"",INDIRECT("EML_Tool_WP!AQ"&amp;A20),"")</f>
        <v>Test Tensor-RT native quantization</v>
      </c>
      <c r="G20" s="243" t="str">
        <f aca="true">IF(INDIRECT("EML_Tool_WP!AS"&amp;A20)&lt;&gt;"",INDIRECT("EML_Tool_WP!AS"&amp;A20),"")</f>
        <v>AW</v>
      </c>
      <c r="H20" s="243" t="str">
        <f aca="true">IF(INDIRECT("EML_Tool_WP!AT"&amp;A20)&lt;&gt;"",INDIRECT("EML_Tool_WP!AT"&amp;A20),"")</f>
        <v>KK</v>
      </c>
      <c r="I20" s="243" t="str">
        <f aca="true">IF(INDIRECT("EML_Tool_WP!AX"&amp;A20)&lt;&gt;"",INDIRECT("EML_Tool_WP!AX"&amp;A20),"")</f>
        <v/>
      </c>
      <c r="J20" s="243" t="str">
        <f aca="true">IF(INDIRECT("EML_Tool_WP!AV"&amp;A20)&lt;&gt;"",INDIRECT("EML_Tool_WP!AV"&amp;A20),"")</f>
        <v>running</v>
      </c>
      <c r="K20" s="245" t="n">
        <f aca="true">IF(INDIRECT("EML_Tool_WP!AY"&amp;A20)&lt;&gt;"",INDIRECT("EML_Tool_WP!AY"&amp;A20),"")</f>
        <v>2</v>
      </c>
    </row>
    <row r="21" customFormat="false" ht="14.4" hidden="false" customHeight="false" outlineLevel="0" collapsed="false">
      <c r="A21" s="228" t="n">
        <v>98</v>
      </c>
      <c r="B21" s="242" t="str">
        <f aca="true">INDIRECT("EML_Tool_WP!A"&amp;A21)</f>
        <v>WP2.1.3</v>
      </c>
      <c r="C21" s="243" t="str">
        <f aca="true">INDIRECT("EML_Tool_WP!B"&amp;A21)</f>
        <v>Intel Native Quantization</v>
      </c>
      <c r="D21" s="244" t="n">
        <f aca="true">IF(INDIRECT("EML_Tool_WP!AM"&amp;A21)&lt;&gt;"",INDIRECT("EML_Tool_WP!AM"&amp;A21),"")</f>
        <v>44105</v>
      </c>
      <c r="E21" s="244" t="str">
        <f aca="true">IF(INDIRECT("EML_Tool_WP!AN"&amp;A21)&lt;&gt;"",INDIRECT("EML_Tool_WP!AN"&amp;A21),"")</f>
        <v/>
      </c>
      <c r="F21" s="243" t="str">
        <f aca="true">IF(INDIRECT("EML_Tool_WP!AQ"&amp;A21)&lt;&gt;"",INDIRECT("EML_Tool_WP!AQ"&amp;A21),"")</f>
        <v>Test OpenVino native quantization</v>
      </c>
      <c r="G21" s="243" t="str">
        <f aca="true">IF(INDIRECT("EML_Tool_WP!AS"&amp;A21)&lt;&gt;"",INDIRECT("EML_Tool_WP!AS"&amp;A21),"")</f>
        <v>AW</v>
      </c>
      <c r="H21" s="243" t="str">
        <f aca="true">IF(INDIRECT("EML_Tool_WP!AT"&amp;A21)&lt;&gt;"",INDIRECT("EML_Tool_WP!AT"&amp;A21),"")</f>
        <v>JW</v>
      </c>
      <c r="I21" s="243" t="str">
        <f aca="true">IF(INDIRECT("EML_Tool_WP!AX"&amp;A21)&lt;&gt;"",INDIRECT("EML_Tool_WP!AX"&amp;A21),"")</f>
        <v/>
      </c>
      <c r="J21" s="243" t="str">
        <f aca="true">IF(INDIRECT("EML_Tool_WP!AV"&amp;A21)&lt;&gt;"",INDIRECT("EML_Tool_WP!AV"&amp;A21),"")</f>
        <v>running</v>
      </c>
      <c r="K21" s="245" t="n">
        <f aca="true">IF(INDIRECT("EML_Tool_WP!AY"&amp;A21)&lt;&gt;"",INDIRECT("EML_Tool_WP!AY"&amp;A21),"")</f>
        <v>2</v>
      </c>
    </row>
    <row r="22" customFormat="false" ht="28.8" hidden="false" customHeight="false" outlineLevel="0" collapsed="false">
      <c r="A22" s="228" t="n">
        <v>100</v>
      </c>
      <c r="B22" s="242" t="str">
        <f aca="true">INDIRECT("EML_Tool_WP!A"&amp;A22)</f>
        <v>WP2.1.4</v>
      </c>
      <c r="C22" s="243" t="str">
        <f aca="true">INDIRECT("EML_Tool_WP!B"&amp;A22)</f>
        <v>Xilinx Quantization Aware Training</v>
      </c>
      <c r="D22" s="244" t="n">
        <f aca="true">IF(INDIRECT("EML_Tool_WP!AM"&amp;A22)&lt;&gt;"",INDIRECT("EML_Tool_WP!AM"&amp;A22),"")</f>
        <v>44105</v>
      </c>
      <c r="E22" s="244" t="str">
        <f aca="true">IF(INDIRECT("EML_Tool_WP!AN"&amp;A22)&lt;&gt;"",INDIRECT("EML_Tool_WP!AN"&amp;A22),"")</f>
        <v/>
      </c>
      <c r="F22" s="243" t="str">
        <f aca="true">IF(INDIRECT("EML_Tool_WP!AQ"&amp;A22)&lt;&gt;"",INDIRECT("EML_Tool_WP!AQ"&amp;A22),"")</f>
        <v>Tradeoff between slimmable networks and quantization regarding performance loss and latency gain</v>
      </c>
      <c r="G22" s="243" t="str">
        <f aca="true">IF(INDIRECT("EML_Tool_WP!AS"&amp;A22)&lt;&gt;"",INDIRECT("EML_Tool_WP!AS"&amp;A22),"")</f>
        <v>MW</v>
      </c>
      <c r="H22" s="243" t="str">
        <f aca="true">IF(INDIRECT("EML_Tool_WP!AT"&amp;A22)&lt;&gt;"",INDIRECT("EML_Tool_WP!AT"&amp;A22),"")</f>
        <v>BS</v>
      </c>
      <c r="I22" s="243" t="str">
        <f aca="true">IF(INDIRECT("EML_Tool_WP!AX"&amp;A22)&lt;&gt;"",INDIRECT("EML_Tool_WP!AX"&amp;A22),"")</f>
        <v/>
      </c>
      <c r="J22" s="243" t="str">
        <f aca="true">IF(INDIRECT("EML_Tool_WP!AV"&amp;A22)&lt;&gt;"",INDIRECT("EML_Tool_WP!AV"&amp;A22),"")</f>
        <v>running</v>
      </c>
      <c r="K22" s="245" t="n">
        <f aca="true">IF(INDIRECT("EML_Tool_WP!AY"&amp;A22)&lt;&gt;"",INDIRECT("EML_Tool_WP!AY"&amp;A22),"")</f>
        <v>1</v>
      </c>
    </row>
    <row r="23" customFormat="false" ht="14.4" hidden="false" customHeight="false" outlineLevel="0" collapsed="false">
      <c r="A23" s="228" t="n">
        <v>107</v>
      </c>
      <c r="B23" s="242" t="str">
        <f aca="true">INDIRECT("EML_Tool_WP!A"&amp;A23)</f>
        <v>WP2.2.1</v>
      </c>
      <c r="C23" s="243" t="str">
        <f aca="true">INDIRECT("EML_Tool_WP!B"&amp;A23)</f>
        <v>Distiller HW unabhängiges Pruning</v>
      </c>
      <c r="D23" s="244" t="n">
        <f aca="true">IF(INDIRECT("EML_Tool_WP!AM"&amp;A23)&lt;&gt;"",INDIRECT("EML_Tool_WP!AM"&amp;A23),"")</f>
        <v>43891</v>
      </c>
      <c r="E23" s="244" t="str">
        <f aca="true">IF(INDIRECT("EML_Tool_WP!AN"&amp;A23)&lt;&gt;"",INDIRECT("EML_Tool_WP!AN"&amp;A23),"")</f>
        <v/>
      </c>
      <c r="F23" s="243" t="str">
        <f aca="true">IF(INDIRECT("EML_Tool_WP!AQ"&amp;A23)&lt;&gt;"",INDIRECT("EML_Tool_WP!AQ"&amp;A23),"")</f>
        <v>HW independent pruning through distiller</v>
      </c>
      <c r="G23" s="243" t="str">
        <f aca="true">IF(INDIRECT("EML_Tool_WP!AS"&amp;A23)&lt;&gt;"",INDIRECT("EML_Tool_WP!AS"&amp;A23),"")</f>
        <v>MW</v>
      </c>
      <c r="H23" s="243" t="str">
        <f aca="true">IF(INDIRECT("EML_Tool_WP!AT"&amp;A23)&lt;&gt;"",INDIRECT("EML_Tool_WP!AT"&amp;A23),"")</f>
        <v>AG</v>
      </c>
      <c r="I23" s="243" t="str">
        <f aca="true">IF(INDIRECT("EML_Tool_WP!AX"&amp;A23)&lt;&gt;"",INDIRECT("EML_Tool_WP!AX"&amp;A23),"")</f>
        <v/>
      </c>
      <c r="J23" s="243" t="str">
        <f aca="true">IF(INDIRECT("EML_Tool_WP!AV"&amp;A23)&lt;&gt;"",INDIRECT("EML_Tool_WP!AV"&amp;A23),"")</f>
        <v>running</v>
      </c>
      <c r="K23" s="245" t="n">
        <f aca="true">IF(INDIRECT("EML_Tool_WP!AY"&amp;A23)&lt;&gt;"",INDIRECT("EML_Tool_WP!AY"&amp;A23),"")</f>
        <v>3</v>
      </c>
    </row>
    <row r="24" customFormat="false" ht="14.4" hidden="false" customHeight="false" outlineLevel="0" collapsed="false">
      <c r="A24" s="228" t="n">
        <v>110</v>
      </c>
      <c r="B24" s="242" t="str">
        <f aca="true">INDIRECT("EML_Tool_WP!A"&amp;A24)</f>
        <v>WP2.2.2</v>
      </c>
      <c r="C24" s="243" t="str">
        <f aca="true">INDIRECT("EML_Tool_WP!B"&amp;A24)</f>
        <v>Netzoptimierung durch slimmable Networks</v>
      </c>
      <c r="D24" s="244" t="n">
        <f aca="true">IF(INDIRECT("EML_Tool_WP!AM"&amp;A24)&lt;&gt;"",INDIRECT("EML_Tool_WP!AM"&amp;A24),"")</f>
        <v>44105</v>
      </c>
      <c r="E24" s="244" t="str">
        <f aca="true">IF(INDIRECT("EML_Tool_WP!AN"&amp;A24)&lt;&gt;"",INDIRECT("EML_Tool_WP!AN"&amp;A24),"")</f>
        <v/>
      </c>
      <c r="F24" s="243" t="str">
        <f aca="true">IF(INDIRECT("EML_Tool_WP!AQ"&amp;A24)&lt;&gt;"",INDIRECT("EML_Tool_WP!AQ"&amp;A24),"")</f>
        <v>Application of slimmable networks on NVIDIA</v>
      </c>
      <c r="G24" s="243" t="str">
        <f aca="true">IF(INDIRECT("EML_Tool_WP!AS"&amp;A24)&lt;&gt;"",INDIRECT("EML_Tool_WP!AS"&amp;A24),"")</f>
        <v>MW</v>
      </c>
      <c r="H24" s="243" t="str">
        <f aca="true">IF(INDIRECT("EML_Tool_WP!AT"&amp;A24)&lt;&gt;"",INDIRECT("EML_Tool_WP!AT"&amp;A24),"")</f>
        <v>KK</v>
      </c>
      <c r="I24" s="243" t="str">
        <f aca="true">IF(INDIRECT("EML_Tool_WP!AX"&amp;A24)&lt;&gt;"",INDIRECT("EML_Tool_WP!AX"&amp;A24),"")</f>
        <v/>
      </c>
      <c r="J24" s="243" t="str">
        <f aca="true">IF(INDIRECT("EML_Tool_WP!AV"&amp;A24)&lt;&gt;"",INDIRECT("EML_Tool_WP!AV"&amp;A24),"")</f>
        <v>running</v>
      </c>
      <c r="K24" s="245" t="n">
        <f aca="true">IF(INDIRECT("EML_Tool_WP!AY"&amp;A24)&lt;&gt;"",INDIRECT("EML_Tool_WP!AY"&amp;A24),"")</f>
        <v>2</v>
      </c>
    </row>
    <row r="25" customFormat="false" ht="14.4" hidden="false" customHeight="false" outlineLevel="0" collapsed="false">
      <c r="A25" s="228" t="n">
        <v>127</v>
      </c>
      <c r="B25" s="242" t="str">
        <f aca="true">INDIRECT("EML_Tool_WP!A"&amp;A25)</f>
        <v>WP2.4.1</v>
      </c>
      <c r="C25" s="243" t="str">
        <f aca="true">INDIRECT("EML_Tool_WP!B"&amp;A25)</f>
        <v>Shuntconnections für MobileNet</v>
      </c>
      <c r="D25" s="244" t="n">
        <f aca="true">IF(INDIRECT("EML_Tool_WP!AM"&amp;A25)&lt;&gt;"",INDIRECT("EML_Tool_WP!AM"&amp;A25),"")</f>
        <v>44044</v>
      </c>
      <c r="E25" s="244" t="str">
        <f aca="true">IF(INDIRECT("EML_Tool_WP!AN"&amp;A25)&lt;&gt;"",INDIRECT("EML_Tool_WP!AN"&amp;A25),"")</f>
        <v/>
      </c>
      <c r="F25" s="243" t="str">
        <f aca="true">IF(INDIRECT("EML_Tool_WP!AQ"&amp;A25)&lt;&gt;"",INDIRECT("EML_Tool_WP!AQ"&amp;A25),"")</f>
        <v>Replace blocks of MobileNet with shunt connections to reduce FLOPS</v>
      </c>
      <c r="G25" s="243" t="str">
        <f aca="true">IF(INDIRECT("EML_Tool_WP!AS"&amp;A25)&lt;&gt;"",INDIRECT("EML_Tool_WP!AS"&amp;A25),"")</f>
        <v>BH</v>
      </c>
      <c r="H25" s="243" t="str">
        <f aca="true">IF(INDIRECT("EML_Tool_WP!AT"&amp;A25)&lt;&gt;"",INDIRECT("EML_Tool_WP!AT"&amp;A25),"")</f>
        <v>BH</v>
      </c>
      <c r="I25" s="243" t="str">
        <f aca="true">IF(INDIRECT("EML_Tool_WP!AX"&amp;A25)&lt;&gt;"",INDIRECT("EML_Tool_WP!AX"&amp;A25),"")</f>
        <v/>
      </c>
      <c r="J25" s="243" t="str">
        <f aca="true">IF(INDIRECT("EML_Tool_WP!AV"&amp;A25)&lt;&gt;"",INDIRECT("EML_Tool_WP!AV"&amp;A25),"")</f>
        <v>running</v>
      </c>
      <c r="K25" s="245" t="n">
        <f aca="true">IF(INDIRECT("EML_Tool_WP!AY"&amp;A25)&lt;&gt;"",INDIRECT("EML_Tool_WP!AY"&amp;A25),"")</f>
        <v>1</v>
      </c>
    </row>
    <row r="26" customFormat="false" ht="14.4" hidden="false" customHeight="false" outlineLevel="0" collapsed="false">
      <c r="A26" s="228" t="n">
        <v>130</v>
      </c>
      <c r="B26" s="242" t="str">
        <f aca="true">INDIRECT("EML_Tool_WP!A"&amp;A26)</f>
        <v>WP2.4.2</v>
      </c>
      <c r="C26" s="243" t="str">
        <f aca="true">INDIRECT("EML_Tool_WP!B"&amp;A26)</f>
        <v>SqueezeNas Modelle trainieren</v>
      </c>
      <c r="D26" s="244" t="n">
        <f aca="true">IF(INDIRECT("EML_Tool_WP!AM"&amp;A26)&lt;&gt;"",INDIRECT("EML_Tool_WP!AM"&amp;A26),"")</f>
        <v>43922</v>
      </c>
      <c r="E26" s="244" t="str">
        <f aca="true">IF(INDIRECT("EML_Tool_WP!AN"&amp;A26)&lt;&gt;"",INDIRECT("EML_Tool_WP!AN"&amp;A26),"")</f>
        <v/>
      </c>
      <c r="F26" s="243" t="str">
        <f aca="true">IF(INDIRECT("EML_Tool_WP!AQ"&amp;A26)&lt;&gt;"",INDIRECT("EML_Tool_WP!AQ"&amp;A26),"")</f>
        <v>Reimplement SqueezeNAS for semantic segmentation. Compare to Deeplab</v>
      </c>
      <c r="G26" s="243" t="str">
        <f aca="true">IF(INDIRECT("EML_Tool_WP!AS"&amp;A26)&lt;&gt;"",INDIRECT("EML_Tool_WP!AS"&amp;A26),"")</f>
        <v>AM</v>
      </c>
      <c r="H26" s="243" t="str">
        <f aca="true">IF(INDIRECT("EML_Tool_WP!AT"&amp;A26)&lt;&gt;"",INDIRECT("EML_Tool_WP!AT"&amp;A26),"")</f>
        <v/>
      </c>
      <c r="I26" s="243" t="str">
        <f aca="true">IF(INDIRECT("EML_Tool_WP!AX"&amp;A26)&lt;&gt;"",INDIRECT("EML_Tool_WP!AX"&amp;A26),"")</f>
        <v/>
      </c>
      <c r="J26" s="243" t="str">
        <f aca="true">IF(INDIRECT("EML_Tool_WP!AV"&amp;A26)&lt;&gt;"",INDIRECT("EML_Tool_WP!AV"&amp;A26),"")</f>
        <v>running</v>
      </c>
      <c r="K26" s="245" t="n">
        <f aca="true">IF(INDIRECT("EML_Tool_WP!AY"&amp;A26)&lt;&gt;"",INDIRECT("EML_Tool_WP!AY"&amp;A26),"")</f>
        <v>2</v>
      </c>
    </row>
    <row r="27" customFormat="false" ht="14.4" hidden="false" customHeight="false" outlineLevel="0" collapsed="false">
      <c r="A27" s="228" t="n">
        <v>134</v>
      </c>
      <c r="B27" s="242" t="str">
        <f aca="true">INDIRECT("EML_Tool_WP!A"&amp;A27)</f>
        <v>WP2.4.3</v>
      </c>
      <c r="C27" s="243" t="str">
        <f aca="true">INDIRECT("EML_Tool_WP!B"&amp;A27)</f>
        <v>Gemeinsamer Backbone für semantic und instance Segmentation</v>
      </c>
      <c r="D27" s="244" t="n">
        <f aca="true">IF(INDIRECT("EML_Tool_WP!AM"&amp;A27)&lt;&gt;"",INDIRECT("EML_Tool_WP!AM"&amp;A27),"")</f>
        <v>44075</v>
      </c>
      <c r="E27" s="244" t="str">
        <f aca="true">IF(INDIRECT("EML_Tool_WP!AN"&amp;A27)&lt;&gt;"",INDIRECT("EML_Tool_WP!AN"&amp;A27),"")</f>
        <v/>
      </c>
      <c r="F27" s="243" t="str">
        <f aca="true">IF(INDIRECT("EML_Tool_WP!AQ"&amp;A27)&lt;&gt;"",INDIRECT("EML_Tool_WP!AQ"&amp;A27),"")</f>
        <v>Use common MobileNet Backbone for both detection and segmentation</v>
      </c>
      <c r="G27" s="243" t="str">
        <f aca="true">IF(INDIRECT("EML_Tool_WP!AS"&amp;A27)&lt;&gt;"",INDIRECT("EML_Tool_WP!AS"&amp;A27),"")</f>
        <v>AW</v>
      </c>
      <c r="H27" s="243" t="str">
        <f aca="true">IF(INDIRECT("EML_Tool_WP!AT"&amp;A27)&lt;&gt;"",INDIRECT("EML_Tool_WP!AT"&amp;A27),"")</f>
        <v>HB</v>
      </c>
      <c r="I27" s="243" t="str">
        <f aca="true">IF(INDIRECT("EML_Tool_WP!AX"&amp;A27)&lt;&gt;"",INDIRECT("EML_Tool_WP!AX"&amp;A27),"")</f>
        <v/>
      </c>
      <c r="J27" s="243" t="str">
        <f aca="true">IF(INDIRECT("EML_Tool_WP!AV"&amp;A27)&lt;&gt;"",INDIRECT("EML_Tool_WP!AV"&amp;A27),"")</f>
        <v>running</v>
      </c>
      <c r="K27" s="245" t="n">
        <f aca="true">IF(INDIRECT("EML_Tool_WP!AY"&amp;A27)&lt;&gt;"",INDIRECT("EML_Tool_WP!AY"&amp;A27),"")</f>
        <v>3</v>
      </c>
    </row>
    <row r="28" customFormat="false" ht="14.4" hidden="false" customHeight="false" outlineLevel="0" collapsed="false">
      <c r="A28" s="228" t="n">
        <v>143</v>
      </c>
      <c r="B28" s="242" t="str">
        <f aca="true">INDIRECT("EML_Tool_WP!A"&amp;A28)</f>
        <v>WP2.5.1</v>
      </c>
      <c r="C28" s="243" t="str">
        <f aca="true">INDIRECT("EML_Tool_WP!B"&amp;A28)</f>
        <v>Trainingsserver EDA01 einrichten</v>
      </c>
      <c r="D28" s="244" t="n">
        <f aca="true">IF(INDIRECT("EML_Tool_WP!AM"&amp;A28)&lt;&gt;"",INDIRECT("EML_Tool_WP!AM"&amp;A28),"")</f>
        <v>43952</v>
      </c>
      <c r="E28" s="244" t="str">
        <f aca="true">IF(INDIRECT("EML_Tool_WP!AN"&amp;A28)&lt;&gt;"",INDIRECT("EML_Tool_WP!AN"&amp;A28),"")</f>
        <v/>
      </c>
      <c r="F28" s="243" t="str">
        <f aca="true">IF(INDIRECT("EML_Tool_WP!AQ"&amp;A28)&lt;&gt;"",INDIRECT("EML_Tool_WP!AQ"&amp;A28),"")</f>
        <v>Get the training server ready for Pytorch and TF2</v>
      </c>
      <c r="G28" s="243" t="str">
        <f aca="true">IF(INDIRECT("EML_Tool_WP!AS"&amp;A28)&lt;&gt;"",INDIRECT("EML_Tool_WP!AS"&amp;A28),"")</f>
        <v>AM</v>
      </c>
      <c r="H28" s="243" t="str">
        <f aca="true">IF(INDIRECT("EML_Tool_WP!AT"&amp;A28)&lt;&gt;"",INDIRECT("EML_Tool_WP!AT"&amp;A28),"")</f>
        <v/>
      </c>
      <c r="I28" s="243" t="str">
        <f aca="true">IF(INDIRECT("EML_Tool_WP!AX"&amp;A28)&lt;&gt;"",INDIRECT("EML_Tool_WP!AX"&amp;A28),"")</f>
        <v/>
      </c>
      <c r="J28" s="243" t="str">
        <f aca="true">IF(INDIRECT("EML_Tool_WP!AV"&amp;A28)&lt;&gt;"",INDIRECT("EML_Tool_WP!AV"&amp;A28),"")</f>
        <v>running</v>
      </c>
      <c r="K28" s="245" t="n">
        <f aca="true">IF(INDIRECT("EML_Tool_WP!AY"&amp;A28)&lt;&gt;"",INDIRECT("EML_Tool_WP!AY"&amp;A28),"")</f>
        <v>2</v>
      </c>
    </row>
    <row r="29" customFormat="false" ht="14.4" hidden="false" customHeight="false" outlineLevel="0" collapsed="false">
      <c r="A29" s="228" t="n">
        <v>148</v>
      </c>
      <c r="B29" s="242" t="str">
        <f aca="true">INDIRECT("EML_Tool_WP!A"&amp;A29)</f>
        <v>WP2.5.2</v>
      </c>
      <c r="C29" s="243" t="str">
        <f aca="true">INDIRECT("EML_Tool_WP!B"&amp;A29)</f>
        <v>Externes Training einrichten</v>
      </c>
      <c r="D29" s="244" t="n">
        <f aca="true">IF(INDIRECT("EML_Tool_WP!AM"&amp;A29)&lt;&gt;"",INDIRECT("EML_Tool_WP!AM"&amp;A29),"")</f>
        <v>44105</v>
      </c>
      <c r="E29" s="244" t="str">
        <f aca="true">IF(INDIRECT("EML_Tool_WP!AN"&amp;A29)&lt;&gt;"",INDIRECT("EML_Tool_WP!AN"&amp;A29),"")</f>
        <v/>
      </c>
      <c r="F29" s="243" t="str">
        <f aca="true">IF(INDIRECT("EML_Tool_WP!AQ"&amp;A29)&lt;&gt;"",INDIRECT("EML_Tool_WP!AQ"&amp;A29),"")</f>
        <v>Access to Amazon AWS and Vienna Scientific Cluster for training</v>
      </c>
      <c r="G29" s="243" t="str">
        <f aca="true">IF(INDIRECT("EML_Tool_WP!AS"&amp;A29)&lt;&gt;"",INDIRECT("EML_Tool_WP!AS"&amp;A29),"")</f>
        <v>MW</v>
      </c>
      <c r="H29" s="243" t="str">
        <f aca="true">IF(INDIRECT("EML_Tool_WP!AT"&amp;A29)&lt;&gt;"",INDIRECT("EML_Tool_WP!AT"&amp;A29),"")</f>
        <v/>
      </c>
      <c r="I29" s="243" t="str">
        <f aca="true">IF(INDIRECT("EML_Tool_WP!AX"&amp;A29)&lt;&gt;"",INDIRECT("EML_Tool_WP!AX"&amp;A29),"")</f>
        <v/>
      </c>
      <c r="J29" s="243" t="str">
        <f aca="true">IF(INDIRECT("EML_Tool_WP!AV"&amp;A29)&lt;&gt;"",INDIRECT("EML_Tool_WP!AV"&amp;A29),"")</f>
        <v>running</v>
      </c>
      <c r="K29" s="245" t="n">
        <f aca="true">IF(INDIRECT("EML_Tool_WP!AY"&amp;A29)&lt;&gt;"",INDIRECT("EML_Tool_WP!AY"&amp;A29),"")</f>
        <v>2</v>
      </c>
    </row>
    <row r="30" customFormat="false" ht="14.4" hidden="false" customHeight="false" outlineLevel="0" collapsed="false">
      <c r="A30" s="228" t="n">
        <v>152</v>
      </c>
      <c r="B30" s="242" t="str">
        <f aca="true">INDIRECT("EML_Tool_WP!A"&amp;A30)</f>
        <v>WP2.5.3</v>
      </c>
      <c r="C30" s="243" t="str">
        <f aca="true">INDIRECT("EML_Tool_WP!B"&amp;A30)</f>
        <v>Messdatenbank für Messungen im Labor einrichten</v>
      </c>
      <c r="D30" s="244" t="str">
        <f aca="true">IF(INDIRECT("EML_Tool_WP!AM"&amp;A30)&lt;&gt;"",INDIRECT("EML_Tool_WP!AM"&amp;A30),"")</f>
        <v/>
      </c>
      <c r="E30" s="244" t="str">
        <f aca="true">IF(INDIRECT("EML_Tool_WP!AN"&amp;A30)&lt;&gt;"",INDIRECT("EML_Tool_WP!AN"&amp;A30),"")</f>
        <v/>
      </c>
      <c r="F30" s="243" t="str">
        <f aca="true">IF(INDIRECT("EML_Tool_WP!AQ"&amp;A30)&lt;&gt;"",INDIRECT("EML_Tool_WP!AQ"&amp;A30),"")</f>
        <v>Collect all measurements from devices</v>
      </c>
      <c r="G30" s="243" t="str">
        <f aca="true">IF(INDIRECT("EML_Tool_WP!AS"&amp;A30)&lt;&gt;"",INDIRECT("EML_Tool_WP!AS"&amp;A30),"")</f>
        <v>AW</v>
      </c>
      <c r="H30" s="243" t="str">
        <f aca="true">IF(INDIRECT("EML_Tool_WP!AT"&amp;A30)&lt;&gt;"",INDIRECT("EML_Tool_WP!AT"&amp;A30),"")</f>
        <v/>
      </c>
      <c r="I30" s="243" t="str">
        <f aca="true">IF(INDIRECT("EML_Tool_WP!AX"&amp;A30)&lt;&gt;"",INDIRECT("EML_Tool_WP!AX"&amp;A30),"")</f>
        <v/>
      </c>
      <c r="J30" s="243" t="str">
        <f aca="true">IF(INDIRECT("EML_Tool_WP!AV"&amp;A30)&lt;&gt;"",INDIRECT("EML_Tool_WP!AV"&amp;A30),"")</f>
        <v>not started</v>
      </c>
      <c r="K30" s="245" t="n">
        <f aca="true">IF(INDIRECT("EML_Tool_WP!AY"&amp;A30)&lt;&gt;"",INDIRECT("EML_Tool_WP!AY"&amp;A30),"")</f>
        <v>3</v>
      </c>
    </row>
    <row r="31" customFormat="false" ht="14.4" hidden="false" customHeight="false" outlineLevel="0" collapsed="false">
      <c r="A31" s="228" t="n">
        <v>157</v>
      </c>
      <c r="B31" s="242" t="str">
        <f aca="true">INDIRECT("EML_Tool_WP!A"&amp;A31)</f>
        <v>WP2.5.4</v>
      </c>
      <c r="C31" s="243" t="str">
        <f aca="true">INDIRECT("EML_Tool_WP!B"&amp;A31)</f>
        <v>EML-Prozess automatisieren und vereinfachen</v>
      </c>
      <c r="D31" s="244" t="str">
        <f aca="true">IF(INDIRECT("EML_Tool_WP!AM"&amp;A31)&lt;&gt;"",INDIRECT("EML_Tool_WP!AM"&amp;A31),"")</f>
        <v/>
      </c>
      <c r="E31" s="244" t="str">
        <f aca="true">IF(INDIRECT("EML_Tool_WP!AN"&amp;A31)&lt;&gt;"",INDIRECT("EML_Tool_WP!AN"&amp;A31),"")</f>
        <v/>
      </c>
      <c r="F31" s="243" t="str">
        <f aca="true">IF(INDIRECT("EML_Tool_WP!AQ"&amp;A31)&lt;&gt;"",INDIRECT("EML_Tool_WP!AQ"&amp;A31),"")</f>
        <v>Automate manual inference steps</v>
      </c>
      <c r="G31" s="243" t="str">
        <f aca="true">IF(INDIRECT("EML_Tool_WP!AS"&amp;A31)&lt;&gt;"",INDIRECT("EML_Tool_WP!AS"&amp;A31),"")</f>
        <v>AW</v>
      </c>
      <c r="H31" s="243" t="str">
        <f aca="true">IF(INDIRECT("EML_Tool_WP!AT"&amp;A31)&lt;&gt;"",INDIRECT("EML_Tool_WP!AT"&amp;A31),"")</f>
        <v/>
      </c>
      <c r="I31" s="243" t="str">
        <f aca="true">IF(INDIRECT("EML_Tool_WP!AX"&amp;A31)&lt;&gt;"",INDIRECT("EML_Tool_WP!AX"&amp;A31),"")</f>
        <v/>
      </c>
      <c r="J31" s="243" t="str">
        <f aca="true">IF(INDIRECT("EML_Tool_WP!AV"&amp;A31)&lt;&gt;"",INDIRECT("EML_Tool_WP!AV"&amp;A31),"")</f>
        <v>not started</v>
      </c>
      <c r="K31" s="245" t="n">
        <f aca="true">IF(INDIRECT("EML_Tool_WP!AY"&amp;A31)&lt;&gt;"",INDIRECT("EML_Tool_WP!AY"&amp;A31),"")</f>
        <v>3</v>
      </c>
    </row>
    <row r="32" customFormat="false" ht="28.8" hidden="false" customHeight="false" outlineLevel="0" collapsed="false">
      <c r="A32" s="228" t="n">
        <v>162</v>
      </c>
      <c r="B32" s="242" t="str">
        <f aca="true">INDIRECT("EML_Tool_WP!A"&amp;A32)</f>
        <v>WP2.5.5</v>
      </c>
      <c r="C32" s="243" t="str">
        <f aca="true">INDIRECT("EML_Tool_WP!B"&amp;A32)</f>
        <v>Applikation: Traffic Light System</v>
      </c>
      <c r="D32" s="244" t="n">
        <f aca="true">IF(INDIRECT("EML_Tool_WP!AM"&amp;A32)&lt;&gt;"",INDIRECT("EML_Tool_WP!AM"&amp;A32),"")</f>
        <v>43891</v>
      </c>
      <c r="E32" s="244" t="str">
        <f aca="true">IF(INDIRECT("EML_Tool_WP!AN"&amp;A32)&lt;&gt;"",INDIRECT("EML_Tool_WP!AN"&amp;A32),"")</f>
        <v/>
      </c>
      <c r="F32" s="243" t="str">
        <f aca="true">IF(INDIRECT("EML_Tool_WP!AQ"&amp;A32)&lt;&gt;"",INDIRECT("EML_Tool_WP!AQ"&amp;A32),"")</f>
        <v>Find best combination of HW device and network MobileNet, EfficientDet and Yolo for a pedestrian detection application</v>
      </c>
      <c r="G32" s="243" t="str">
        <f aca="true">IF(INDIRECT("EML_Tool_WP!AS"&amp;A32)&lt;&gt;"",INDIRECT("EML_Tool_WP!AS"&amp;A32),"")</f>
        <v>AW</v>
      </c>
      <c r="H32" s="243" t="str">
        <f aca="true">IF(INDIRECT("EML_Tool_WP!AT"&amp;A32)&lt;&gt;"",INDIRECT("EML_Tool_WP!AT"&amp;A32),"")</f>
        <v/>
      </c>
      <c r="I32" s="243" t="str">
        <f aca="true">IF(INDIRECT("EML_Tool_WP!AX"&amp;A32)&lt;&gt;"",INDIRECT("EML_Tool_WP!AX"&amp;A32),"")</f>
        <v/>
      </c>
      <c r="J32" s="243" t="str">
        <f aca="true">IF(INDIRECT("EML_Tool_WP!AV"&amp;A32)&lt;&gt;"",INDIRECT("EML_Tool_WP!AV"&amp;A32),"")</f>
        <v>running</v>
      </c>
      <c r="K32" s="245" t="n">
        <f aca="true">IF(INDIRECT("EML_Tool_WP!AY"&amp;A32)&lt;&gt;"",INDIRECT("EML_Tool_WP!AY"&amp;A32),"")</f>
        <v>2</v>
      </c>
    </row>
    <row r="33" customFormat="false" ht="14.4" hidden="false" customHeight="false" outlineLevel="0" collapsed="false">
      <c r="A33" s="228" t="n">
        <v>167</v>
      </c>
      <c r="B33" s="242" t="str">
        <f aca="true">INDIRECT("EML_Tool_WP!A"&amp;A33)</f>
        <v>WP2.5.6</v>
      </c>
      <c r="C33" s="243" t="str">
        <f aca="true">INDIRECT("EML_Tool_WP!B"&amp;A33)</f>
        <v>Applikation: Ragweederkennung über eine Drohne</v>
      </c>
      <c r="D33" s="244" t="n">
        <f aca="true">IF(INDIRECT("EML_Tool_WP!AM"&amp;A33)&lt;&gt;"",INDIRECT("EML_Tool_WP!AM"&amp;A33),"")</f>
        <v>44044</v>
      </c>
      <c r="E33" s="244" t="str">
        <f aca="true">IF(INDIRECT("EML_Tool_WP!AN"&amp;A33)&lt;&gt;"",INDIRECT("EML_Tool_WP!AN"&amp;A33),"")</f>
        <v/>
      </c>
      <c r="F33" s="243" t="str">
        <f aca="true">IF(INDIRECT("EML_Tool_WP!AQ"&amp;A33)&lt;&gt;"",INDIRECT("EML_Tool_WP!AQ"&amp;A33),"")</f>
        <v>Recognize Ragweed from a drone. Optimize Network on NVIDIA devices</v>
      </c>
      <c r="G33" s="243" t="str">
        <f aca="true">IF(INDIRECT("EML_Tool_WP!AS"&amp;A33)&lt;&gt;"",INDIRECT("EML_Tool_WP!AS"&amp;A33),"")</f>
        <v>AW</v>
      </c>
      <c r="H33" s="243" t="str">
        <f aca="true">IF(INDIRECT("EML_Tool_WP!AT"&amp;A33)&lt;&gt;"",INDIRECT("EML_Tool_WP!AT"&amp;A33),"")</f>
        <v>LS</v>
      </c>
      <c r="I33" s="243" t="str">
        <f aca="true">IF(INDIRECT("EML_Tool_WP!AX"&amp;A33)&lt;&gt;"",INDIRECT("EML_Tool_WP!AX"&amp;A33),"")</f>
        <v/>
      </c>
      <c r="J33" s="243" t="str">
        <f aca="true">IF(INDIRECT("EML_Tool_WP!AV"&amp;A33)&lt;&gt;"",INDIRECT("EML_Tool_WP!AV"&amp;A33),"")</f>
        <v>running</v>
      </c>
      <c r="K33" s="245" t="n">
        <f aca="true">IF(INDIRECT("EML_Tool_WP!AY"&amp;A33)&lt;&gt;"",INDIRECT("EML_Tool_WP!AY"&amp;A33),"")</f>
        <v>3</v>
      </c>
    </row>
    <row r="34" customFormat="false" ht="14.4" hidden="false" customHeight="false" outlineLevel="0" collapsed="false">
      <c r="A34" s="228" t="n">
        <v>175</v>
      </c>
      <c r="B34" s="242" t="str">
        <f aca="true">INDIRECT("EML_Tool_WP!A"&amp;A34)</f>
        <v>WP2.5.7</v>
      </c>
      <c r="C34" s="243" t="str">
        <f aca="true">INDIRECT("EML_Tool_WP!B"&amp;A34)</f>
        <v>Applikation: Minicar Demonstrator</v>
      </c>
      <c r="D34" s="244" t="n">
        <f aca="true">IF(INDIRECT("EML_Tool_WP!AM"&amp;A34)&lt;&gt;"",INDIRECT("EML_Tool_WP!AM"&amp;A34),"")</f>
        <v>43831</v>
      </c>
      <c r="E34" s="244" t="str">
        <f aca="true">IF(INDIRECT("EML_Tool_WP!AN"&amp;A34)&lt;&gt;"",INDIRECT("EML_Tool_WP!AN"&amp;A34),"")</f>
        <v/>
      </c>
      <c r="F34" s="243" t="str">
        <f aca="true">IF(INDIRECT("EML_Tool_WP!AQ"&amp;A34)&lt;&gt;"",INDIRECT("EML_Tool_WP!AQ"&amp;A34),"")</f>
        <v>Minicar demonstrator for execution of detection networks on Raspberry Pi</v>
      </c>
      <c r="G34" s="243" t="str">
        <f aca="true">IF(INDIRECT("EML_Tool_WP!AS"&amp;A34)&lt;&gt;"",INDIRECT("EML_Tool_WP!AS"&amp;A34),"")</f>
        <v>MI</v>
      </c>
      <c r="H34" s="243" t="str">
        <f aca="true">IF(INDIRECT("EML_Tool_WP!AT"&amp;A34)&lt;&gt;"",INDIRECT("EML_Tool_WP!AT"&amp;A34),"")</f>
        <v>MI</v>
      </c>
      <c r="I34" s="243" t="str">
        <f aca="true">IF(INDIRECT("EML_Tool_WP!AX"&amp;A34)&lt;&gt;"",INDIRECT("EML_Tool_WP!AX"&amp;A34),"")</f>
        <v/>
      </c>
      <c r="J34" s="243" t="str">
        <f aca="true">IF(INDIRECT("EML_Tool_WP!AV"&amp;A34)&lt;&gt;"",INDIRECT("EML_Tool_WP!AV"&amp;A34),"")</f>
        <v>running</v>
      </c>
      <c r="K34" s="245" t="n">
        <f aca="true">IF(INDIRECT("EML_Tool_WP!AY"&amp;A34)&lt;&gt;"",INDIRECT("EML_Tool_WP!AY"&amp;A34),"")</f>
        <v>3</v>
      </c>
    </row>
    <row r="35" customFormat="false" ht="14.4" hidden="false" customHeight="false" outlineLevel="0" collapsed="false">
      <c r="A35" s="228" t="n">
        <v>180</v>
      </c>
      <c r="B35" s="242" t="str">
        <f aca="true">INDIRECT("EML_Tool_WP!A"&amp;A35)</f>
        <v>WP2.5.8</v>
      </c>
      <c r="C35" s="243" t="str">
        <f aca="true">INDIRECT("EML_Tool_WP!B"&amp;A35)</f>
        <v>Applikation: TFLite Netz auf einem Handy</v>
      </c>
      <c r="D35" s="244" t="n">
        <f aca="true">IF(INDIRECT("EML_Tool_WP!AM"&amp;A35)&lt;&gt;"",INDIRECT("EML_Tool_WP!AM"&amp;A35),"")</f>
        <v>44105</v>
      </c>
      <c r="E35" s="244" t="str">
        <f aca="true">IF(INDIRECT("EML_Tool_WP!AN"&amp;A35)&lt;&gt;"",INDIRECT("EML_Tool_WP!AN"&amp;A35),"")</f>
        <v/>
      </c>
      <c r="F35" s="243" t="str">
        <f aca="true">IF(INDIRECT("EML_Tool_WP!AQ"&amp;A35)&lt;&gt;"",INDIRECT("EML_Tool_WP!AQ"&amp;A35),"")</f>
        <v>Mobile phone demonstrator for detection</v>
      </c>
      <c r="G35" s="243" t="str">
        <f aca="true">IF(INDIRECT("EML_Tool_WP!AS"&amp;A35)&lt;&gt;"",INDIRECT("EML_Tool_WP!AS"&amp;A35),"")</f>
        <v>AW</v>
      </c>
      <c r="H35" s="243" t="str">
        <f aca="true">IF(INDIRECT("EML_Tool_WP!AT"&amp;A35)&lt;&gt;"",INDIRECT("EML_Tool_WP!AT"&amp;A35),"")</f>
        <v>TK</v>
      </c>
      <c r="I35" s="243" t="str">
        <f aca="true">IF(INDIRECT("EML_Tool_WP!AX"&amp;A35)&lt;&gt;"",INDIRECT("EML_Tool_WP!AX"&amp;A35),"")</f>
        <v/>
      </c>
      <c r="J35" s="243" t="str">
        <f aca="true">IF(INDIRECT("EML_Tool_WP!AV"&amp;A35)&lt;&gt;"",INDIRECT("EML_Tool_WP!AV"&amp;A35),"")</f>
        <v>running</v>
      </c>
      <c r="K35" s="245" t="n">
        <f aca="true">IF(INDIRECT("EML_Tool_WP!AY"&amp;A35)&lt;&gt;"",INDIRECT("EML_Tool_WP!AY"&amp;A35),"")</f>
        <v>3</v>
      </c>
    </row>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K1:K1048576">
    <cfRule type="colorScale" priority="2">
      <colorScale>
        <cfvo type="min" val="0"/>
        <cfvo type="percentile" val="50"/>
        <cfvo type="max" val="0"/>
        <color rgb="FFF8696B"/>
        <color rgb="FFFFEB84"/>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RowHeight="14.4" zeroHeight="false" outlineLevelRow="0" outlineLevelCol="0"/>
  <cols>
    <col collapsed="false" customWidth="true" hidden="false" outlineLevel="0" max="2" min="1" style="246" width="11.33"/>
    <col collapsed="false" customWidth="true" hidden="false" outlineLevel="0" max="3" min="3" style="0" width="9.66"/>
    <col collapsed="false" customWidth="true" hidden="false" outlineLevel="0" max="4" min="4" style="0" width="62.66"/>
    <col collapsed="false" customWidth="true" hidden="false" outlineLevel="0" max="6" min="5" style="0" width="14.66"/>
    <col collapsed="false" customWidth="true" hidden="false" outlineLevel="0" max="7" min="7" style="0" width="40"/>
    <col collapsed="false" customWidth="true" hidden="false" outlineLevel="0" max="8" min="8" style="0" width="13.55"/>
    <col collapsed="false" customWidth="true" hidden="false" outlineLevel="0" max="9" min="9" style="0" width="19"/>
    <col collapsed="false" customWidth="false" hidden="false" outlineLevel="0" max="1025" min="10" style="0" width="11.45"/>
  </cols>
  <sheetData>
    <row r="1" customFormat="false" ht="14.4" hidden="false" customHeight="false" outlineLevel="0" collapsed="false">
      <c r="A1" s="247" t="s">
        <v>479</v>
      </c>
      <c r="B1" s="247" t="s">
        <v>480</v>
      </c>
      <c r="C1" s="248" t="s">
        <v>481</v>
      </c>
      <c r="D1" s="248" t="s">
        <v>482</v>
      </c>
      <c r="E1" s="248" t="s">
        <v>8</v>
      </c>
      <c r="F1" s="248" t="s">
        <v>483</v>
      </c>
      <c r="G1" s="248" t="s">
        <v>6</v>
      </c>
      <c r="H1" s="248" t="s">
        <v>484</v>
      </c>
      <c r="I1" s="248" t="s">
        <v>6</v>
      </c>
    </row>
    <row r="2" customFormat="false" ht="14.4" hidden="false" customHeight="false" outlineLevel="0" collapsed="false">
      <c r="A2" s="249" t="n">
        <v>43889</v>
      </c>
      <c r="B2" s="249"/>
      <c r="C2" s="250" t="s">
        <v>485</v>
      </c>
      <c r="D2" s="250" t="s">
        <v>486</v>
      </c>
      <c r="E2" s="250" t="s">
        <v>487</v>
      </c>
      <c r="F2" s="250" t="s">
        <v>100</v>
      </c>
      <c r="G2" s="250" t="s">
        <v>488</v>
      </c>
      <c r="H2" s="250"/>
      <c r="I2" s="250" t="s">
        <v>489</v>
      </c>
    </row>
    <row r="3" customFormat="false" ht="14.4" hidden="false" customHeight="false" outlineLevel="0" collapsed="false">
      <c r="A3" s="249" t="n">
        <v>43920</v>
      </c>
      <c r="B3" s="249"/>
      <c r="C3" s="250" t="s">
        <v>490</v>
      </c>
      <c r="D3" s="250" t="s">
        <v>491</v>
      </c>
      <c r="E3" s="250" t="s">
        <v>492</v>
      </c>
      <c r="F3" s="250" t="s">
        <v>100</v>
      </c>
      <c r="G3" s="250" t="s">
        <v>493</v>
      </c>
      <c r="H3" s="250"/>
      <c r="I3" s="250" t="s">
        <v>489</v>
      </c>
    </row>
    <row r="4" customFormat="false" ht="14.4" hidden="false" customHeight="false" outlineLevel="0" collapsed="false">
      <c r="A4" s="249" t="n">
        <v>43976</v>
      </c>
      <c r="B4" s="249"/>
      <c r="C4" s="250" t="s">
        <v>494</v>
      </c>
      <c r="D4" s="250" t="s">
        <v>495</v>
      </c>
      <c r="E4" s="250" t="s">
        <v>496</v>
      </c>
      <c r="F4" s="250" t="s">
        <v>100</v>
      </c>
      <c r="G4" s="250" t="s">
        <v>493</v>
      </c>
      <c r="H4" s="250"/>
      <c r="I4" s="250" t="s">
        <v>489</v>
      </c>
    </row>
    <row r="5" customFormat="false" ht="14.4" hidden="false" customHeight="false" outlineLevel="0" collapsed="false">
      <c r="A5" s="249" t="n">
        <v>43976</v>
      </c>
      <c r="B5" s="249"/>
      <c r="C5" s="250" t="s">
        <v>494</v>
      </c>
      <c r="D5" s="250" t="s">
        <v>497</v>
      </c>
      <c r="E5" s="250" t="s">
        <v>498</v>
      </c>
      <c r="F5" s="250" t="s">
        <v>100</v>
      </c>
      <c r="G5" s="250" t="s">
        <v>499</v>
      </c>
      <c r="H5" s="250"/>
      <c r="I5" s="250" t="s">
        <v>489</v>
      </c>
    </row>
    <row r="6" customFormat="false" ht="14.4" hidden="false" customHeight="false" outlineLevel="0" collapsed="false">
      <c r="A6" s="249" t="n">
        <v>44018</v>
      </c>
      <c r="B6" s="249"/>
      <c r="C6" s="250" t="s">
        <v>485</v>
      </c>
      <c r="D6" s="250" t="s">
        <v>500</v>
      </c>
      <c r="E6" s="250" t="s">
        <v>501</v>
      </c>
      <c r="F6" s="250" t="s">
        <v>100</v>
      </c>
      <c r="G6" s="250" t="s">
        <v>502</v>
      </c>
      <c r="H6" s="250"/>
      <c r="I6" s="250" t="s">
        <v>489</v>
      </c>
    </row>
    <row r="7" customFormat="false" ht="14.4" hidden="false" customHeight="false" outlineLevel="0" collapsed="false">
      <c r="A7" s="249" t="n">
        <v>44025</v>
      </c>
      <c r="B7" s="249"/>
      <c r="C7" s="250" t="s">
        <v>494</v>
      </c>
      <c r="D7" s="250" t="s">
        <v>503</v>
      </c>
      <c r="E7" s="250" t="s">
        <v>504</v>
      </c>
      <c r="F7" s="250" t="s">
        <v>100</v>
      </c>
      <c r="G7" s="250" t="s">
        <v>505</v>
      </c>
      <c r="H7" s="250"/>
      <c r="I7" s="250" t="s">
        <v>489</v>
      </c>
    </row>
    <row r="8" customFormat="false" ht="14.4" hidden="false" customHeight="false" outlineLevel="0" collapsed="false">
      <c r="A8" s="246" t="n">
        <v>44109</v>
      </c>
      <c r="C8" s="0" t="s">
        <v>485</v>
      </c>
      <c r="D8" s="0" t="s">
        <v>506</v>
      </c>
      <c r="E8" s="0" t="s">
        <v>507</v>
      </c>
      <c r="F8" s="0" t="s">
        <v>508</v>
      </c>
      <c r="G8" s="0" t="s">
        <v>509</v>
      </c>
      <c r="I8" s="0" t="s">
        <v>489</v>
      </c>
    </row>
    <row r="9" customFormat="false" ht="14.4" hidden="false" customHeight="false" outlineLevel="0" collapsed="false">
      <c r="A9" s="249" t="n">
        <v>44123</v>
      </c>
      <c r="B9" s="249"/>
      <c r="C9" s="250" t="s">
        <v>485</v>
      </c>
      <c r="D9" s="250" t="s">
        <v>510</v>
      </c>
      <c r="E9" s="250" t="s">
        <v>511</v>
      </c>
      <c r="F9" s="250" t="s">
        <v>100</v>
      </c>
      <c r="G9" s="251" t="s">
        <v>512</v>
      </c>
      <c r="H9" s="250"/>
      <c r="I9" s="250" t="s">
        <v>489</v>
      </c>
    </row>
    <row r="10" customFormat="false" ht="14.4" hidden="false" customHeight="false" outlineLevel="0" collapsed="false">
      <c r="A10" s="249" t="n">
        <v>44138</v>
      </c>
      <c r="B10" s="249"/>
      <c r="C10" s="250" t="s">
        <v>485</v>
      </c>
      <c r="D10" s="250" t="s">
        <v>513</v>
      </c>
      <c r="E10" s="250" t="s">
        <v>514</v>
      </c>
      <c r="F10" s="250" t="s">
        <v>100</v>
      </c>
      <c r="G10" s="250" t="s">
        <v>515</v>
      </c>
      <c r="H10" s="250"/>
      <c r="I10" s="250" t="s">
        <v>489</v>
      </c>
    </row>
    <row r="11" customFormat="false" ht="14.4" hidden="false" customHeight="false" outlineLevel="0" collapsed="false">
      <c r="A11" s="249" t="s">
        <v>516</v>
      </c>
      <c r="B11" s="249"/>
      <c r="C11" s="250" t="s">
        <v>485</v>
      </c>
      <c r="D11" s="250" t="s">
        <v>517</v>
      </c>
      <c r="E11" s="250" t="s">
        <v>518</v>
      </c>
      <c r="F11" s="250" t="s">
        <v>58</v>
      </c>
      <c r="G11" s="250" t="s">
        <v>519</v>
      </c>
      <c r="H11" s="250"/>
      <c r="I11" s="250" t="s">
        <v>489</v>
      </c>
    </row>
    <row r="12" customFormat="false" ht="14.4" hidden="false" customHeight="false" outlineLevel="0" collapsed="false">
      <c r="A12" s="249" t="s">
        <v>516</v>
      </c>
      <c r="B12" s="249"/>
      <c r="C12" s="250" t="s">
        <v>494</v>
      </c>
      <c r="D12" s="250" t="s">
        <v>245</v>
      </c>
      <c r="E12" s="250" t="s">
        <v>520</v>
      </c>
      <c r="F12" s="250" t="s">
        <v>43</v>
      </c>
      <c r="G12" s="250" t="s">
        <v>519</v>
      </c>
      <c r="H12" s="250"/>
      <c r="I12" s="250" t="s">
        <v>489</v>
      </c>
    </row>
    <row r="13" customFormat="false" ht="14.4" hidden="false" customHeight="false" outlineLevel="0" collapsed="false">
      <c r="A13" s="246" t="s">
        <v>521</v>
      </c>
      <c r="C13" s="0" t="s">
        <v>485</v>
      </c>
      <c r="D13" s="252" t="s">
        <v>522</v>
      </c>
      <c r="E13" s="0" t="s">
        <v>523</v>
      </c>
      <c r="F13" s="252" t="s">
        <v>228</v>
      </c>
      <c r="G13" s="252" t="s">
        <v>524</v>
      </c>
      <c r="I13" s="0" t="s">
        <v>525</v>
      </c>
    </row>
    <row r="14" customFormat="false" ht="14.4" hidden="false" customHeight="false" outlineLevel="0" collapsed="false">
      <c r="A14" s="249" t="n">
        <v>44138</v>
      </c>
      <c r="B14" s="249"/>
      <c r="C14" s="250" t="s">
        <v>490</v>
      </c>
      <c r="D14" s="250" t="s">
        <v>526</v>
      </c>
      <c r="E14" s="250" t="s">
        <v>527</v>
      </c>
      <c r="F14" s="250" t="s">
        <v>58</v>
      </c>
      <c r="G14" s="250" t="s">
        <v>528</v>
      </c>
      <c r="H14" s="250"/>
      <c r="I14" s="250" t="s">
        <v>525</v>
      </c>
    </row>
    <row r="15" customFormat="false" ht="14.4" hidden="false" customHeight="false" outlineLevel="0" collapsed="false">
      <c r="A15" s="249" t="n">
        <v>44138</v>
      </c>
      <c r="B15" s="249"/>
      <c r="C15" s="250" t="s">
        <v>529</v>
      </c>
      <c r="D15" s="250" t="s">
        <v>530</v>
      </c>
      <c r="E15" s="250" t="s">
        <v>531</v>
      </c>
      <c r="F15" s="250" t="s">
        <v>100</v>
      </c>
      <c r="G15" s="250" t="s">
        <v>532</v>
      </c>
      <c r="H15" s="250"/>
      <c r="I15" s="250" t="s">
        <v>525</v>
      </c>
    </row>
    <row r="16" customFormat="false" ht="14.4" hidden="false" customHeight="false" outlineLevel="0" collapsed="false">
      <c r="A16" s="246" t="s">
        <v>533</v>
      </c>
      <c r="D16" s="252" t="s">
        <v>75</v>
      </c>
      <c r="F16" s="252" t="s">
        <v>228</v>
      </c>
      <c r="G16" s="0" t="s">
        <v>534</v>
      </c>
      <c r="I16" s="0" t="s">
        <v>535</v>
      </c>
    </row>
    <row r="17" customFormat="false" ht="14.4" hidden="false" customHeight="false" outlineLevel="0" collapsed="false">
      <c r="A17" s="246" t="s">
        <v>533</v>
      </c>
      <c r="D17" s="252" t="s">
        <v>536</v>
      </c>
      <c r="F17" s="252" t="s">
        <v>43</v>
      </c>
      <c r="G17" s="0" t="s">
        <v>534</v>
      </c>
      <c r="I17" s="0" t="s">
        <v>535</v>
      </c>
    </row>
    <row r="18" customFormat="false" ht="14.4" hidden="false" customHeight="false" outlineLevel="0" collapsed="false">
      <c r="A18" s="246" t="n">
        <v>44138</v>
      </c>
      <c r="C18" s="0" t="s">
        <v>490</v>
      </c>
      <c r="D18" s="253" t="s">
        <v>537</v>
      </c>
      <c r="E18" s="0" t="s">
        <v>115</v>
      </c>
      <c r="F18" s="253" t="s">
        <v>58</v>
      </c>
      <c r="I18" s="0" t="s">
        <v>489</v>
      </c>
    </row>
    <row r="19" customFormat="false" ht="14.4" hidden="false" customHeight="false" outlineLevel="0" collapsed="false">
      <c r="A19" s="246" t="n">
        <v>44153</v>
      </c>
      <c r="C19" s="0" t="s">
        <v>494</v>
      </c>
      <c r="D19" s="253" t="s">
        <v>538</v>
      </c>
      <c r="F19" s="253" t="s">
        <v>100</v>
      </c>
      <c r="G19" s="253" t="s">
        <v>539</v>
      </c>
      <c r="I19" s="0" t="s">
        <v>535</v>
      </c>
    </row>
    <row r="20" customFormat="false" ht="14.4" hidden="false" customHeight="false" outlineLevel="0" collapsed="false">
      <c r="A20" s="246" t="n">
        <v>44153</v>
      </c>
      <c r="C20" s="0" t="s">
        <v>485</v>
      </c>
      <c r="D20" s="253" t="s">
        <v>540</v>
      </c>
      <c r="F20" s="253" t="s">
        <v>100</v>
      </c>
      <c r="G20" s="253" t="s">
        <v>541</v>
      </c>
    </row>
    <row r="21" customFormat="false" ht="14.4" hidden="false" customHeight="false" outlineLevel="0" collapsed="false">
      <c r="A21" s="249" t="n">
        <v>44153</v>
      </c>
      <c r="B21" s="249"/>
      <c r="C21" s="250" t="s">
        <v>494</v>
      </c>
      <c r="D21" s="250" t="s">
        <v>542</v>
      </c>
      <c r="E21" s="250" t="s">
        <v>543</v>
      </c>
      <c r="F21" s="250" t="s">
        <v>58</v>
      </c>
      <c r="G21" s="250" t="s">
        <v>544</v>
      </c>
      <c r="H21" s="250"/>
      <c r="I21" s="250" t="s">
        <v>489</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14.4" zeroHeight="false" outlineLevelRow="0" outlineLevelCol="0"/>
  <cols>
    <col collapsed="false" customWidth="true" hidden="false" outlineLevel="0" max="1" min="1" style="0" width="10.64"/>
    <col collapsed="false" customWidth="true" hidden="false" outlineLevel="0" max="2" min="2" style="0" width="19.22"/>
    <col collapsed="false" customWidth="true" hidden="false" outlineLevel="0" max="1025" min="3" style="0" width="10.64"/>
  </cols>
  <sheetData>
    <row r="1" customFormat="false" ht="14.4" hidden="false" customHeight="false" outlineLevel="0" collapsed="false">
      <c r="A1" s="248" t="s">
        <v>10</v>
      </c>
    </row>
    <row r="2" customFormat="false" ht="14.4" hidden="false" customHeight="false" outlineLevel="0" collapsed="false">
      <c r="A2" s="0" t="s">
        <v>74</v>
      </c>
    </row>
    <row r="3" customFormat="false" ht="14.4" hidden="false" customHeight="false" outlineLevel="0" collapsed="false">
      <c r="A3" s="0" t="s">
        <v>82</v>
      </c>
    </row>
    <row r="4" customFormat="false" ht="14.4" hidden="false" customHeight="false" outlineLevel="0" collapsed="false">
      <c r="A4" s="0" t="s">
        <v>545</v>
      </c>
    </row>
    <row r="5" customFormat="false" ht="14.4" hidden="false" customHeight="false" outlineLevel="0" collapsed="false">
      <c r="A5" s="0" t="s">
        <v>44</v>
      </c>
    </row>
    <row r="6" customFormat="false" ht="14.4" hidden="false" customHeight="false" outlineLevel="0" collapsed="false">
      <c r="A6" s="0" t="s">
        <v>32</v>
      </c>
    </row>
    <row r="10" customFormat="false" ht="14.4" hidden="false" customHeight="false" outlineLevel="0" collapsed="false">
      <c r="A10" s="248" t="s">
        <v>546</v>
      </c>
    </row>
    <row r="11" customFormat="false" ht="14.4" hidden="false" customHeight="false" outlineLevel="0" collapsed="false">
      <c r="A11" s="0" t="s">
        <v>100</v>
      </c>
      <c r="B11" s="0" t="s">
        <v>547</v>
      </c>
    </row>
    <row r="12" customFormat="false" ht="14.4" hidden="false" customHeight="false" outlineLevel="0" collapsed="false">
      <c r="A12" s="0" t="s">
        <v>58</v>
      </c>
      <c r="B12" s="0" t="s">
        <v>548</v>
      </c>
    </row>
    <row r="13" customFormat="false" ht="14.4" hidden="false" customHeight="false" outlineLevel="0" collapsed="false">
      <c r="A13" s="0" t="s">
        <v>43</v>
      </c>
      <c r="B13" s="0" t="s">
        <v>549</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en-US</dc:language>
  <cp:lastModifiedBy>Axel Jantsch</cp:lastModifiedBy>
  <cp:lastPrinted>2016-05-27T07:44:33Z</cp:lastPrinted>
  <dcterms:modified xsi:type="dcterms:W3CDTF">2020-12-01T13:38:58Z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