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uxstar\Productos\eRouteCloud\Tag\4.25.0\Analisis\EspecificacionRequerimientos\Reportes Dinámicos\"/>
    </mc:Choice>
  </mc:AlternateContent>
  <bookViews>
    <workbookView xWindow="20370" yWindow="510" windowWidth="20640" windowHeight="11160"/>
  </bookViews>
  <sheets>
    <sheet name="Reportes Dinámicos" sheetId="1" r:id="rId1"/>
    <sheet name="Ventas_81" sheetId="2" r:id="rId2"/>
    <sheet name="VentasCobranza_54" sheetId="3" r:id="rId3"/>
    <sheet name="VentasDistribuidor_82" sheetId="5" r:id="rId4"/>
    <sheet name="InventarioProdTerm_49" sheetId="6" r:id="rId5"/>
    <sheet name="ResumenAlmacen_67" sheetId="7" r:id="rId6"/>
    <sheet name="ResumenVentasDiarias_67" sheetId="8" r:id="rId7"/>
    <sheet name="Kardex_81" sheetId="9" r:id="rId8"/>
    <sheet name="Facturacion_74" sheetId="10" r:id="rId9"/>
    <sheet name="CorteCaja_25" sheetId="11" r:id="rId10"/>
    <sheet name="Promociones_41" sheetId="12" r:id="rId11"/>
    <sheet name="VentasConSaldo_83" sheetId="13" r:id="rId12"/>
    <sheet name="GastosVendedor_0" sheetId="14" r:id="rId13"/>
    <sheet name="Cobranza_28" sheetId="15" r:id="rId14"/>
    <sheet name="CobranzaGral_25" sheetId="16" r:id="rId15"/>
    <sheet name="Cobranza_16" sheetId="17"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3" l="1"/>
  <c r="F19" i="13"/>
  <c r="G12" i="13"/>
  <c r="G20" i="13" s="1"/>
  <c r="G21" i="13" s="1"/>
  <c r="F12" i="13"/>
  <c r="F20" i="13" s="1"/>
  <c r="F21" i="13" s="1"/>
  <c r="G6" i="14" l="1"/>
  <c r="G5" i="14"/>
  <c r="G10" i="16" l="1"/>
  <c r="I9" i="16"/>
  <c r="H9" i="16"/>
  <c r="G9" i="16"/>
  <c r="I5" i="16"/>
  <c r="I10" i="16" s="1"/>
  <c r="H5" i="16"/>
  <c r="H10" i="16" s="1"/>
  <c r="G5" i="16"/>
  <c r="K12" i="17" l="1"/>
  <c r="P3" i="9" l="1"/>
  <c r="P4" i="9"/>
  <c r="P2" i="9"/>
  <c r="E55" i="12" l="1"/>
  <c r="E28" i="12"/>
  <c r="E13" i="12"/>
  <c r="B69" i="11" l="1"/>
  <c r="I60" i="11"/>
  <c r="H60" i="11"/>
  <c r="G60" i="11"/>
  <c r="T4" i="9" l="1"/>
  <c r="S4" i="9"/>
  <c r="Q4" i="9"/>
  <c r="T3" i="9"/>
  <c r="S3" i="9"/>
  <c r="Q3" i="9"/>
  <c r="T2" i="9"/>
  <c r="S2" i="9"/>
  <c r="Q2" i="9"/>
  <c r="K12" i="8" l="1"/>
  <c r="J12" i="8"/>
  <c r="I12" i="8"/>
  <c r="H12" i="8"/>
  <c r="G12" i="8"/>
  <c r="F12" i="8"/>
  <c r="E12" i="8"/>
  <c r="D12" i="8"/>
  <c r="C12" i="8"/>
  <c r="L11" i="8"/>
  <c r="L10" i="8"/>
  <c r="L9" i="8"/>
  <c r="L8" i="8"/>
  <c r="L7" i="8"/>
  <c r="L6" i="8"/>
  <c r="L5" i="8"/>
  <c r="L4" i="8"/>
  <c r="L3" i="8"/>
  <c r="L2" i="8"/>
  <c r="L12" i="8" s="1"/>
  <c r="H14" i="7"/>
  <c r="K13" i="7"/>
  <c r="J13" i="7"/>
  <c r="I13" i="7"/>
  <c r="H13" i="7"/>
  <c r="G13" i="7"/>
  <c r="F13" i="7"/>
  <c r="E13" i="7"/>
  <c r="D13" i="7"/>
  <c r="C13" i="7"/>
  <c r="K7" i="7"/>
  <c r="K14" i="7" s="1"/>
  <c r="J7" i="7"/>
  <c r="J14" i="7" s="1"/>
  <c r="I7" i="7"/>
  <c r="I14" i="7" s="1"/>
  <c r="H7" i="7"/>
  <c r="G7" i="7"/>
  <c r="G14" i="7" s="1"/>
  <c r="F7" i="7"/>
  <c r="F14" i="7" s="1"/>
  <c r="E7" i="7"/>
  <c r="E14" i="7" s="1"/>
  <c r="D7" i="7"/>
  <c r="D14" i="7" s="1"/>
  <c r="C7" i="7"/>
  <c r="C14" i="7" s="1"/>
  <c r="H11" i="6"/>
  <c r="F11" i="6"/>
  <c r="E11" i="6"/>
  <c r="D11" i="6"/>
  <c r="C11" i="6"/>
</calcChain>
</file>

<file path=xl/comments1.xml><?xml version="1.0" encoding="utf-8"?>
<comments xmlns="http://schemas.openxmlformats.org/spreadsheetml/2006/main">
  <authors>
    <author>Erik Alejandro Amador Serrano</author>
  </authors>
  <commentList>
    <comment ref="A1" authorId="0" shapeId="0">
      <text>
        <r>
          <rPr>
            <b/>
            <sz val="9"/>
            <color indexed="81"/>
            <rFont val="Tahoma"/>
            <charset val="1"/>
          </rPr>
          <t>Erik Alejandro Amador Serrano:</t>
        </r>
        <r>
          <rPr>
            <sz val="9"/>
            <color indexed="81"/>
            <rFont val="Tahoma"/>
            <charset val="1"/>
          </rPr>
          <t xml:space="preserve">
Mostrar: </t>
        </r>
        <r>
          <rPr>
            <b/>
            <sz val="9"/>
            <color indexed="81"/>
            <rFont val="Tahoma"/>
            <family val="2"/>
          </rPr>
          <t>DiaClave</t>
        </r>
      </text>
    </comment>
    <comment ref="B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Valor por Referencia de TransProd.TipoTurno</t>
        </r>
      </text>
    </comment>
    <comment ref="E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FechaCaptura</t>
        </r>
      </text>
    </comment>
    <comment ref="H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TransProd.Total</t>
        </r>
      </text>
    </comment>
    <comment ref="I1" authorId="0" shapeId="0">
      <text>
        <r>
          <rPr>
            <b/>
            <sz val="9"/>
            <color indexed="81"/>
            <rFont val="Tahoma"/>
            <family val="2"/>
          </rPr>
          <t>Erik Alejandro Amador Serrano:</t>
        </r>
        <r>
          <rPr>
            <sz val="9"/>
            <color indexed="81"/>
            <rFont val="Tahoma"/>
            <family val="2"/>
          </rPr>
          <t xml:space="preserve">
Mostrar: </t>
        </r>
        <r>
          <rPr>
            <b/>
            <sz val="9"/>
            <color indexed="81"/>
            <rFont val="Tahoma"/>
            <family val="2"/>
          </rPr>
          <t>NombreCorto</t>
        </r>
      </text>
    </comment>
  </commentList>
</comments>
</file>

<file path=xl/comments2.xml><?xml version="1.0" encoding="utf-8"?>
<comments xmlns="http://schemas.openxmlformats.org/spreadsheetml/2006/main">
  <authors>
    <author>Erik Alejandro Amador Serrano</author>
  </authors>
  <commentList>
    <comment ref="A1" authorId="0" shapeId="0">
      <text>
        <r>
          <rPr>
            <b/>
            <sz val="9"/>
            <color indexed="81"/>
            <rFont val="Tahoma"/>
            <family val="2"/>
          </rPr>
          <t>Erik Alejandro Amador Serrano:</t>
        </r>
        <r>
          <rPr>
            <sz val="9"/>
            <color indexed="81"/>
            <rFont val="Tahoma"/>
            <family val="2"/>
          </rPr>
          <t xml:space="preserve">
ProductoClave</t>
        </r>
      </text>
    </comment>
    <comment ref="B1" authorId="0" shapeId="0">
      <text>
        <r>
          <rPr>
            <b/>
            <sz val="9"/>
            <color indexed="81"/>
            <rFont val="Tahoma"/>
            <family val="2"/>
          </rPr>
          <t>Erik Alejandro Amador Serrano:</t>
        </r>
        <r>
          <rPr>
            <sz val="9"/>
            <color indexed="81"/>
            <rFont val="Tahoma"/>
            <family val="2"/>
          </rPr>
          <t xml:space="preserve">
Producto.Nombre</t>
        </r>
      </text>
    </comment>
    <comment ref="C1" authorId="0" shapeId="0">
      <text>
        <r>
          <rPr>
            <b/>
            <sz val="9"/>
            <color indexed="81"/>
            <rFont val="Tahoma"/>
            <family val="2"/>
          </rPr>
          <t>Erik Alejandro Amador Serrano:</t>
        </r>
        <r>
          <rPr>
            <sz val="9"/>
            <color indexed="81"/>
            <rFont val="Tahoma"/>
            <family val="2"/>
          </rPr>
          <t xml:space="preserve">
Se presenta como Inventario Inicial el inventario final del producto obtenido para el día anterior a la fecha actual (paso 1): &lt;InvHistDetalle.BuenEstadoFin&gt; donde &lt;InvHistDetalle.ProductoClave = Producto actual&gt;.
Paso 1: Se tomarán en cuenta sólo los registros que coincidan con el Almacén, la (s) fecha (s) y el (los) esquema (s) seleccionados en la parte de filtros, se obtiene información del Histórico del Inventario, es decir &lt;InvHist.AlmacenId = Filtro (s) seleccionado (s)&gt; y &lt;InvHist.FechaHoraAlta = Fecha del Día anterior correspondiente a cada uno de los días incluidos en el rango de fechas seleccionado como filtro&gt;, para el filtro de esquemas se realiza lo siguiente &lt;InvHist.InvHId = InvHistDetalle.InvHId&gt; y &lt;InvHistDetalle.ProductoClave = Producto.ProductoClave&gt; y &lt;Producto.ProductoClave = ProductoEsquema.ProductoClave&gt; y &lt;ProductoEsquema.EsquemaId = Esquema.EsquemaId&gt; y &lt;Esquema.EsquemaId = filtro (s) seleccionado (s)&gt; y/o &lt;Esquema.EsquemaIdPadre = filtro (s) seleccionado (s)&gt;.
</t>
        </r>
        <r>
          <rPr>
            <b/>
            <sz val="9"/>
            <color indexed="81"/>
            <rFont val="Tahoma"/>
            <family val="2"/>
          </rPr>
          <t>NOTA: El nombre de la columna depende si se muestra la columna Inv. Inicial ME si es así se muestra como está "Inv. Inicial BE" si no se muestra, entonces mostrar esta con el nombre de "Inv. Inicial".</t>
        </r>
      </text>
    </comment>
    <comment ref="D1" authorId="0" shapeId="0">
      <text>
        <r>
          <rPr>
            <b/>
            <sz val="9"/>
            <color indexed="81"/>
            <rFont val="Tahoma"/>
            <family val="2"/>
          </rPr>
          <t>Erik Alejandro Amador Serrano:</t>
        </r>
        <r>
          <rPr>
            <sz val="9"/>
            <color indexed="81"/>
            <rFont val="Tahoma"/>
            <family val="2"/>
          </rPr>
          <t xml:space="preserve">
Se presenta como Inventario Inicial el inventario final del producto obtenido para el día anterior a la fecha actual (paso 1): &lt;InvHistDetalle.MalEstadoFin&gt;, donde &lt;InvHistDetalle.ProductoClave = Producto actual&gt;.
Paso 1: Se tomarán en cuenta sólo los registros que coincidan con el Almacén, la (s) fecha (s) y el (los) esquema (s) seleccionados en la parte de filtros, se obtiene información del Histórico del Inventario, es decir &lt;InvHist.AlmacenId = Filtro (s) seleccionado (s)&gt; y &lt;InvHist.FechaHoraAlta = Fecha del Día anterior correspondiente a cada uno de los días incluidos en el rango de fechas seleccionado como filtro&gt;, para el filtro de esquemas se realiza lo siguiente &lt;InvHist.InvHId = InvHistDetalle.InvHId&gt; y &lt;InvHistDetalle.ProductoClave = Producto.ProductoClave&gt; y &lt;Producto.ProductoClave = ProductoEsquema.ProductoClave&gt; y &lt;ProductoEsquema.EsquemaId = Esquema.EsquemaId&gt; y &lt;Esquema.EsquemaId = filtro (s) seleccionado (s)&gt; y/o &lt;Esquema.EsquemaIdPadre = filtro (s) seleccionado (s)&gt;.
</t>
        </r>
        <r>
          <rPr>
            <b/>
            <sz val="9"/>
            <color indexed="81"/>
            <rFont val="Tahoma"/>
            <family val="2"/>
          </rPr>
          <t>NOTA: Esta columna solo aparecera si se encuentran datos en ME de lo contario no mostrarla.</t>
        </r>
      </text>
    </comment>
    <comment ref="E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Entradas en Buen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Entradas en Buen Estado asociadas con Transacciones, es decir &lt;MovAlmacen.AlmacenId = filtro (s) seleccionado (s)&gt; y &lt;MovAlmacen.TransProdId = TransProd.TransProdId&gt; y &lt;TrnasProd.DiaClave o DiaClave1 = Dia.DiaClave&gt; y &lt;Dia.FechaCaptura = filtro o filtros seleccionados&gt; y que los movimientos sean &lt;TransProd.Tipo &lt;&gt; 3 (siempre y cuando se encuentren en TrpTpd como Devoluciones provenientes de Consignación )&gt; y &lt;TransProd.TipoFase = 2&gt; y que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1&gt;,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Entradas en Buen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1&gt;,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F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Entradas en Mal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Entradas en Mal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&lt;TransProd.TipoFase = 2&gt; y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1&gt;,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(6): Se tomarán en cuenta sólo los registros que coincidan con el Almacén, la (s) fecha (s) y el (los) esquema (s) seleccionados en la parte de filtros, se obtiene información de los Movimientos del Almacén correspondientes a Entradas en Mal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1&gt;,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G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Salidas en Buen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Salidas en Buen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 &lt;&gt; 1 y 24&gt; y &lt;TransProd.TipoFase = 2&gt; y que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2&gt;,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Salidas en Buen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2&gt;,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H1" authorId="0" shapeId="0">
      <text>
        <r>
          <rPr>
            <b/>
            <sz val="9"/>
            <color indexed="81"/>
            <rFont val="Tahoma"/>
            <family val="2"/>
          </rPr>
          <t>Erik Alejandro Amador Serrano:</t>
        </r>
        <r>
          <rPr>
            <sz val="9"/>
            <color indexed="81"/>
            <rFont val="Tahoma"/>
            <family val="2"/>
          </rPr>
          <t xml:space="preserve">
Se presenta la sumatoria de la cantidad de los Movimientos del Almacén correspondientes a Salidas en Mal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Salidas en Mal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 &lt;&gt; 1&gt; y &lt;MovAlmacen.TipoFase = 2&gt; y que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2&gt;,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Salidas en Mal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2&gt;,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I1" authorId="0" shapeId="0">
      <text>
        <r>
          <rPr>
            <b/>
            <sz val="9"/>
            <color indexed="81"/>
            <rFont val="Tahoma"/>
            <family val="2"/>
          </rPr>
          <t>Erik Alejandro Amador Serrano:</t>
        </r>
        <r>
          <rPr>
            <sz val="9"/>
            <color indexed="81"/>
            <rFont val="Tahoma"/>
            <family val="2"/>
          </rPr>
          <t xml:space="preserve">
Se presenta la sumatoria de la cantidad de los detalles de obsequios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los Obsequios,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&lt;TransProd.Promocion =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J1" authorId="0" shapeId="0">
      <text>
        <r>
          <rPr>
            <b/>
            <sz val="9"/>
            <color indexed="81"/>
            <rFont val="Tahoma"/>
            <family val="2"/>
          </rPr>
          <t>Erik Alejandro Amador Serrano:</t>
        </r>
        <r>
          <rPr>
            <sz val="9"/>
            <color indexed="81"/>
            <rFont val="Tahoma"/>
            <family val="2"/>
          </rPr>
          <t xml:space="preserve">
Se presenta la sumatoria de la cantidad de los detalles de las ventas de contado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las Ventas de Contado,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&lt;TransProd.CFVTipo = 1&gt; y &lt;TransProd.Promocion &lt;&gt;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K1" authorId="0" shapeId="0">
      <text>
        <r>
          <rPr>
            <b/>
            <sz val="9"/>
            <color indexed="81"/>
            <rFont val="Tahoma"/>
            <family val="2"/>
          </rPr>
          <t>Erik Alejandro Amador Serrano:</t>
        </r>
        <r>
          <rPr>
            <sz val="9"/>
            <color indexed="81"/>
            <rFont val="Tahoma"/>
            <family val="2"/>
          </rPr>
          <t xml:space="preserve">
Se presenta la sumatoria de la cantidad de los detalles de las ventas a crédito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las Ventas a Crédito,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&lt;TransProd.CFVTipo = 2&gt; y &lt;TransProd.Promocion &lt;&gt;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L1" authorId="0" shapeId="0">
      <text>
        <r>
          <rPr>
            <b/>
            <sz val="9"/>
            <color indexed="81"/>
            <rFont val="Tahoma"/>
            <family val="2"/>
          </rPr>
          <t>Erik Alejandro Amador Serrano:</t>
        </r>
        <r>
          <rPr>
            <sz val="9"/>
            <color indexed="81"/>
            <rFont val="Tahoma"/>
            <family val="2"/>
          </rPr>
          <t xml:space="preserve">
Se presenta la sumatoria de la cantidad de los detalles de las Entradas en Buen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Entradas en Buen Estado por Conteo, es decir, &lt;CONHist.AjusteEntradaBE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M1" authorId="0" shapeId="0">
      <text>
        <r>
          <rPr>
            <b/>
            <sz val="9"/>
            <color indexed="81"/>
            <rFont val="Tahoma"/>
            <family val="2"/>
          </rPr>
          <t>Erik Alejandro Amador Serrano:</t>
        </r>
        <r>
          <rPr>
            <sz val="9"/>
            <color indexed="81"/>
            <rFont val="Tahoma"/>
            <family val="2"/>
          </rPr>
          <t xml:space="preserve">
Se presenta la sumatoria de la cantidad de los detalles de las Entradas en Mal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Entradas en Mal Estado por Conteo, es decir, &lt;CONHist.AjusteEntradaME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N1" authorId="0" shapeId="0">
      <text>
        <r>
          <rPr>
            <b/>
            <sz val="9"/>
            <color indexed="81"/>
            <rFont val="Tahoma"/>
            <family val="2"/>
          </rPr>
          <t>Erik Alejandro Amador Serrano:</t>
        </r>
        <r>
          <rPr>
            <sz val="9"/>
            <color indexed="81"/>
            <rFont val="Tahoma"/>
            <family val="2"/>
          </rPr>
          <t xml:space="preserve">
Se presenta la sumatoria de la cantidad de los detalles de las Salidas en Buen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Salidas en Buen Estado por Conteo, es decir, &lt;CONHist.AjusteSalidaBE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O1" authorId="0" shapeId="0">
      <text>
        <r>
          <rPr>
            <b/>
            <sz val="9"/>
            <color indexed="81"/>
            <rFont val="Tahoma"/>
            <family val="2"/>
          </rPr>
          <t>Erik Alejandro Amador Serrano:</t>
        </r>
        <r>
          <rPr>
            <sz val="9"/>
            <color indexed="81"/>
            <rFont val="Tahoma"/>
            <family val="2"/>
          </rPr>
          <t xml:space="preserve">
Se presenta la sumatoria de la cantidad de los detalles de las Salidas en Mal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Salidas en Mal Estado por Conteo, es decir, &lt;CONHist.AjusteSalidasME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P1" authorId="0" shapeId="0">
      <text>
        <r>
          <rPr>
            <b/>
            <sz val="9"/>
            <color indexed="81"/>
            <rFont val="Tahoma"/>
            <family val="2"/>
          </rPr>
          <t>Erik Alejandro Amador Serrano:</t>
        </r>
        <r>
          <rPr>
            <sz val="9"/>
            <color indexed="81"/>
            <rFont val="Tahoma"/>
            <family val="2"/>
          </rPr>
          <t xml:space="preserve">
</t>
        </r>
        <r>
          <rPr>
            <sz val="9"/>
            <color indexed="81"/>
            <rFont val="Tahoma"/>
            <family val="2"/>
          </rPr>
          <t xml:space="preserve">Se presenta el inventario final del producto en el almacén, a partir de lo siguiente: Inv. Inicial BE + Entradas BE – Salidas BE – Obsequios – Ventas Contado – Ventas Crédito.
</t>
        </r>
        <r>
          <rPr>
            <b/>
            <sz val="9"/>
            <color indexed="81"/>
            <rFont val="Tahoma"/>
            <family val="2"/>
          </rPr>
          <t>NOTA: El nombre de la columna depende de si se muestra la columna Inv. Final ME si es así se muestra como está "Inv. Final BE" si no se muestra, entonces mostrar esta con el nombre de "Inv. Final".</t>
        </r>
      </text>
    </comment>
    <comment ref="Q1" authorId="0" shapeId="0">
      <text>
        <r>
          <rPr>
            <b/>
            <sz val="9"/>
            <color indexed="81"/>
            <rFont val="Tahoma"/>
            <family val="2"/>
          </rPr>
          <t>Erik Alejandro Amador Serrano:</t>
        </r>
        <r>
          <rPr>
            <sz val="9"/>
            <color indexed="81"/>
            <rFont val="Tahoma"/>
            <family val="2"/>
          </rPr>
          <t xml:space="preserve">
Se presenta el inventario final del producto en el almacén, a partir de lo siguiente: Inv. Inicial ME + Entradas ME – Salidas ME.
</t>
        </r>
        <r>
          <rPr>
            <b/>
            <sz val="9"/>
            <color indexed="81"/>
            <rFont val="Tahoma"/>
            <family val="2"/>
          </rPr>
          <t>NOTA: Esta columna solo aparecera si se encuentran datos (Productos) en ME de lo contario no mostrarla.</t>
        </r>
      </text>
    </comment>
    <comment ref="S1" authorId="0" shapeId="0">
      <text>
        <r>
          <rPr>
            <b/>
            <sz val="9"/>
            <color indexed="81"/>
            <rFont val="Tahoma"/>
            <family val="2"/>
          </rPr>
          <t>Erik Alejandro Amador Serrano:</t>
        </r>
        <r>
          <rPr>
            <sz val="9"/>
            <color indexed="81"/>
            <rFont val="Tahoma"/>
            <family val="2"/>
          </rPr>
          <t xml:space="preserve">
Se presenta la suma de las sigueintes columnas:
((</t>
        </r>
        <r>
          <rPr>
            <b/>
            <sz val="9"/>
            <color indexed="81"/>
            <rFont val="Tahoma"/>
            <family val="2"/>
          </rPr>
          <t>Entradas BE por Conteo</t>
        </r>
        <r>
          <rPr>
            <sz val="9"/>
            <color indexed="81"/>
            <rFont val="Tahoma"/>
            <family val="2"/>
          </rPr>
          <t xml:space="preserve"> - </t>
        </r>
        <r>
          <rPr>
            <b/>
            <sz val="9"/>
            <color indexed="81"/>
            <rFont val="Tahoma"/>
            <family val="2"/>
          </rPr>
          <t>Salidas BE por Conteo</t>
        </r>
        <r>
          <rPr>
            <sz val="9"/>
            <color indexed="81"/>
            <rFont val="Tahoma"/>
            <family val="2"/>
          </rPr>
          <t>) - 
(</t>
        </r>
        <r>
          <rPr>
            <b/>
            <sz val="9"/>
            <color indexed="81"/>
            <rFont val="Tahoma"/>
            <family val="2"/>
          </rPr>
          <t>Entradas BE</t>
        </r>
        <r>
          <rPr>
            <sz val="9"/>
            <color indexed="81"/>
            <rFont val="Tahoma"/>
            <family val="2"/>
          </rPr>
          <t xml:space="preserve"> - </t>
        </r>
        <r>
          <rPr>
            <b/>
            <sz val="9"/>
            <color indexed="81"/>
            <rFont val="Tahoma"/>
            <family val="2"/>
          </rPr>
          <t>Salidas BE</t>
        </r>
        <r>
          <rPr>
            <sz val="9"/>
            <color indexed="81"/>
            <rFont val="Tahoma"/>
            <family val="2"/>
          </rPr>
          <t>))</t>
        </r>
      </text>
    </comment>
    <comment ref="T1" authorId="0" shapeId="0">
      <text>
        <r>
          <rPr>
            <b/>
            <sz val="9"/>
            <color indexed="81"/>
            <rFont val="Tahoma"/>
            <family val="2"/>
          </rPr>
          <t>Erik Alejandro Amador Serrano:</t>
        </r>
        <r>
          <rPr>
            <sz val="9"/>
            <color indexed="81"/>
            <rFont val="Tahoma"/>
            <family val="2"/>
          </rPr>
          <t xml:space="preserve">
Se presenta la suma de las sigueintes columnas:
((</t>
        </r>
        <r>
          <rPr>
            <b/>
            <sz val="9"/>
            <color indexed="81"/>
            <rFont val="Tahoma"/>
            <family val="2"/>
          </rPr>
          <t>Entradas ME por Conteo</t>
        </r>
        <r>
          <rPr>
            <sz val="9"/>
            <color indexed="81"/>
            <rFont val="Tahoma"/>
            <family val="2"/>
          </rPr>
          <t xml:space="preserve"> - </t>
        </r>
        <r>
          <rPr>
            <b/>
            <sz val="9"/>
            <color indexed="81"/>
            <rFont val="Tahoma"/>
            <family val="2"/>
          </rPr>
          <t>Salidas ME por Conteo</t>
        </r>
        <r>
          <rPr>
            <sz val="9"/>
            <color indexed="81"/>
            <rFont val="Tahoma"/>
            <family val="2"/>
          </rPr>
          <t>) -
(</t>
        </r>
        <r>
          <rPr>
            <b/>
            <sz val="9"/>
            <color indexed="81"/>
            <rFont val="Tahoma"/>
            <family val="2"/>
          </rPr>
          <t>Entradas ME</t>
        </r>
        <r>
          <rPr>
            <sz val="9"/>
            <color indexed="81"/>
            <rFont val="Tahoma"/>
            <family val="2"/>
          </rPr>
          <t xml:space="preserve"> - </t>
        </r>
        <r>
          <rPr>
            <b/>
            <sz val="9"/>
            <color indexed="81"/>
            <rFont val="Tahoma"/>
            <family val="2"/>
          </rPr>
          <t>Salidas ME</t>
        </r>
        <r>
          <rPr>
            <sz val="9"/>
            <color indexed="81"/>
            <rFont val="Tahoma"/>
            <family val="2"/>
          </rPr>
          <t>))</t>
        </r>
      </text>
    </comment>
    <comment ref="V1" authorId="0" shapeId="0">
      <text>
        <r>
          <rPr>
            <b/>
            <sz val="9"/>
            <color indexed="81"/>
            <rFont val="Tahoma"/>
            <family val="2"/>
          </rPr>
          <t>Erik Alejandro Amador Serrano:</t>
        </r>
        <r>
          <rPr>
            <sz val="9"/>
            <color indexed="81"/>
            <rFont val="Tahoma"/>
            <family val="2"/>
          </rPr>
          <t xml:space="preserve">
Se presenta la sumatoria de la cantidad de los detalles de las Cargas (Paso 1) &lt;∑TransProdDetalle.Cantidad&gt;, donde &lt;TransProdDetalle.ProductoClave = Producto actual&gt;.
Paso 1: Se tomarán en cuenta sólo los registros que coincidan con el Almacén, la (s) fecha (s) y el (los) esquema (s) seleccionados en la parte de filtros, se obtiene información de las Cargas, es decir, &lt;TrasnProd.Tipo = 2&gt;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W1" authorId="0" shapeId="0">
      <text>
        <r>
          <rPr>
            <b/>
            <sz val="9"/>
            <color indexed="81"/>
            <rFont val="Tahoma"/>
            <family val="2"/>
          </rPr>
          <t>Erik Alejandro Amador Serrano:</t>
        </r>
        <r>
          <rPr>
            <sz val="9"/>
            <color indexed="81"/>
            <rFont val="Tahoma"/>
            <family val="2"/>
          </rPr>
          <t xml:space="preserve">
Se presenta la sumatoria de la cantidad de los detalles de las Devoluciones Buenas (Paso 1) &lt;∑TransProdDetalle.Cantidad&gt;, donde &lt;TransProdDetalle.ProductoClave = Producto actual&gt;.
Paso 1: Se tomarán en cuenta sólo los registros que coincidan con el Almacén, la (s) fecha (s) y el (los) esquema (s) seleccionados en la parte de filtros, se obtiene información de las Devoluciones Buenas, es decir, &lt;TrasnProd.Tipo = 7&gt;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X1" authorId="0" shapeId="0">
      <text>
        <r>
          <rPr>
            <b/>
            <sz val="9"/>
            <color indexed="81"/>
            <rFont val="Tahoma"/>
            <family val="2"/>
          </rPr>
          <t>Erik Alejandro Amador Serrano:</t>
        </r>
        <r>
          <rPr>
            <sz val="9"/>
            <color indexed="81"/>
            <rFont val="Tahoma"/>
            <family val="2"/>
          </rPr>
          <t xml:space="preserve">
Se presenta la sumatoria de la cantidad de los detalles de las Devoluciones Malas (Paso 1) &lt;∑TransProdDetalle.Cantidad&gt;, donde &lt;TransProdDetalle.ProductoClave = Producto actual&gt;.
Paso 1: Se tomarán en cuenta sólo los registros que coincidan con el Almacén, la (s) fecha (s) y el (los) esquema (s) seleccionados en la parte de filtros, se obtiene información de las Devoluciones Malas, es decir, &lt;TrasnProd.Tipo = 4&gt;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
</t>
        </r>
      </text>
    </comment>
  </commentList>
</comments>
</file>

<file path=xl/comments3.xml><?xml version="1.0" encoding="utf-8"?>
<comments xmlns="http://schemas.openxmlformats.org/spreadsheetml/2006/main">
  <authors>
    <author>Erik Alejandro Amador Serrano</author>
  </authors>
  <commentList>
    <comment ref="A1" authorId="0" shapeId="0">
      <text>
        <r>
          <rPr>
            <b/>
            <sz val="9"/>
            <color indexed="81"/>
            <rFont val="Tahoma"/>
            <charset val="1"/>
          </rPr>
          <t>Erik Alejandro Amador Serrano:</t>
        </r>
        <r>
          <rPr>
            <sz val="9"/>
            <color indexed="81"/>
            <rFont val="Tahoma"/>
            <charset val="1"/>
          </rPr>
          <t xml:space="preserve">
Se presenta la Fecha de Facturación TRPDatoFiscal.FechaTimbrado, obteniendo la información de todas las columnas con el punto 1.
Punto 1: Se tomarán en cuenta sólo los registros que coincidan con el Cliente, Vendedor y Fecha o rango de fechas seleccionados en la parte de filtros, se obtiene la información de las facturas vigente y/o canceladas, es decir, &lt;TransProd.Tipo = 8&gt; y &lt;TransProd.TipoFase = 0 o 1&gt; y &lt;TransProd.VisitaClave de la factura = Visita.VisitaClave&gt; y &lt;Visita.VendedorId = Vendedor seleccionado&gt; y &lt;Visita.ClienteClave = Cliente seleccionado&gt; y &lt;Visita.DiaClave = Dia.DiaClave&gt; y &lt;Dia.FechaCaptura = Fecha o rango de fechas&gt;, se obtiene la información referente a la factura, es decir &lt;TransProd.TransProdId de la factura = TRPDatoFiscal.TransProdId&gt;.</t>
        </r>
      </text>
    </comment>
    <comment ref="B1" authorId="0" shapeId="0">
      <text>
        <r>
          <rPr>
            <b/>
            <sz val="9"/>
            <color indexed="81"/>
            <rFont val="Tahoma"/>
            <charset val="1"/>
          </rPr>
          <t>Erik Alejandro Amador Serrano:</t>
        </r>
        <r>
          <rPr>
            <sz val="9"/>
            <color indexed="81"/>
            <rFont val="Tahoma"/>
            <charset val="1"/>
          </rPr>
          <t xml:space="preserve">
Se muestra la clave y nombre del vendedor separados por un guion, es decir &lt;Vendedor.MCNClave&gt; " - " &lt;Vendedor.Nombre&gt;, ej: Clave - NombreVendedor.</t>
        </r>
      </text>
    </comment>
    <comment ref="C1" authorId="0" shapeId="0">
      <text>
        <r>
          <rPr>
            <b/>
            <sz val="9"/>
            <color indexed="81"/>
            <rFont val="Tahoma"/>
            <charset val="1"/>
          </rPr>
          <t>Erik Alejandro Amador Serrano:</t>
        </r>
        <r>
          <rPr>
            <sz val="9"/>
            <color indexed="81"/>
            <rFont val="Tahoma"/>
            <charset val="1"/>
          </rPr>
          <t xml:space="preserve">
Cliente.Clave</t>
        </r>
      </text>
    </comment>
    <comment ref="D1" authorId="0" shapeId="0">
      <text>
        <r>
          <rPr>
            <b/>
            <sz val="9"/>
            <color indexed="81"/>
            <rFont val="Tahoma"/>
            <charset val="1"/>
          </rPr>
          <t>Erik Alejandro Amador Serrano:</t>
        </r>
        <r>
          <rPr>
            <sz val="9"/>
            <color indexed="81"/>
            <rFont val="Tahoma"/>
            <charset val="1"/>
          </rPr>
          <t xml:space="preserve">
TRPDatoFiscal.RazonSocial</t>
        </r>
      </text>
    </comment>
    <comment ref="E1" authorId="0" shapeId="0">
      <text>
        <r>
          <rPr>
            <b/>
            <sz val="9"/>
            <color indexed="81"/>
            <rFont val="Tahoma"/>
            <charset val="1"/>
          </rPr>
          <t>Erik Alejandro Amador Serrano:</t>
        </r>
        <r>
          <rPr>
            <sz val="9"/>
            <color indexed="81"/>
            <rFont val="Tahoma"/>
            <charset val="1"/>
          </rPr>
          <t xml:space="preserve">
Cliente.IdFiscal</t>
        </r>
      </text>
    </comment>
    <comment ref="F1" authorId="0" shapeId="0">
      <text>
        <r>
          <rPr>
            <b/>
            <sz val="9"/>
            <color indexed="81"/>
            <rFont val="Tahoma"/>
            <charset val="1"/>
          </rPr>
          <t>Erik Alejandro Amador Serrano:</t>
        </r>
        <r>
          <rPr>
            <sz val="9"/>
            <color indexed="81"/>
            <rFont val="Tahoma"/>
            <charset val="1"/>
          </rPr>
          <t xml:space="preserve">
TransProd.Folio</t>
        </r>
      </text>
    </comment>
    <comment ref="G1" authorId="0" shapeId="0">
      <text>
        <r>
          <rPr>
            <b/>
            <sz val="9"/>
            <color indexed="81"/>
            <rFont val="Tahoma"/>
            <charset val="1"/>
          </rPr>
          <t>Erik Alejandro Amador Serrano:</t>
        </r>
        <r>
          <rPr>
            <sz val="9"/>
            <color indexed="81"/>
            <rFont val="Tahoma"/>
            <charset val="1"/>
          </rPr>
          <t xml:space="preserve">
TRPDatoFiscal.NumCertificado</t>
        </r>
      </text>
    </comment>
    <comment ref="H1" authorId="0" shapeId="0">
      <text>
        <r>
          <rPr>
            <b/>
            <sz val="9"/>
            <color indexed="81"/>
            <rFont val="Tahoma"/>
            <charset val="1"/>
          </rPr>
          <t>Erik Alejandro Amador Serrano:</t>
        </r>
        <r>
          <rPr>
            <sz val="9"/>
            <color indexed="81"/>
            <rFont val="Tahoma"/>
            <charset val="1"/>
          </rPr>
          <t xml:space="preserve">
Mostrar la descripcioón del Valor por referencia "TRPFASE" según el campo TransProd.TipoFase</t>
        </r>
      </text>
    </comment>
    <comment ref="I1" authorId="0" shapeId="0">
      <text>
        <r>
          <rPr>
            <b/>
            <sz val="9"/>
            <color indexed="81"/>
            <rFont val="Tahoma"/>
            <charset val="1"/>
          </rPr>
          <t>Erik Alejandro Amador Serrano:</t>
        </r>
        <r>
          <rPr>
            <sz val="9"/>
            <color indexed="81"/>
            <rFont val="Tahoma"/>
            <charset val="1"/>
          </rPr>
          <t xml:space="preserve">
TRPDatoFiscal.UUID</t>
        </r>
      </text>
    </comment>
    <comment ref="J1" authorId="0" shapeId="0">
      <text>
        <r>
          <rPr>
            <b/>
            <sz val="9"/>
            <color indexed="81"/>
            <rFont val="Tahoma"/>
            <charset val="1"/>
          </rPr>
          <t>Erik Alejandro Amador Serrano:</t>
        </r>
        <r>
          <rPr>
            <sz val="9"/>
            <color indexed="81"/>
            <rFont val="Tahoma"/>
            <charset val="1"/>
          </rPr>
          <t xml:space="preserve">
TransProd.Total</t>
        </r>
      </text>
    </comment>
    <comment ref="K1" authorId="0" shapeId="0">
      <text>
        <r>
          <rPr>
            <b/>
            <sz val="9"/>
            <color indexed="81"/>
            <rFont val="Tahoma"/>
            <charset val="1"/>
          </rPr>
          <t>Erik Alejandro Amador Serrano:</t>
        </r>
        <r>
          <rPr>
            <sz val="9"/>
            <color indexed="81"/>
            <rFont val="Tahoma"/>
            <charset val="1"/>
          </rPr>
          <t xml:space="preserve">
TransProd.Saldo</t>
        </r>
      </text>
    </comment>
    <comment ref="L1" authorId="0" shapeId="0">
      <text>
        <r>
          <rPr>
            <b/>
            <sz val="9"/>
            <color indexed="81"/>
            <rFont val="Tahoma"/>
            <charset val="1"/>
          </rPr>
          <t>Erik Alejandro Amador Serrano:</t>
        </r>
        <r>
          <rPr>
            <sz val="9"/>
            <color indexed="81"/>
            <rFont val="Tahoma"/>
            <charset val="1"/>
          </rPr>
          <t xml:space="preserve">
Se obtiene la fecha del ultimo abono &lt;Abono.FechaCreacion&gt;, relacionados a la factura (el mas reciente o top 1) ordenandolos por fecha de creación en orden descendente, obteniendo la información adicional como en el punto 2:
Punto 2: Para obtener información del ultimo abono relacionado a la factura, se ordenan los registros de manera descendente con el campo &lt;Abono.FechaCreacion&gt; y se obtiene el primero, donde &lt;TransProd.TransProdId de la factura = AbnTrp.TransProdId&gt; y &lt;AbnTrp.ABNId = Abono.ABNId&gt;.</t>
        </r>
      </text>
    </comment>
    <comment ref="M1" authorId="0" shapeId="0">
      <text>
        <r>
          <rPr>
            <b/>
            <sz val="9"/>
            <color indexed="81"/>
            <rFont val="Tahoma"/>
            <charset val="1"/>
          </rPr>
          <t>Erik Alejandro Amador Serrano:</t>
        </r>
        <r>
          <rPr>
            <sz val="9"/>
            <color indexed="81"/>
            <rFont val="Tahoma"/>
            <charset val="1"/>
          </rPr>
          <t xml:space="preserve">
Mostrar la descripcioón del Valor por referencia "PAGO" según el campo TransProd.ClientePagoId</t>
        </r>
      </text>
    </comment>
  </commentList>
</comments>
</file>

<file path=xl/comments4.xml><?xml version="1.0" encoding="utf-8"?>
<comments xmlns="http://schemas.openxmlformats.org/spreadsheetml/2006/main">
  <authors>
    <author>Erik Alejandro Amador Serrano</author>
  </authors>
  <commentList>
    <comment ref="A3" authorId="0" shapeId="0">
      <text>
        <r>
          <rPr>
            <b/>
            <sz val="9"/>
            <color indexed="81"/>
            <rFont val="Tahoma"/>
            <family val="2"/>
          </rPr>
          <t>Erik Alejandro Amador Serrano:</t>
        </r>
        <r>
          <rPr>
            <sz val="9"/>
            <color indexed="81"/>
            <rFont val="Tahoma"/>
            <family val="2"/>
          </rPr>
          <t xml:space="preserve">
Cliente.ClienteClave</t>
        </r>
      </text>
    </comment>
    <comment ref="B3" authorId="0" shapeId="0">
      <text>
        <r>
          <rPr>
            <b/>
            <sz val="9"/>
            <color indexed="81"/>
            <rFont val="Tahoma"/>
            <family val="2"/>
          </rPr>
          <t>Erik Alejandro Amador Serrano:</t>
        </r>
        <r>
          <rPr>
            <sz val="9"/>
            <color indexed="81"/>
            <rFont val="Tahoma"/>
            <family val="2"/>
          </rPr>
          <t xml:space="preserve">
Cliente.RazonSocial</t>
        </r>
      </text>
    </comment>
    <comment ref="C3" authorId="0" shapeId="0">
      <text>
        <r>
          <rPr>
            <b/>
            <sz val="9"/>
            <color indexed="81"/>
            <rFont val="Tahoma"/>
            <family val="2"/>
          </rPr>
          <t>Erik Alejandro Amador Serrano:</t>
        </r>
        <r>
          <rPr>
            <sz val="9"/>
            <color indexed="81"/>
            <rFont val="Tahoma"/>
            <family val="2"/>
          </rPr>
          <t xml:space="preserve">
Se presenta el &lt;Esquema.Nombre&gt;.</t>
        </r>
      </text>
    </comment>
    <comment ref="D3" authorId="0" shapeId="0">
      <text>
        <r>
          <rPr>
            <b/>
            <sz val="9"/>
            <color indexed="81"/>
            <rFont val="Tahoma"/>
            <family val="2"/>
          </rPr>
          <t>Erik Alejandro Amador Serrano:</t>
        </r>
        <r>
          <rPr>
            <sz val="9"/>
            <color indexed="81"/>
            <rFont val="Tahoma"/>
            <family val="2"/>
          </rPr>
          <t xml:space="preserve">
Se presenta el nombre de la promoción (Bonificaciones) &lt;Promocion.Nombre&gt; donde &lt;Promocion.PromocionClave empiece con la letra "B"&gt; y que el/los productos </t>
        </r>
        <r>
          <rPr>
            <b/>
            <sz val="9"/>
            <color indexed="81"/>
            <rFont val="Tahoma"/>
            <family val="2"/>
          </rPr>
          <t>NO</t>
        </r>
        <r>
          <rPr>
            <sz val="9"/>
            <color indexed="81"/>
            <rFont val="Tahoma"/>
            <family val="2"/>
          </rPr>
          <t xml:space="preserve"> sean otorgados como obsequios &lt;TransProdDetalle.Promocion = 1&gt;.</t>
        </r>
      </text>
    </comment>
    <comment ref="E3" authorId="0" shapeId="0">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∑&lt;TrpPrp.PromocionImp&gt; donde &lt;TransProd.VisitaClave = Visita.VisitaClave&gt; y &lt;Visita.ClienteClave = Cliente actual&gt; y &lt;Visita.DiaClave = Dia.DiaClave&gt; y &lt;Dia.FechaCaptura = Fecha o Rango Fechas según lo filtrado&gt; y que las promociones en esta sección sean de “Bonificación” es decir si &lt;TransProdDetalle.Promocion = 1&gt; entonces &lt;TransProdDetalle.TransProdId = TRPPRP.TransProdId&gt; y &lt;TransProdDetalle.TransProdDetalleId = TRPPRP.TransProdDetalleId&gt; y &lt;TRPPRP.PromocionClave empiece con la letra B&gt; y que sean del mismo tipo de esquema de producto, es decir &lt;TransProdDetalle.ProductoClave = ProductoEsquema.ProductoClave&gt; y &lt;ProductoEsquema.EsquemaId concidan&gt;.</t>
        </r>
      </text>
    </comment>
    <comment ref="A18" authorId="0" shapeId="0">
      <text>
        <r>
          <rPr>
            <b/>
            <sz val="9"/>
            <color indexed="81"/>
            <rFont val="Tahoma"/>
            <family val="2"/>
          </rPr>
          <t>Erik Alejandro Amador Serrano:</t>
        </r>
        <r>
          <rPr>
            <sz val="9"/>
            <color indexed="81"/>
            <rFont val="Tahoma"/>
            <family val="2"/>
          </rPr>
          <t xml:space="preserve">
Cliente.ClienteClave</t>
        </r>
      </text>
    </comment>
    <comment ref="B18" authorId="0" shapeId="0">
      <text>
        <r>
          <rPr>
            <b/>
            <sz val="9"/>
            <color indexed="81"/>
            <rFont val="Tahoma"/>
            <family val="2"/>
          </rPr>
          <t>Erik Alejandro Amador Serrano:</t>
        </r>
        <r>
          <rPr>
            <sz val="9"/>
            <color indexed="81"/>
            <rFont val="Tahoma"/>
            <family val="2"/>
          </rPr>
          <t xml:space="preserve">
Cliente.RazonSocial</t>
        </r>
      </text>
    </comment>
    <comment ref="C18" authorId="0" shapeId="0">
      <text>
        <r>
          <rPr>
            <b/>
            <sz val="9"/>
            <color indexed="81"/>
            <rFont val="Tahoma"/>
            <family val="2"/>
          </rPr>
          <t>Erik Alejandro Amador Serrano:</t>
        </r>
        <r>
          <rPr>
            <sz val="9"/>
            <color indexed="81"/>
            <rFont val="Tahoma"/>
            <family val="2"/>
          </rPr>
          <t xml:space="preserve">
Se presenta el &lt;Esquema.Nombre&gt;.</t>
        </r>
      </text>
    </comment>
    <comment ref="D18" authorId="0" shapeId="0">
      <text>
        <r>
          <rPr>
            <b/>
            <sz val="9"/>
            <color indexed="81"/>
            <rFont val="Tahoma"/>
            <family val="2"/>
          </rPr>
          <t>Erik Alejandro Amador Serrano:</t>
        </r>
        <r>
          <rPr>
            <sz val="9"/>
            <color indexed="81"/>
            <rFont val="Tahoma"/>
            <family val="2"/>
          </rPr>
          <t xml:space="preserve">
Se presenta el nombre de la promoción (Promociones) &lt;Promocion.Nombre&gt; donde &lt;Promocion.PromocionClave no empiece con "B"&gt; y que el/los productos </t>
        </r>
        <r>
          <rPr>
            <b/>
            <sz val="9"/>
            <color indexed="81"/>
            <rFont val="Tahoma"/>
            <family val="2"/>
          </rPr>
          <t>NO</t>
        </r>
        <r>
          <rPr>
            <sz val="9"/>
            <color indexed="81"/>
            <rFont val="Tahoma"/>
            <family val="2"/>
          </rPr>
          <t xml:space="preserve"> sean otorgados como obsequios &lt;TransProdDetalle.Promocion = 1&gt;.</t>
        </r>
      </text>
    </comment>
    <comment ref="E18" authorId="0" shapeId="0">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∑&lt;TrpPrp.PromocionImp&gt; donde &lt;TransProd.VisitaClave = Visita.VisitaClave&gt; y &lt;Visita.ClienteClave = Cliente actual&gt; y &lt;Visita.DiaClave = Dia.DiaClave&gt; y &lt;Dia.FechaCaptura = Fecha o Rango Fechas según lo filtrado&gt; y que las promociones en esta sección sean de “Promociones” es decir si &lt;TransProdDetalle.Promocion = 1&gt; entonces &lt;TransProdDetalle.TransProdId = TRPPRP.TransProdId&gt; y &lt;TransProdDetalle.TransProdDetalleId = TRPPRP.TransProdDetalleId&gt; y &lt;TRPPRP.PromocionClave </t>
        </r>
        <r>
          <rPr>
            <b/>
            <sz val="9"/>
            <color indexed="81"/>
            <rFont val="Tahoma"/>
            <family val="2"/>
          </rPr>
          <t>NO</t>
        </r>
        <r>
          <rPr>
            <sz val="9"/>
            <color indexed="81"/>
            <rFont val="Tahoma"/>
            <family val="2"/>
          </rPr>
          <t xml:space="preserve"> empiece con la letra B&gt; y &lt;TrpPrp.PromocionClave = Promocion.PromocionClave&gt; y &lt;Promocion.TipoAplicacion &lt;&gt; 4&gt; y que sean del mismo tipo de esquema de producto, es decir &lt;TransProdDetalle.ProductoClave = ProductoEsquema.ProductoClave&gt; y &lt;ProductoEsquema.EsquemaId concidan&gt;.</t>
        </r>
      </text>
    </comment>
    <comment ref="A33" authorId="0" shapeId="0">
      <text>
        <r>
          <rPr>
            <b/>
            <sz val="9"/>
            <color indexed="81"/>
            <rFont val="Tahoma"/>
            <family val="2"/>
          </rPr>
          <t>Erik Alejandro Amador Serrano:</t>
        </r>
        <r>
          <rPr>
            <sz val="9"/>
            <color indexed="81"/>
            <rFont val="Tahoma"/>
            <family val="2"/>
          </rPr>
          <t xml:space="preserve">
Cliente.ClienteClave</t>
        </r>
      </text>
    </comment>
    <comment ref="B33" authorId="0" shapeId="0">
      <text>
        <r>
          <rPr>
            <b/>
            <sz val="9"/>
            <color indexed="81"/>
            <rFont val="Tahoma"/>
            <family val="2"/>
          </rPr>
          <t>Erik Alejandro Amador Serrano:</t>
        </r>
        <r>
          <rPr>
            <sz val="9"/>
            <color indexed="81"/>
            <rFont val="Tahoma"/>
            <family val="2"/>
          </rPr>
          <t xml:space="preserve">
Cliente.RazonSocial</t>
        </r>
      </text>
    </comment>
    <comment ref="C33" authorId="0" shapeId="0">
      <text>
        <r>
          <rPr>
            <b/>
            <sz val="9"/>
            <color indexed="81"/>
            <rFont val="Tahoma"/>
            <family val="2"/>
          </rPr>
          <t>Erik Alejandro Amador Serrano:</t>
        </r>
        <r>
          <rPr>
            <sz val="9"/>
            <color indexed="81"/>
            <rFont val="Tahoma"/>
            <family val="2"/>
          </rPr>
          <t xml:space="preserve">
Se presenta el &lt;Esquema.Nombre&gt;.</t>
        </r>
      </text>
    </comment>
    <comment ref="D33" authorId="0" shapeId="0">
      <text>
        <r>
          <rPr>
            <b/>
            <sz val="9"/>
            <color indexed="81"/>
            <rFont val="Tahoma"/>
            <family val="2"/>
          </rPr>
          <t>Erik Alejandro Amador Serrano:</t>
        </r>
        <r>
          <rPr>
            <sz val="9"/>
            <color indexed="81"/>
            <rFont val="Tahoma"/>
            <family val="2"/>
          </rPr>
          <t xml:space="preserve">
Se presenta el nombre de la promoción (Obsequios) &lt;Promocion.Nombre&gt; donde el/los productos sean otorgados como obsequios &lt;TransProdDetalle.Promocion = 2&gt; y &lt;TransProdDetalle.PromocionClave = Promocion.PromocionClave&gt;.</t>
        </r>
      </text>
    </comment>
    <comment ref="E33" authorId="0" shapeId="0">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∑&lt;PrecioProductoVig.Precio * TransProdDetalle.Cantidad&gt; donde &lt;TransProd.VisitaClave = Visita.VisitaClave&gt; y &lt;Visita.ClienteClave = Cliente actual&gt; y &lt;Visita.DiaClave = Dia.DiaClave&gt; y &lt;Dia.FechaCaptura = Fecha o Rango Fechas según lo filtrado&gt; y que las promociones en esta sección sean de “Obsequios” es decir si &lt;TransProdDetalle.Promocion = 2&gt; entonces se obtiene el precio vigente del producto obsequiado donde &lt;TransProdDetalle.ProductoClave = PrecioProductoVig.ProductoClave&gt; y &lt;PrecioProductoVig.FechaFin &lt;= a la fecha actual del sistema&gt; y que sea la lista de precios base del vendedor que realizó la transacción, es decir &lt;Visita.VendedorId = Vendedor.VendedorId&gt; y &lt;Vendedor.ListaPrecioBase = PrecioProductoVig.PrecioClave&gt; y que sean del mismo tipo de esquema de producto, es decir &lt;TransProdDetalle.ProductoClave = ProductoEsquema.ProductoClave&gt; y &lt;ProductoEsquema.EsquemaId concidan&gt;.</t>
        </r>
      </text>
    </comment>
  </commentList>
</comments>
</file>

<file path=xl/sharedStrings.xml><?xml version="1.0" encoding="utf-8"?>
<sst xmlns="http://schemas.openxmlformats.org/spreadsheetml/2006/main" count="1234" uniqueCount="619">
  <si>
    <t>Reportes Dinámicos</t>
  </si>
  <si>
    <t>Proyecto / Cliente externo</t>
  </si>
  <si>
    <t>Responsable de proyecto</t>
  </si>
  <si>
    <t>Versión</t>
  </si>
  <si>
    <t>Nombre SP</t>
  </si>
  <si>
    <t>Propuesta de Pantalla</t>
  </si>
  <si>
    <t>CAI</t>
  </si>
  <si>
    <t>Filtros</t>
  </si>
  <si>
    <t>LPB</t>
  </si>
  <si>
    <t>Nemónico</t>
  </si>
  <si>
    <t>Lácteos Palma Blanca</t>
  </si>
  <si>
    <t>4.25.0.0</t>
  </si>
  <si>
    <t>Vendedor</t>
  </si>
  <si>
    <t>Ruta A01 - Ángel Islas Maldonado</t>
  </si>
  <si>
    <t>Ruta A02 - Ángel Islas Maldonado</t>
  </si>
  <si>
    <t>Fecha</t>
  </si>
  <si>
    <t>Total de Ventas de Productos</t>
  </si>
  <si>
    <t>Total de Ventas a Crédito</t>
  </si>
  <si>
    <t>Total de Cobranza</t>
  </si>
  <si>
    <t>Total de Gastos de Vendedor</t>
  </si>
  <si>
    <t>Total de Comisiones</t>
  </si>
  <si>
    <t>Total Devoluciones</t>
  </si>
  <si>
    <t>Total a Liquidar</t>
  </si>
  <si>
    <t>22/05/2020</t>
  </si>
  <si>
    <t>23/05/2020</t>
  </si>
  <si>
    <t>Reportes Dinámicos - General</t>
  </si>
  <si>
    <t>Ruta A03 - Ángel Islas Maldonado</t>
  </si>
  <si>
    <t>21/05/2020</t>
  </si>
  <si>
    <t>Ventas_81</t>
  </si>
  <si>
    <t>Francisco Ochoa</t>
  </si>
  <si>
    <t>Total de Ventas de Contado</t>
  </si>
  <si>
    <t>http://dx.serveftp.com/cai/view.php?id=5979</t>
  </si>
  <si>
    <t>stpr_Ventas_81</t>
  </si>
  <si>
    <t>• Vendedor - Varios
• Fecha o rango de fechas</t>
  </si>
  <si>
    <t>SEN</t>
  </si>
  <si>
    <t>Senna Comercial SA de CV</t>
  </si>
  <si>
    <t>Daniel Quintero</t>
  </si>
  <si>
    <t>4.25.0.1
4.26.0.0</t>
  </si>
  <si>
    <t>stpr_VentasCobranza_54</t>
  </si>
  <si>
    <t>VentasCobranza_54</t>
  </si>
  <si>
    <t>http://dx.serveftp.com/cai/view.php?id=6021</t>
  </si>
  <si>
    <t>• CEDI
• Vendedor - Varios
• Fecha o rango de fechas</t>
  </si>
  <si>
    <t>Folio de Venta</t>
  </si>
  <si>
    <t>Folio de Cobranza</t>
  </si>
  <si>
    <t>Hora</t>
  </si>
  <si>
    <t>Id Cliente</t>
  </si>
  <si>
    <t>Nombre</t>
  </si>
  <si>
    <t>Teléfono</t>
  </si>
  <si>
    <t>Latitud</t>
  </si>
  <si>
    <t>Longitud</t>
  </si>
  <si>
    <t>Calle</t>
  </si>
  <si>
    <t>Número</t>
  </si>
  <si>
    <t>Colonia</t>
  </si>
  <si>
    <t>Cantidad</t>
  </si>
  <si>
    <t>Unidad</t>
  </si>
  <si>
    <t>Forma de Pago</t>
  </si>
  <si>
    <t>Condiciones de Venta</t>
  </si>
  <si>
    <t>Pedido</t>
  </si>
  <si>
    <t>FV001</t>
  </si>
  <si>
    <t>José Carlos</t>
  </si>
  <si>
    <t>Francisco Luna</t>
  </si>
  <si>
    <t>BENITO JUAREZ</t>
  </si>
  <si>
    <t>AVIACION CIVIL</t>
  </si>
  <si>
    <t>Malboro Rojo</t>
  </si>
  <si>
    <t>Pieza</t>
  </si>
  <si>
    <t>Efectivo</t>
  </si>
  <si>
    <t>Contado</t>
  </si>
  <si>
    <t>Malboro Gold</t>
  </si>
  <si>
    <t>FV002</t>
  </si>
  <si>
    <t>Serafin Milan</t>
  </si>
  <si>
    <t>PIPILA</t>
  </si>
  <si>
    <t>CENTRO</t>
  </si>
  <si>
    <t>FV003</t>
  </si>
  <si>
    <t>Juan Antonio</t>
  </si>
  <si>
    <t>Elias Lemus</t>
  </si>
  <si>
    <t>5 DE FEBRERO</t>
  </si>
  <si>
    <t>NIÑOS HEROES</t>
  </si>
  <si>
    <t>Malboro Rubi</t>
  </si>
  <si>
    <t>Paquete</t>
  </si>
  <si>
    <t>Cobranza</t>
  </si>
  <si>
    <t>FV004</t>
  </si>
  <si>
    <t>FC020</t>
  </si>
  <si>
    <t>Luis Aguilar</t>
  </si>
  <si>
    <t>Jorge Lopez</t>
  </si>
  <si>
    <t>CONSTITUYENTES</t>
  </si>
  <si>
    <t>LOS PINOS</t>
  </si>
  <si>
    <t>Malboro Velvet</t>
  </si>
  <si>
    <t>Crédito</t>
  </si>
  <si>
    <t>FV005</t>
  </si>
  <si>
    <t>FC021</t>
  </si>
  <si>
    <t>Francisco Villalaz</t>
  </si>
  <si>
    <t>Alicia Zavala</t>
  </si>
  <si>
    <t>CONSTITUCION</t>
  </si>
  <si>
    <t>AZTECAS</t>
  </si>
  <si>
    <t>Malboro Amber</t>
  </si>
  <si>
    <t>Tipo Documento</t>
  </si>
  <si>
    <t>Vencimiento</t>
  </si>
  <si>
    <t>Hora de Salida</t>
  </si>
  <si>
    <t>ProductoClave</t>
  </si>
  <si>
    <t>NombreLargo</t>
  </si>
  <si>
    <t>PrecioVenta</t>
  </si>
  <si>
    <t>Ruta</t>
  </si>
  <si>
    <t>Fecha Pedido</t>
  </si>
  <si>
    <t>Cliente</t>
  </si>
  <si>
    <t>Total</t>
  </si>
  <si>
    <t>Producto</t>
  </si>
  <si>
    <t>Precio</t>
  </si>
  <si>
    <t>V0002 - Jesus Barroco</t>
  </si>
  <si>
    <t>RUT2 - Ruta 2</t>
  </si>
  <si>
    <t>C0020 - Abarrotes Don Miguel</t>
  </si>
  <si>
    <t>Guadalajara Sur</t>
  </si>
  <si>
    <t>NombreProducto 1</t>
  </si>
  <si>
    <t>NombreProducto 2</t>
  </si>
  <si>
    <t>V0003 - Manuel Gomez</t>
  </si>
  <si>
    <t>RUT3 - Ruta 3</t>
  </si>
  <si>
    <t>C0025 - Aba San Miguel</t>
  </si>
  <si>
    <t>Guadalajara Norte</t>
  </si>
  <si>
    <t>NombreProducto 4</t>
  </si>
  <si>
    <t>NombreProducto 5</t>
  </si>
  <si>
    <t>V0004 - Roberto</t>
  </si>
  <si>
    <t>RUT4 - Ruta 4</t>
  </si>
  <si>
    <t>C0030 - San Juan</t>
  </si>
  <si>
    <t>MED</t>
  </si>
  <si>
    <t>Mederi</t>
  </si>
  <si>
    <t>4.25.0.3
4.26.0.0</t>
  </si>
  <si>
    <t>http://dx.serveftp.com/cai/view.php?id=6064</t>
  </si>
  <si>
    <t>VentasDistribuidor_82</t>
  </si>
  <si>
    <t>Distribuido</t>
  </si>
  <si>
    <t>• Fecha o rango de fechas
• Distribuidor
• Vendedor / Ruta - Varios</t>
  </si>
  <si>
    <t>PAN</t>
  </si>
  <si>
    <t>Distribuidora el Panque</t>
  </si>
  <si>
    <t>InventarioProdTerm_49</t>
  </si>
  <si>
    <t>http://dx.serveftp.com/cai/view.php?id=6001</t>
  </si>
  <si>
    <t>• CEDI
• Fecha</t>
  </si>
  <si>
    <t>BYF</t>
  </si>
  <si>
    <t>Botanas y Frituras del Sureste de Chiapas, S.A. de C.V.</t>
  </si>
  <si>
    <t>Juan Manuel Rodriguez</t>
  </si>
  <si>
    <t>stpr_ResumenAlmacen_67</t>
  </si>
  <si>
    <t>ResumenAlmacen_67</t>
  </si>
  <si>
    <t>http://dx.serveftp.com/cai/view.php?id=6017</t>
  </si>
  <si>
    <t>• CEDI
• Vendedor
• Fecha o rango de fechas</t>
  </si>
  <si>
    <t>stpr_ResumenVentasDiarias_67</t>
  </si>
  <si>
    <t>ResumenVentasDiarias_67</t>
  </si>
  <si>
    <t>http://dx.serveftp.com/cai/view.php?id=6018</t>
  </si>
  <si>
    <t>• CEDI
• Fecha o rango de fechas</t>
  </si>
  <si>
    <t>Clave</t>
  </si>
  <si>
    <t>Existencia Anterior</t>
  </si>
  <si>
    <t>Cargas</t>
  </si>
  <si>
    <t>Sobrantes Produccion</t>
  </si>
  <si>
    <t>Existencia Total</t>
  </si>
  <si>
    <t>Precion Unitario</t>
  </si>
  <si>
    <t>Importe</t>
  </si>
  <si>
    <t>00001</t>
  </si>
  <si>
    <t>CHORIZO MIXTO 250 G</t>
  </si>
  <si>
    <t>00002</t>
  </si>
  <si>
    <t>CHORIZO MIXTO 500 G</t>
  </si>
  <si>
    <t>00003</t>
  </si>
  <si>
    <t>CHORIZO RES 250 G</t>
  </si>
  <si>
    <t>00004</t>
  </si>
  <si>
    <t>CHORIZO PAVO 250 G</t>
  </si>
  <si>
    <t>00005</t>
  </si>
  <si>
    <t>CHORIZO PUERCO 250 G</t>
  </si>
  <si>
    <t>00006</t>
  </si>
  <si>
    <t>CHORIZO MIXTO ARTESANAL KG</t>
  </si>
  <si>
    <t>00007</t>
  </si>
  <si>
    <t>MACHACA 35 G</t>
  </si>
  <si>
    <t>00009</t>
  </si>
  <si>
    <t>MACHACA 70 G</t>
  </si>
  <si>
    <t>00011</t>
  </si>
  <si>
    <t>MACHACA 125 G</t>
  </si>
  <si>
    <t>Gran Total:</t>
  </si>
  <si>
    <t>Descripcion</t>
  </si>
  <si>
    <t>Inventario Inicial</t>
  </si>
  <si>
    <t>Recarga</t>
  </si>
  <si>
    <t>Cambios y Dev. (Entrada)</t>
  </si>
  <si>
    <t>Cambios (Salida)</t>
  </si>
  <si>
    <t>Promocion</t>
  </si>
  <si>
    <t>Descarga Almacen BE</t>
  </si>
  <si>
    <t>Devolucion Almacen ME</t>
  </si>
  <si>
    <t>Ventas</t>
  </si>
  <si>
    <t>Inventario Final</t>
  </si>
  <si>
    <t>Dia:</t>
  </si>
  <si>
    <t>01/01/2020</t>
  </si>
  <si>
    <t>Total Por Dia:</t>
  </si>
  <si>
    <t>02/01/2020</t>
  </si>
  <si>
    <t>Clientes A Visitar</t>
  </si>
  <si>
    <t>Clientes Visitados</t>
  </si>
  <si>
    <t>Subtotal</t>
  </si>
  <si>
    <t>Importe Descuento</t>
  </si>
  <si>
    <t>% Descuento</t>
  </si>
  <si>
    <t>Importe Venta</t>
  </si>
  <si>
    <t>Credito</t>
  </si>
  <si>
    <t>Abono A Creditos</t>
  </si>
  <si>
    <t>Total Cobrado</t>
  </si>
  <si>
    <t>R-CACH</t>
  </si>
  <si>
    <t>R-CACHANILLA: JESUS MONTES</t>
  </si>
  <si>
    <t>R-DES1</t>
  </si>
  <si>
    <t>R-DESIERTO: ELIO LOPEZ</t>
  </si>
  <si>
    <t>R-DES2</t>
  </si>
  <si>
    <t>R-COSTERA: ERNESTO BELTRAN</t>
  </si>
  <si>
    <t>R-LOC</t>
  </si>
  <si>
    <t>R-PAPAGO: ANTONIO RODRIGUEZ</t>
  </si>
  <si>
    <t>R-MEM</t>
  </si>
  <si>
    <t>R-MEMBRILLERA: HUMBERTO ACUÑA</t>
  </si>
  <si>
    <t>R-NOG1</t>
  </si>
  <si>
    <t>R-NOGAL: MIGUEL GUERRERO</t>
  </si>
  <si>
    <t>R-OFI</t>
  </si>
  <si>
    <t>R-OFI: RUTA OFICINA</t>
  </si>
  <si>
    <t>R-PIN</t>
  </si>
  <si>
    <t>R-PINACATE: RAMON RODRIGUEZ</t>
  </si>
  <si>
    <t>R-ZAI</t>
  </si>
  <si>
    <t>R-ZAINO: GERARDO AGUILAR</t>
  </si>
  <si>
    <t>VENMOS</t>
  </si>
  <si>
    <t>R-VENMOS: VENTAS MOSTRADOR</t>
  </si>
  <si>
    <t>Folio Pedido</t>
  </si>
  <si>
    <t>2020-07-29 00:00:00.000</t>
  </si>
  <si>
    <t>R2-00001</t>
  </si>
  <si>
    <t>R3-00005</t>
  </si>
  <si>
    <t>R4-00004</t>
  </si>
  <si>
    <t>R4-00005</t>
  </si>
  <si>
    <t>C0031 - Juan Manuel</t>
  </si>
  <si>
    <t>2020-07-30 00:00:00.000</t>
  </si>
  <si>
    <t>Descripción</t>
  </si>
  <si>
    <t>Inv. Inicial BE</t>
  </si>
  <si>
    <t>Inv. Inicial ME</t>
  </si>
  <si>
    <t>Entradas BE</t>
  </si>
  <si>
    <t>Entradas ME</t>
  </si>
  <si>
    <t>Salidas BE</t>
  </si>
  <si>
    <t>Salidas ME</t>
  </si>
  <si>
    <t>Obsequios</t>
  </si>
  <si>
    <t>Ventas Contado</t>
  </si>
  <si>
    <t>Ventas Credito</t>
  </si>
  <si>
    <t>Entradas BE por Conteo</t>
  </si>
  <si>
    <t>Entradas ME por Conteo</t>
  </si>
  <si>
    <t>Salidas BE por Conteo</t>
  </si>
  <si>
    <t>Salidas ME por conteo</t>
  </si>
  <si>
    <t>Inv. Final BE</t>
  </si>
  <si>
    <t>Inv. Final ME</t>
  </si>
  <si>
    <t>Diferencia BE</t>
  </si>
  <si>
    <t>Diferencia ME</t>
  </si>
  <si>
    <t>Dev. Buena</t>
  </si>
  <si>
    <t>Dev. Mala</t>
  </si>
  <si>
    <t>CHOCO0001</t>
  </si>
  <si>
    <t>CH LA AURORA GRANULADO 12/320GR</t>
  </si>
  <si>
    <t>CHOCO0002</t>
  </si>
  <si>
    <t>CH LA AURORA GRANULADO 12/420GR</t>
  </si>
  <si>
    <t>CHOCO0003</t>
  </si>
  <si>
    <t>CH LA AURORA GRANULADO 12/520GR</t>
  </si>
  <si>
    <t>stpr_Kardex_81</t>
  </si>
  <si>
    <t>Kardex_81</t>
  </si>
  <si>
    <t>http://dx.serveftp.com/cai/view.php?id=6056</t>
  </si>
  <si>
    <t>• Fecha o rango de fechas
• CEDI - Varios
• Esquema de Productos - Varios</t>
  </si>
  <si>
    <t>PSH</t>
  </si>
  <si>
    <t>Practi Hielo del Sur</t>
  </si>
  <si>
    <t>Facturacion_74</t>
  </si>
  <si>
    <t>http://dx.serveftp.com/cai/view.php?id=6109</t>
  </si>
  <si>
    <t>• Fecha o rango de fechas
• Cliente
• Vendedor</t>
  </si>
  <si>
    <t>Fecha de Facturación</t>
  </si>
  <si>
    <t>Clave Cliente</t>
  </si>
  <si>
    <t>Razon Social</t>
  </si>
  <si>
    <t>RFC</t>
  </si>
  <si>
    <t>Folio Factura</t>
  </si>
  <si>
    <t>Serie Factura</t>
  </si>
  <si>
    <t>Fase</t>
  </si>
  <si>
    <t>UUID</t>
  </si>
  <si>
    <t>Saldo</t>
  </si>
  <si>
    <t>Fecha Ultimo Abono</t>
  </si>
  <si>
    <t>10001 - Joel</t>
  </si>
  <si>
    <t>Clave01</t>
  </si>
  <si>
    <t>VENTA PUBLICO GENERAL</t>
  </si>
  <si>
    <t>XAXX010101000</t>
  </si>
  <si>
    <t>FN-000001</t>
  </si>
  <si>
    <t>Captura</t>
  </si>
  <si>
    <t>9BF933E8-7A00-4A1D-8537-F7D88D31DB3B</t>
  </si>
  <si>
    <t>10002 - Adrian</t>
  </si>
  <si>
    <t>Clave02</t>
  </si>
  <si>
    <t>SIEMPRE CON GANAS, S DE RL CV</t>
  </si>
  <si>
    <t>SGA150225FQ3</t>
  </si>
  <si>
    <t>FN-000002</t>
  </si>
  <si>
    <t>Cancelado</t>
  </si>
  <si>
    <t>34EA1DBB-0608-42D8-B58B-60FA2D47632E</t>
  </si>
  <si>
    <t>10003 - Edgar</t>
  </si>
  <si>
    <t>Clave03</t>
  </si>
  <si>
    <t>CADENA COMERCIAL OXXO, S.A. DE C.V.</t>
  </si>
  <si>
    <t>CCO8605231N4</t>
  </si>
  <si>
    <t>FN-000003</t>
  </si>
  <si>
    <t>89CFC4E6-A68F-4133-9033-DE46FF4D8CF2</t>
  </si>
  <si>
    <t>YUP</t>
  </si>
  <si>
    <t>Hielos Yupik S.A. de C.V.</t>
  </si>
  <si>
    <t>Jesus Peña</t>
  </si>
  <si>
    <t>CorteCaja_25</t>
  </si>
  <si>
    <t>http://dx.serveftp.com/cai/view.php?id=6081</t>
  </si>
  <si>
    <t>• Fecha o rango de fechas</t>
  </si>
  <si>
    <t>Concepto</t>
  </si>
  <si>
    <t>Fecha Abono</t>
  </si>
  <si>
    <t>Folio Abono</t>
  </si>
  <si>
    <t>Folio Documento</t>
  </si>
  <si>
    <t>Referencia</t>
  </si>
  <si>
    <t>Abono</t>
  </si>
  <si>
    <t>IVA</t>
  </si>
  <si>
    <t>Fecha Documento</t>
  </si>
  <si>
    <t>1001</t>
  </si>
  <si>
    <t>01 Efectivo</t>
  </si>
  <si>
    <t>00002402</t>
  </si>
  <si>
    <t>00005149</t>
  </si>
  <si>
    <t/>
  </si>
  <si>
    <t>00002435</t>
  </si>
  <si>
    <t>00005219</t>
  </si>
  <si>
    <t>00002431</t>
  </si>
  <si>
    <t>00005210</t>
  </si>
  <si>
    <t>00002398</t>
  </si>
  <si>
    <t>00005140</t>
  </si>
  <si>
    <t>1004</t>
  </si>
  <si>
    <t>00002404</t>
  </si>
  <si>
    <t>00005151</t>
  </si>
  <si>
    <t>00002417</t>
  </si>
  <si>
    <t>00005181</t>
  </si>
  <si>
    <t>00002437</t>
  </si>
  <si>
    <t>00005221</t>
  </si>
  <si>
    <t>00002432</t>
  </si>
  <si>
    <t>00005212</t>
  </si>
  <si>
    <t>00002399</t>
  </si>
  <si>
    <t>00005142</t>
  </si>
  <si>
    <t>1006</t>
  </si>
  <si>
    <t>00002418</t>
  </si>
  <si>
    <t>00005182</t>
  </si>
  <si>
    <t>00002434</t>
  </si>
  <si>
    <t>00005214</t>
  </si>
  <si>
    <t>00002403</t>
  </si>
  <si>
    <t>00005150</t>
  </si>
  <si>
    <t>00002436</t>
  </si>
  <si>
    <t>00005220</t>
  </si>
  <si>
    <t>00002401</t>
  </si>
  <si>
    <t>00005144</t>
  </si>
  <si>
    <t>1007</t>
  </si>
  <si>
    <t>00002433</t>
  </si>
  <si>
    <t>00005213</t>
  </si>
  <si>
    <t>00002419</t>
  </si>
  <si>
    <t>00005183</t>
  </si>
  <si>
    <t>00002400</t>
  </si>
  <si>
    <t>00005143</t>
  </si>
  <si>
    <t>1020</t>
  </si>
  <si>
    <t>00002390</t>
  </si>
  <si>
    <t>00005120</t>
  </si>
  <si>
    <t>00002441</t>
  </si>
  <si>
    <t>00005231</t>
  </si>
  <si>
    <t>00002422</t>
  </si>
  <si>
    <t>00005197</t>
  </si>
  <si>
    <t>00002407</t>
  </si>
  <si>
    <t>00005158</t>
  </si>
  <si>
    <t>00002423</t>
  </si>
  <si>
    <t>00005198</t>
  </si>
  <si>
    <t>00002408</t>
  </si>
  <si>
    <t>00005161</t>
  </si>
  <si>
    <t>00002391</t>
  </si>
  <si>
    <t>00005122</t>
  </si>
  <si>
    <t>00002442</t>
  </si>
  <si>
    <t>00005233</t>
  </si>
  <si>
    <t>00002421</t>
  </si>
  <si>
    <t>00005196</t>
  </si>
  <si>
    <t>00002440</t>
  </si>
  <si>
    <t>00005228</t>
  </si>
  <si>
    <t>1023</t>
  </si>
  <si>
    <t>00002443</t>
  </si>
  <si>
    <t>00005238</t>
  </si>
  <si>
    <t>00002394</t>
  </si>
  <si>
    <t>00005127</t>
  </si>
  <si>
    <t>00002411</t>
  </si>
  <si>
    <t>00005166</t>
  </si>
  <si>
    <t>00002424</t>
  </si>
  <si>
    <t>00005201</t>
  </si>
  <si>
    <t>1024</t>
  </si>
  <si>
    <t>00002429</t>
  </si>
  <si>
    <t>00005208</t>
  </si>
  <si>
    <t>00002395</t>
  </si>
  <si>
    <t>00005130</t>
  </si>
  <si>
    <t>00002445</t>
  </si>
  <si>
    <t>00005241</t>
  </si>
  <si>
    <t>00002412</t>
  </si>
  <si>
    <t>00005171</t>
  </si>
  <si>
    <t>1027</t>
  </si>
  <si>
    <t>00002396</t>
  </si>
  <si>
    <t>00005131</t>
  </si>
  <si>
    <t>00002427</t>
  </si>
  <si>
    <t>00005206</t>
  </si>
  <si>
    <t>00002444</t>
  </si>
  <si>
    <t>00005240</t>
  </si>
  <si>
    <t>00002413</t>
  </si>
  <si>
    <t>00005172</t>
  </si>
  <si>
    <t>1028</t>
  </si>
  <si>
    <t>00002446</t>
  </si>
  <si>
    <t>00005242</t>
  </si>
  <si>
    <t>00002397</t>
  </si>
  <si>
    <t>00005134</t>
  </si>
  <si>
    <t>00002426</t>
  </si>
  <si>
    <t>00005205</t>
  </si>
  <si>
    <t>00002414</t>
  </si>
  <si>
    <t>00005174</t>
  </si>
  <si>
    <t>1029</t>
  </si>
  <si>
    <t>00002428</t>
  </si>
  <si>
    <t>00005207</t>
  </si>
  <si>
    <t>00002415</t>
  </si>
  <si>
    <t>00005175</t>
  </si>
  <si>
    <t>00002393</t>
  </si>
  <si>
    <t>00005124</t>
  </si>
  <si>
    <t>1035</t>
  </si>
  <si>
    <t>00002447</t>
  </si>
  <si>
    <t>00005244</t>
  </si>
  <si>
    <t>00002416</t>
  </si>
  <si>
    <t>00005177</t>
  </si>
  <si>
    <t>00002430</t>
  </si>
  <si>
    <t>00005209</t>
  </si>
  <si>
    <t>1038</t>
  </si>
  <si>
    <t>00002410</t>
  </si>
  <si>
    <t>00005165</t>
  </si>
  <si>
    <t>1039</t>
  </si>
  <si>
    <t>00002439</t>
  </si>
  <si>
    <t>00005227</t>
  </si>
  <si>
    <t>00002420</t>
  </si>
  <si>
    <t>00005195</t>
  </si>
  <si>
    <t>00002409</t>
  </si>
  <si>
    <t>00005162</t>
  </si>
  <si>
    <t>1044</t>
  </si>
  <si>
    <t>00002438</t>
  </si>
  <si>
    <t>00005224</t>
  </si>
  <si>
    <t>00002405</t>
  </si>
  <si>
    <t>00005154</t>
  </si>
  <si>
    <t>1063</t>
  </si>
  <si>
    <t>00002406</t>
  </si>
  <si>
    <t>00005155</t>
  </si>
  <si>
    <t>1071</t>
  </si>
  <si>
    <t>00002392</t>
  </si>
  <si>
    <t>00005123</t>
  </si>
  <si>
    <t>00002425</t>
  </si>
  <si>
    <t>00005204</t>
  </si>
  <si>
    <t>Abonos</t>
  </si>
  <si>
    <t>DIO</t>
  </si>
  <si>
    <t>Distribuidora Osorio</t>
  </si>
  <si>
    <t>4.25.0.4
4.26.0.0</t>
  </si>
  <si>
    <t>Promociones_41</t>
  </si>
  <si>
    <t>http://dx.serveftp.com/cai/view.php?id=6116</t>
  </si>
  <si>
    <t>Pestaña de Bonificaciones</t>
  </si>
  <si>
    <t>Id</t>
  </si>
  <si>
    <t>Tipo Producto</t>
  </si>
  <si>
    <t>MARTIN OCTAVIO  CANO GOMEZ  - LA OLIMPICA</t>
  </si>
  <si>
    <t>CERVEZA</t>
  </si>
  <si>
    <t>BONIFICACION</t>
  </si>
  <si>
    <t>CESAR OCTAVIO HERNANDEZ HERNANDEZ - LAS QUINCE LETRAS</t>
  </si>
  <si>
    <t>ALBERTO URCINO MENDEZ GALVEZ - GALERAS DEL POLLO LOCO</t>
  </si>
  <si>
    <t>JORGE MUÑOZ MONTIEL - EL VOLCAN</t>
  </si>
  <si>
    <t>ROSA GABRIELA POZOS CANO - LA CAMPESINA</t>
  </si>
  <si>
    <t>GILBERTO ALEJANDRO POPO HERNANDEZ - EL PROGRESO</t>
  </si>
  <si>
    <t>REMEDIOS CESSA GARCIA - BAR LA CAMELIA</t>
  </si>
  <si>
    <t>GUILLERMINA LUNA HERNANDEZ - LA MALINCHE</t>
  </si>
  <si>
    <t>ESTELITA COLORADO LEZAMA - ESTELITA COLORADO LEZAMA</t>
  </si>
  <si>
    <t>Pestaña de Promociones</t>
  </si>
  <si>
    <t>JORGE MUÑOZ DOMINGUEZ - EL CAFETAL</t>
  </si>
  <si>
    <t>BONIFICACION APOYO  EL CAFETAL</t>
  </si>
  <si>
    <t>MONTSERRAT MINERVA PERALTA GONZALEZ - DEJA-VU SNACK BAR</t>
  </si>
  <si>
    <t>CARGA BASE CC HEINEKEN 4X6 NR 2019</t>
  </si>
  <si>
    <t>CARGA BASE CC INDIO  20/2 RET 2019</t>
  </si>
  <si>
    <t>LUCY CABAL NEVA - CERVECERIA DELUXE</t>
  </si>
  <si>
    <t>MARGARITO RAMOS PEDRAZA - COCTELERIA LA PALAPA</t>
  </si>
  <si>
    <t>CARGA BASE CC SOL 24/2 RET 2019</t>
  </si>
  <si>
    <t>CARGA BASE CC SOL OBSCURA 24/2 RET 2019</t>
  </si>
  <si>
    <t>Pestaña de Obsequios</t>
  </si>
  <si>
    <t>CARGA BASE CC TKT 20/2 RET 2019</t>
  </si>
  <si>
    <t>CARGA BASE CC TKT LIGHT 20/2 RET 2019</t>
  </si>
  <si>
    <t>CARGA BASE CC XX AMBAR 24/2 RET 2019</t>
  </si>
  <si>
    <t>CARGA BASE CC XX LAGER 24/2 RET 2019</t>
  </si>
  <si>
    <t>stpr_VentasDistribuidor_82</t>
  </si>
  <si>
    <t>stpr_InventarioProdTerm_49</t>
  </si>
  <si>
    <t>stpr_Facturacion_74</t>
  </si>
  <si>
    <t>stpr_CorteCaja_25</t>
  </si>
  <si>
    <t>stpr_Promociones_41</t>
  </si>
  <si>
    <t>Lactigurth</t>
  </si>
  <si>
    <t>stpr_VentasConSaldo_83</t>
  </si>
  <si>
    <t>VentasConSaldo_83</t>
  </si>
  <si>
    <t>http://dx.serveftp.com/cai/view.php?id=6094</t>
  </si>
  <si>
    <t>• CEDI
• Fecha
• Vendedor
• Esquema de Cliente
• Cliente - varios</t>
  </si>
  <si>
    <t>DUX</t>
  </si>
  <si>
    <t>Duxstar</t>
  </si>
  <si>
    <t>stpr_GastosVendedor_0</t>
  </si>
  <si>
    <t>GastosVendedor_0</t>
  </si>
  <si>
    <t>http://dx.serveftp.com/cai/view.php?id=6092</t>
  </si>
  <si>
    <t>• CEDI
• Fecha o rango de fechas
• Vendedor</t>
  </si>
  <si>
    <t>COS</t>
  </si>
  <si>
    <t>Conservas La Costeña SA de CV</t>
  </si>
  <si>
    <t>stpr_Cobranza_28</t>
  </si>
  <si>
    <t>Cobranza_28</t>
  </si>
  <si>
    <t>http://dx.serveftp.com/cai/view.php?id=6014</t>
  </si>
  <si>
    <t>• CEDI
• Fecha o rango de fechas
• Ruta - Varios</t>
  </si>
  <si>
    <t>stpr_CobranzaGral_25</t>
  </si>
  <si>
    <t>CobranzaGral_25</t>
  </si>
  <si>
    <t>http://dx.serveftp.com/cai/view.php?id=6010</t>
  </si>
  <si>
    <t>• CEDI
• Fecha o rango de fechas
• Vendedor
• Cliente - varios</t>
  </si>
  <si>
    <t>IBA</t>
  </si>
  <si>
    <t>Chocolatera Ibarra</t>
  </si>
  <si>
    <t>stpr_Cobranza_16</t>
  </si>
  <si>
    <t>Cobranza_16</t>
  </si>
  <si>
    <t>http://dx.serveftp.com/cai/view.php?id=6009</t>
  </si>
  <si>
    <t>RUTClave</t>
  </si>
  <si>
    <t>RazonSocial</t>
  </si>
  <si>
    <t>Folio</t>
  </si>
  <si>
    <t>TipoPago</t>
  </si>
  <si>
    <t>Ruta 1</t>
  </si>
  <si>
    <t>C01847</t>
  </si>
  <si>
    <t>LIBRE 277</t>
  </si>
  <si>
    <t>VENV1-0000425</t>
  </si>
  <si>
    <t>VENV1-0000511</t>
  </si>
  <si>
    <t>C01850</t>
  </si>
  <si>
    <t>ABTS LA VENTANITA</t>
  </si>
  <si>
    <t>VENV1-0000549</t>
  </si>
  <si>
    <t>Ruta 6</t>
  </si>
  <si>
    <t>C06001</t>
  </si>
  <si>
    <t>CREMERIA MAYORCA</t>
  </si>
  <si>
    <t>VENV6-0000763</t>
  </si>
  <si>
    <t>C06002</t>
  </si>
  <si>
    <t>AB CAMPOS</t>
  </si>
  <si>
    <t>VENV6-0000768</t>
  </si>
  <si>
    <t>C06004</t>
  </si>
  <si>
    <t>VINOS Y ABTS GABY</t>
  </si>
  <si>
    <t>VENV6-0000754</t>
  </si>
  <si>
    <t>NombreCorto</t>
  </si>
  <si>
    <t>FechaAplicacion</t>
  </si>
  <si>
    <t>FechaVencimiento</t>
  </si>
  <si>
    <t>Cargos</t>
  </si>
  <si>
    <t>Saldos</t>
  </si>
  <si>
    <t>CONCEPTO:</t>
  </si>
  <si>
    <t>C01001 - MISCELANEA LUNA</t>
  </si>
  <si>
    <t>C01001</t>
  </si>
  <si>
    <t>MISCELANEA LUNA</t>
  </si>
  <si>
    <t>Venta</t>
  </si>
  <si>
    <t>VENV1-0000518</t>
  </si>
  <si>
    <t>VENV1-0000551</t>
  </si>
  <si>
    <t>Total Por CONCEPTO:</t>
  </si>
  <si>
    <t>C01006 - TORTILLERIA EL GUERO</t>
  </si>
  <si>
    <t>C01006</t>
  </si>
  <si>
    <t>TORTILLERIA EL GUERO</t>
  </si>
  <si>
    <t>VENV1-0000538</t>
  </si>
  <si>
    <t>VENV1-0000581</t>
  </si>
  <si>
    <t>Folio SAP</t>
  </si>
  <si>
    <t>Monto</t>
  </si>
  <si>
    <t>Forma Pago</t>
  </si>
  <si>
    <t>Banco</t>
  </si>
  <si>
    <t>Nombre Cliente</t>
  </si>
  <si>
    <t>Observaciones</t>
  </si>
  <si>
    <t>Ruta:</t>
  </si>
  <si>
    <t>Ruta 1 - R-01 Diego Huerta</t>
  </si>
  <si>
    <t>COBV1-0002044</t>
  </si>
  <si>
    <t>VENV1-0000458</t>
  </si>
  <si>
    <t>COBV1-0002135</t>
  </si>
  <si>
    <t>COBV1-0002136</t>
  </si>
  <si>
    <t>COBV1-0002208</t>
  </si>
  <si>
    <t>COBV1-0002296</t>
  </si>
  <si>
    <t>Ruta 10 - R-10 Carlos Mora</t>
  </si>
  <si>
    <t>COBV10-0003552</t>
  </si>
  <si>
    <t>VENV10-0000978</t>
  </si>
  <si>
    <t>C10001</t>
  </si>
  <si>
    <t>MISC MONY</t>
  </si>
  <si>
    <t>Ruta 10</t>
  </si>
  <si>
    <t>COBV10-0003354</t>
  </si>
  <si>
    <t>VENV10-0000927</t>
  </si>
  <si>
    <t>C10002</t>
  </si>
  <si>
    <t>MISCELANIA TOTO</t>
  </si>
  <si>
    <t>COBV10-0003442</t>
  </si>
  <si>
    <t>COBV10-0003591</t>
  </si>
  <si>
    <t>COBV10-0003317</t>
  </si>
  <si>
    <t>VENV10-0000785</t>
  </si>
  <si>
    <t>C10004</t>
  </si>
  <si>
    <t>VERDULERIA PAO</t>
  </si>
  <si>
    <t>SubTotal</t>
  </si>
  <si>
    <t>%_Impuesto</t>
  </si>
  <si>
    <t>Impuesto</t>
  </si>
  <si>
    <t>Comentario</t>
  </si>
  <si>
    <t>CEDI</t>
  </si>
  <si>
    <t>Vendedor:</t>
  </si>
  <si>
    <t>Ruta RUT02 - Vendedor Ruta 2</t>
  </si>
  <si>
    <t>1099</t>
  </si>
  <si>
    <t>Mantenimiento Unidad</t>
  </si>
  <si>
    <t>gastos de eléctrico</t>
  </si>
  <si>
    <t>ALMCEDI Centro de Distribucion Veracruz</t>
  </si>
  <si>
    <t>21858</t>
  </si>
  <si>
    <t>lavado y engrasado</t>
  </si>
  <si>
    <t>Total Por Vendedor:</t>
  </si>
  <si>
    <t>4.25.0.6
4.26.0.0</t>
  </si>
  <si>
    <t>Facturas</t>
  </si>
  <si>
    <t>Ruta RUT01 - Vendedor Ruta 1</t>
  </si>
  <si>
    <t>Cliente:</t>
  </si>
  <si>
    <t>C0018 - FARMACIA GUADALAJARA, S.A. DE C.V.</t>
  </si>
  <si>
    <t>RUT01-00238</t>
  </si>
  <si>
    <t>C0018</t>
  </si>
  <si>
    <t>FARMACIA GUADALAJARA, S.A. DE C.V.</t>
  </si>
  <si>
    <t>RUT01-00133</t>
  </si>
  <si>
    <t>RUT01-00058</t>
  </si>
  <si>
    <t>RUT01-00253</t>
  </si>
  <si>
    <t>RUT01-00263</t>
  </si>
  <si>
    <t>RUT01-00333</t>
  </si>
  <si>
    <t>RUT01-00111</t>
  </si>
  <si>
    <t>RUT01-00196</t>
  </si>
  <si>
    <t>Total Por Cliente:</t>
  </si>
  <si>
    <t>C0026 - FARMACIA GUADALAJARA, S.A. DE C.V.</t>
  </si>
  <si>
    <t>RUT01-00047</t>
  </si>
  <si>
    <t>C0026</t>
  </si>
  <si>
    <t>RUT01-00350</t>
  </si>
  <si>
    <t>RUT01-00119</t>
  </si>
  <si>
    <t>RUT01-00213</t>
  </si>
  <si>
    <t>RUT01-00271</t>
  </si>
  <si>
    <t>FER</t>
  </si>
  <si>
    <t>Ferguez</t>
  </si>
  <si>
    <t>4.25.0.6</t>
  </si>
  <si>
    <t>stpr_ControlCreditos_84</t>
  </si>
  <si>
    <t>http://54.150.8.207/view.php?id=6616</t>
  </si>
  <si>
    <t>stpr_VentasDiarias_84</t>
  </si>
  <si>
    <t>http://54.150.8.207/view.php?id=6618</t>
  </si>
  <si>
    <t>stpr_ControlSaldosEnvase_84</t>
  </si>
  <si>
    <t>http://54.150.8.207/view.php?id=6619</t>
  </si>
  <si>
    <t>stpr_Inventario_84</t>
  </si>
  <si>
    <t>stpr_Cobranza_84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</si>
</sst>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_([$$-409]* #,##0.00_);_([$$-409]* \(#,##0.00\);_([$$-409]* &quot;0&quot;??_);_(@_)"/>
    <numFmt numFmtId="166" formatCode="mm/dd/yyyy"/>
  </numFmts>
  <fonts count="15"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sz val="8"/>
      <name val="Calibri"/>
      <family val="2"/>
      <scheme val="minor"/>
    </font>
    <font>
      <b/>
      <sz val="11"/>
      <name val="Calibri"/>
      <scheme val="minor"/>
    </font>
    <font>
      <b/>
      <sz val="9"/>
      <color indexed="81"/>
      <name val="Tahoma"/>
      <charset val="1"/>
    </font>
    <font>
      <sz val="9"/>
      <color indexed="81"/>
      <name val="Tahoma"/>
      <charset val="1"/>
    </font>
    <font>
      <b/>
      <sz val="9"/>
      <color indexed="81"/>
      <name val="Tahoma"/>
      <family val="2"/>
    </font>
    <font>
      <sz val="9"/>
      <color indexed="81"/>
      <name val="Tahoma"/>
      <family val="2"/>
    </font>
    <font>
      <b/>
      <sz val="15"/>
      <name val="Calibri"/>
      <scheme val="minor"/>
    </font>
    <font>
      <sz val="11"/>
      <color theme="1"/>
      <name val="Calibri"/>
      <family val="2"/>
      <scheme val="minor"/>
    </font>
    <font>
      <b/>
      <sz val="10"/>
      <color theme="1"/>
      <name val="Calibri"/>
      <family val="2"/>
      <scheme val="minor"/>
    </font>
    <font>
      <sz val="10"/>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44" fontId="11" fillId="0" borderId="0" applyFont="0" applyFill="0" applyBorder="0" applyAlignment="0" applyProtection="0"/>
  </cellStyleXfs>
  <cellXfs count="69">
    <xf numFmtId="0" fontId="0" fillId="0" borderId="0" xfId="0"/>
    <xf numFmtId="0" fontId="0" fillId="0" borderId="1" xfId="0" applyBorder="1"/>
    <xf numFmtId="0" fontId="0" fillId="0" borderId="1" xfId="0" applyBorder="1" applyAlignment="1">
      <alignment wrapText="1"/>
    </xf>
    <xf numFmtId="0" fontId="2" fillId="0" borderId="1" xfId="1" applyBorder="1"/>
    <xf numFmtId="0" fontId="1" fillId="2" borderId="1" xfId="0" applyFont="1" applyFill="1" applyBorder="1"/>
    <xf numFmtId="164" fontId="0" fillId="0" borderId="0" xfId="0" applyNumberFormat="1"/>
    <xf numFmtId="49" fontId="0" fillId="0" borderId="0" xfId="0" applyNumberFormat="1"/>
    <xf numFmtId="0" fontId="2" fillId="0" borderId="0" xfId="1"/>
    <xf numFmtId="0" fontId="0" fillId="3" borderId="1" xfId="0" applyFill="1" applyBorder="1" applyAlignment="1">
      <alignment wrapText="1"/>
    </xf>
    <xf numFmtId="0" fontId="2" fillId="0" borderId="1" xfId="1" applyBorder="1" applyAlignment="1">
      <alignment wrapText="1"/>
    </xf>
    <xf numFmtId="0" fontId="0" fillId="4" borderId="1" xfId="0" applyFill="1" applyBorder="1"/>
    <xf numFmtId="14" fontId="0" fillId="0" borderId="0" xfId="0" applyNumberFormat="1"/>
    <xf numFmtId="21" fontId="0" fillId="0" borderId="0" xfId="0" applyNumberFormat="1"/>
    <xf numFmtId="0" fontId="0" fillId="0" borderId="0" xfId="0" applyAlignment="1">
      <alignment horizontal="left"/>
    </xf>
    <xf numFmtId="0" fontId="0" fillId="0" borderId="0" xfId="0" applyAlignment="1">
      <alignment wrapText="1"/>
    </xf>
    <xf numFmtId="0" fontId="0" fillId="5" borderId="1" xfId="0" applyFill="1" applyBorder="1"/>
    <xf numFmtId="0" fontId="2" fillId="0" borderId="0" xfId="1" applyFill="1"/>
    <xf numFmtId="0" fontId="2" fillId="0" borderId="0" xfId="1" applyAlignment="1">
      <alignment wrapText="1"/>
    </xf>
    <xf numFmtId="0" fontId="0" fillId="0" borderId="1" xfId="0" applyFill="1" applyBorder="1"/>
    <xf numFmtId="0" fontId="2" fillId="0" borderId="1" xfId="1" applyFill="1" applyBorder="1"/>
    <xf numFmtId="0" fontId="5" fillId="0" borderId="2" xfId="0" applyFont="1" applyBorder="1" applyAlignment="1">
      <alignment horizontal="center" vertical="center"/>
    </xf>
    <xf numFmtId="3" fontId="5" fillId="0" borderId="2" xfId="0" applyNumberFormat="1" applyFont="1" applyBorder="1" applyAlignment="1">
      <alignment horizontal="center" vertical="center"/>
    </xf>
    <xf numFmtId="3" fontId="0" fillId="0" borderId="0" xfId="0" applyNumberFormat="1"/>
    <xf numFmtId="0" fontId="5" fillId="0" borderId="3" xfId="0" applyFont="1" applyBorder="1" applyAlignment="1">
      <alignment horizontal="right" vertical="center"/>
    </xf>
    <xf numFmtId="3" fontId="5" fillId="0" borderId="3" xfId="0" applyNumberFormat="1" applyFont="1" applyBorder="1" applyAlignment="1">
      <alignment horizontal="right" vertical="center"/>
    </xf>
    <xf numFmtId="0" fontId="5" fillId="0" borderId="0" xfId="0" applyFont="1" applyAlignment="1">
      <alignment horizontal="left" vertical="center"/>
    </xf>
    <xf numFmtId="4" fontId="5" fillId="0" borderId="2" xfId="0" applyNumberFormat="1" applyFont="1" applyBorder="1" applyAlignment="1">
      <alignment horizontal="center" vertical="center"/>
    </xf>
    <xf numFmtId="4" fontId="0" fillId="0" borderId="0" xfId="0" applyNumberFormat="1"/>
    <xf numFmtId="4" fontId="5" fillId="0" borderId="3" xfId="0" applyNumberFormat="1" applyFont="1" applyBorder="1" applyAlignment="1">
      <alignment horizontal="right" vertical="center"/>
    </xf>
    <xf numFmtId="0" fontId="1" fillId="4" borderId="1" xfId="0" applyFont="1" applyFill="1" applyBorder="1"/>
    <xf numFmtId="14" fontId="0" fillId="0" borderId="1" xfId="0" applyNumberFormat="1" applyBorder="1"/>
    <xf numFmtId="1" fontId="0" fillId="0" borderId="1" xfId="0" applyNumberFormat="1" applyBorder="1"/>
    <xf numFmtId="165" fontId="0" fillId="0" borderId="0" xfId="0" applyNumberFormat="1"/>
    <xf numFmtId="165" fontId="5" fillId="0" borderId="3" xfId="0" applyNumberFormat="1" applyFont="1" applyBorder="1" applyAlignment="1">
      <alignment horizontal="right" vertical="center"/>
    </xf>
    <xf numFmtId="0" fontId="0" fillId="0" borderId="0" xfId="0"/>
    <xf numFmtId="0" fontId="2" fillId="0" borderId="1" xfId="1" applyBorder="1" applyAlignment="1">
      <alignment horizontal="left" wrapText="1"/>
    </xf>
    <xf numFmtId="0" fontId="1" fillId="0" borderId="0" xfId="0" applyFont="1"/>
    <xf numFmtId="0" fontId="12" fillId="0" borderId="0" xfId="0" applyFont="1" applyAlignment="1">
      <alignment horizontal="left"/>
    </xf>
    <xf numFmtId="0" fontId="12" fillId="0" borderId="0" xfId="0" applyFont="1"/>
    <xf numFmtId="44" fontId="12" fillId="0" borderId="0" xfId="2" applyFont="1"/>
    <xf numFmtId="0" fontId="13" fillId="0" borderId="0" xfId="0" applyFont="1" applyAlignment="1">
      <alignment horizontal="left"/>
    </xf>
    <xf numFmtId="0" fontId="13" fillId="0" borderId="0" xfId="0" applyFont="1"/>
    <xf numFmtId="44" fontId="13" fillId="0" borderId="0" xfId="2" applyFont="1"/>
    <xf numFmtId="44" fontId="13" fillId="0" borderId="0" xfId="2" applyFont="1" applyAlignment="1">
      <alignment horizontal="center"/>
    </xf>
    <xf numFmtId="44" fontId="13" fillId="0" borderId="0" xfId="0" applyNumberFormat="1" applyFont="1"/>
    <xf numFmtId="0" fontId="0" fillId="0" borderId="0" xfId="0"/>
    <xf numFmtId="0" fontId="0" fillId="0" borderId="0" xfId="0"/>
    <xf numFmtId="0" fontId="0" fillId="0" borderId="0" xfId="0"/>
    <xf numFmtId="0" fontId="2" fillId="0" borderId="1" xfId="1" applyBorder="1" applyAlignment="1">
      <alignment horizontal="left"/>
    </xf>
    <xf numFmtId="166" fontId="0" fillId="0" borderId="0" xfId="0" applyNumberFormat="1"/>
    <xf numFmtId="166" fontId="5" fillId="0" borderId="3" xfId="0" applyNumberFormat="1" applyFont="1" applyBorder="1" applyAlignment="1">
      <alignment horizontal="right" vertical="center"/>
    </xf>
    <xf numFmtId="166" fontId="5" fillId="0" borderId="0" xfId="0" applyNumberFormat="1" applyFont="1" applyAlignment="1">
      <alignment horizontal="left" vertical="center"/>
    </xf>
    <xf numFmtId="0" fontId="0" fillId="0" borderId="0" xfId="0"/>
    <xf numFmtId="0" fontId="0" fillId="0" borderId="1" xfId="0" applyFill="1" applyBorder="1" applyAlignment="1">
      <alignment wrapText="1"/>
    </xf>
    <xf numFmtId="0" fontId="2" fillId="0" borderId="1" xfId="1" applyFill="1" applyBorder="1" applyAlignment="1">
      <alignment horizontal="left"/>
    </xf>
    <xf numFmtId="0" fontId="2" fillId="0" borderId="1" xfId="1" applyFill="1" applyBorder="1" applyAlignment="1">
      <alignment wrapText="1"/>
    </xf>
    <xf numFmtId="0" fontId="14" fillId="0" borderId="0" xfId="0" applyFont="1"/>
    <xf numFmtId="0" fontId="14" fillId="0" borderId="1" xfId="0" applyFont="1" applyBorder="1"/>
    <xf numFmtId="0" fontId="14" fillId="0" borderId="4" xfId="0" applyFont="1" applyBorder="1" applyAlignment="1">
      <alignment wrapText="1"/>
    </xf>
    <xf numFmtId="0" fontId="14" fillId="0" borderId="4" xfId="0" applyFont="1" applyBorder="1"/>
    <xf numFmtId="0" fontId="14" fillId="0" borderId="4" xfId="0" applyFont="1" applyBorder="1" applyAlignment="1">
      <alignment horizontal="left"/>
    </xf>
    <xf numFmtId="0" fontId="2" fillId="0" borderId="4" xfId="1" applyBorder="1" applyAlignment="1">
      <alignment wrapText="1"/>
    </xf>
    <xf numFmtId="0" fontId="14" fillId="0" borderId="5" xfId="0" applyFont="1" applyBorder="1"/>
    <xf numFmtId="0" fontId="14" fillId="0" borderId="6" xfId="0" applyFont="1" applyBorder="1" applyAlignment="1">
      <alignment wrapText="1"/>
    </xf>
    <xf numFmtId="0" fontId="14" fillId="0" borderId="6" xfId="0" applyFont="1" applyBorder="1"/>
    <xf numFmtId="0" fontId="2" fillId="0" borderId="6" xfId="1" applyBorder="1" applyAlignment="1">
      <alignment wrapText="1"/>
    </xf>
    <xf numFmtId="0" fontId="3" fillId="0" borderId="0" xfId="0" applyFont="1" applyBorder="1" applyAlignment="1">
      <alignment horizontal="center" vertical="center"/>
    </xf>
    <xf numFmtId="0" fontId="10" fillId="0" borderId="2" xfId="0" applyFont="1" applyBorder="1" applyAlignment="1">
      <alignment horizontal="left" vertical="center"/>
    </xf>
    <xf numFmtId="0" fontId="0" fillId="0" borderId="0" xfId="0"/>
  </cellXfs>
  <cellStyles count="3">
    <cellStyle name="Hipervínculo" xfId="1" builtinId="8"/>
    <cellStyle name="Moneda" xfId="2" builtinId="4"/>
    <cellStyle name="Normal" xfId="0" builtinId="0"/>
  </cellStyles>
  <dxfs count="24">
    <dxf>
      <numFmt numFmtId="165" formatCode="_([$$-409]* #,##0.00_);_([$$-409]* \(#,##0.00\);_([$$-409]* &quot;0&quot;??_);_(@_)"/>
    </dxf>
    <dxf>
      <numFmt numFmtId="165" formatCode="_([$$-409]* #,##0.00_);_([$$-409]* \(#,##0.00\);_([$$-409]* &quot;0&quot;??_);_(@_)"/>
    </dxf>
    <dxf>
      <numFmt numFmtId="165" formatCode="_([$$-409]* #,##0.00_);_([$$-409]* \(#,##0.00\);_([$$-409]* &quot;0&quot;??_);_(@_)"/>
    </dxf>
    <dxf>
      <numFmt numFmtId="166" formatCode="mm/dd/yyyy"/>
    </dxf>
    <dxf>
      <numFmt numFmtId="166" formatCode="mm/dd/yyyy"/>
    </dxf>
    <dxf>
      <border>
        <top style="thin">
          <color auto="1"/>
        </top>
        <bottom style="thin">
          <color auto="1"/>
        </bottom>
      </border>
    </dxf>
    <dxf>
      <font>
        <b/>
        <sz val="11"/>
        <name val="Calibri"/>
        <scheme val="minor"/>
      </font>
      <alignment horizontal="center" vertical="center"/>
    </dxf>
    <dxf>
      <numFmt numFmtId="165" formatCode="_([$$-409]* #,##0.00_);_([$$-409]* \(#,##0.00\);_([$$-409]* &quot;0&quot;??_);_(@_)"/>
    </dxf>
    <dxf>
      <numFmt numFmtId="165" formatCode="_([$$-409]* #,##0.00_);_([$$-409]* \(#,##0.00\);_([$$-409]* &quot;0&quot;??_);_(@_)"/>
    </dxf>
    <dxf>
      <numFmt numFmtId="165" formatCode="_([$$-409]* #,##0.00_);_([$$-409]* \(#,##0.00\);_([$$-409]* &quot;0&quot;??_);_(@_)"/>
    </dxf>
    <dxf>
      <numFmt numFmtId="165" formatCode="_([$$-409]* #,##0.00_);_([$$-409]* \(#,##0.00\);_([$$-409]* &quot;0&quot;??_);_(@_)"/>
    </dxf>
    <dxf>
      <numFmt numFmtId="166" formatCode="mm/dd/yyyy"/>
    </dxf>
    <dxf>
      <border>
        <top style="thin">
          <color auto="1"/>
        </top>
        <bottom style="thin">
          <color auto="1"/>
        </bottom>
      </border>
    </dxf>
    <dxf>
      <font>
        <b/>
        <sz val="11"/>
        <name val="Calibri"/>
        <scheme val="minor"/>
      </font>
      <alignment horizontal="center" vertical="center"/>
    </dxf>
    <dxf>
      <numFmt numFmtId="165" formatCode="_([$$-409]* #,##0.00_);_([$$-409]* \(#,##0.00\);_([$$-409]* &quot;0&quot;??_);_(@_)"/>
    </dxf>
    <dxf>
      <border>
        <top style="thin">
          <color auto="1"/>
        </top>
        <bottom style="thin">
          <color auto="1"/>
        </bottom>
      </border>
    </dxf>
    <dxf>
      <font>
        <b/>
        <sz val="11"/>
        <name val="Calibri"/>
        <scheme val="minor"/>
      </font>
      <alignment horizontal="center" vertical="center"/>
    </dxf>
    <dxf>
      <numFmt numFmtId="19" formatCode="dd/mm/yyyy"/>
    </dxf>
    <dxf>
      <numFmt numFmtId="165" formatCode="_([$$-409]* #,##0.00_);_([$$-409]* \(#,##0.00\);_([$$-409]* &quot;0&quot;??_);_(@_)"/>
    </dxf>
    <dxf>
      <numFmt numFmtId="165" formatCode="_([$$-409]* #,##0.00_);_([$$-409]* \(#,##0.00\);_([$$-409]* &quot;0&quot;??_);_(@_)"/>
    </dxf>
    <dxf>
      <numFmt numFmtId="165" formatCode="_([$$-409]* #,##0.00_);_([$$-409]* \(#,##0.00\);_([$$-409]* &quot;0&quot;??_);_(@_)"/>
    </dxf>
    <dxf>
      <numFmt numFmtId="19" formatCode="dd/mm/yyyy"/>
    </dxf>
    <dxf>
      <border>
        <top style="thin">
          <color auto="1"/>
        </top>
        <bottom style="thin">
          <color auto="1"/>
        </bottom>
      </border>
    </dxf>
    <dxf>
      <font>
        <b/>
        <sz val="11"/>
        <name val="Calibri"/>
        <scheme val="minor"/>
      </font>
      <alignment horizontal="center"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9525</xdr:rowOff>
    </xdr:from>
    <xdr:to>
      <xdr:col>2</xdr:col>
      <xdr:colOff>1334122</xdr:colOff>
      <xdr:row>5</xdr:row>
      <xdr:rowOff>2596</xdr:rowOff>
    </xdr:to>
    <xdr:pic>
      <xdr:nvPicPr>
        <xdr:cNvPr id="2" name="Imagen 1">
          <a:extLst>
            <a:ext uri="{FF2B5EF4-FFF2-40B4-BE49-F238E27FC236}">
              <a16:creationId xmlns="" xmlns:a16="http://schemas.microsoft.com/office/drawing/2014/main" id="{0750D56E-0F9B-483A-B26C-B5D96F1432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200025"/>
          <a:ext cx="1981822" cy="755071"/>
        </a:xfrm>
        <a:prstGeom prst="rect">
          <a:avLst/>
        </a:prstGeom>
        <a:noFill/>
      </xdr:spPr>
    </xdr:pic>
    <xdr:clientData/>
  </xdr:twoCellAnchor>
</xdr:wsDr>
</file>

<file path=xl/tables/table1.xml><?xml version="1.0" encoding="utf-8"?>
<table xmlns="http://schemas.openxmlformats.org/spreadsheetml/2006/main" id="1" name="Table1" displayName="Table1" ref="A1:J60" headerRowDxfId="23" headerRowBorderDxfId="22">
  <tableColumns count="10">
    <tableColumn id="1" name="Cliente"/>
    <tableColumn id="2" name="Concepto"/>
    <tableColumn id="3" name="Fecha Abono" dataDxfId="21"/>
    <tableColumn id="4" name="Folio Abono"/>
    <tableColumn id="5" name="Folio Documento"/>
    <tableColumn id="6" name="Referencia"/>
    <tableColumn id="7" name="Abono" dataDxfId="20"/>
    <tableColumn id="8" name="Subtotal" dataDxfId="19"/>
    <tableColumn id="9" name="IVA" dataDxfId="18"/>
    <tableColumn id="10" name="Fecha Documento" dataDxfId="17"/>
  </tableColumns>
  <tableStyleInfo showFirstColumn="0" showLastColumn="0" showRowStripes="0" showColumnStripes="0"/>
</table>
</file>

<file path=xl/tables/table2.xml><?xml version="1.0" encoding="utf-8"?>
<table xmlns="http://schemas.openxmlformats.org/spreadsheetml/2006/main" id="2" name="Table2" displayName="Table2" ref="A67:B69" headerRowDxfId="16" headerRowBorderDxfId="15">
  <tableColumns count="2">
    <tableColumn id="1" name="Concepto"/>
    <tableColumn id="2" name="Total" dataDxfId="14"/>
  </tableColumns>
  <tableStyleInfo showFirstColumn="0" showLastColumn="0" showRowStripes="0" showColumnStripes="0"/>
</table>
</file>

<file path=xl/tables/table3.xml><?xml version="1.0" encoding="utf-8"?>
<table xmlns="http://schemas.openxmlformats.org/spreadsheetml/2006/main" id="4" name="Table15" displayName="Table15" ref="A1:I6" headerRowDxfId="13" headerRowBorderDxfId="12">
  <tableColumns count="9">
    <tableColumn id="1" name="Fecha" dataDxfId="11"/>
    <tableColumn id="2" name="Folio"/>
    <tableColumn id="3" name="Concepto"/>
    <tableColumn id="4" name="SubTotal" dataDxfId="10"/>
    <tableColumn id="5" name="%_Impuesto" dataDxfId="9"/>
    <tableColumn id="6" name="Impuesto" dataDxfId="8"/>
    <tableColumn id="7" name="Total" dataDxfId="7"/>
    <tableColumn id="8" name="Comentario"/>
    <tableColumn id="9" name="CEDI"/>
  </tableColumns>
  <tableStyleInfo showFirstColumn="0" showLastColumn="0" showRowStripes="0" showColumnStripes="0"/>
</table>
</file>

<file path=xl/tables/table4.xml><?xml version="1.0" encoding="utf-8"?>
<table xmlns="http://schemas.openxmlformats.org/spreadsheetml/2006/main" id="3" name="Table14" displayName="Table14" ref="A1:I10" headerRowDxfId="6" headerRowBorderDxfId="5">
  <tableColumns count="9">
    <tableColumn id="1" name="Clave"/>
    <tableColumn id="2" name="NombreCorto"/>
    <tableColumn id="3" name="Concepto"/>
    <tableColumn id="4" name="Folio"/>
    <tableColumn id="5" name="FechaAplicacion" dataDxfId="4"/>
    <tableColumn id="6" name="FechaVencimiento" dataDxfId="3"/>
    <tableColumn id="7" name="Cargos" dataDxfId="2"/>
    <tableColumn id="8" name="Abonos" dataDxfId="1"/>
    <tableColumn id="9" name="Saldos"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x.serveftp.com/cai/view.php?id=6109" TargetMode="External"/><Relationship Id="rId13" Type="http://schemas.openxmlformats.org/officeDocument/2006/relationships/hyperlink" Target="http://dx.serveftp.com/cai/view.php?id=6010" TargetMode="External"/><Relationship Id="rId18" Type="http://schemas.openxmlformats.org/officeDocument/2006/relationships/printerSettings" Target="../printerSettings/printerSettings1.bin"/><Relationship Id="rId3" Type="http://schemas.openxmlformats.org/officeDocument/2006/relationships/hyperlink" Target="http://dx.serveftp.com/cai/view.php?id=6064" TargetMode="External"/><Relationship Id="rId7" Type="http://schemas.openxmlformats.org/officeDocument/2006/relationships/hyperlink" Target="http://dx.serveftp.com/cai/view.php?id=6056" TargetMode="External"/><Relationship Id="rId12" Type="http://schemas.openxmlformats.org/officeDocument/2006/relationships/hyperlink" Target="http://dx.serveftp.com/cai/view.php?id=6092" TargetMode="External"/><Relationship Id="rId17" Type="http://schemas.openxmlformats.org/officeDocument/2006/relationships/hyperlink" Target="http://54.150.8.207/view.php?id=6619" TargetMode="External"/><Relationship Id="rId2" Type="http://schemas.openxmlformats.org/officeDocument/2006/relationships/hyperlink" Target="http://dx.serveftp.com/cai/view.php?id=6021" TargetMode="External"/><Relationship Id="rId16" Type="http://schemas.openxmlformats.org/officeDocument/2006/relationships/hyperlink" Target="http://54.150.8.207/view.php?id=6618" TargetMode="External"/><Relationship Id="rId1" Type="http://schemas.openxmlformats.org/officeDocument/2006/relationships/hyperlink" Target="http://dx.serveftp.com/cai/view.php?id=5979" TargetMode="External"/><Relationship Id="rId6" Type="http://schemas.openxmlformats.org/officeDocument/2006/relationships/hyperlink" Target="http://dx.serveftp.com/cai/view.php?id=6018" TargetMode="External"/><Relationship Id="rId11" Type="http://schemas.openxmlformats.org/officeDocument/2006/relationships/hyperlink" Target="http://dx.serveftp.com/cai/view.php?id=6094" TargetMode="External"/><Relationship Id="rId5" Type="http://schemas.openxmlformats.org/officeDocument/2006/relationships/hyperlink" Target="http://dx.serveftp.com/cai/view.php?id=6017" TargetMode="External"/><Relationship Id="rId15" Type="http://schemas.openxmlformats.org/officeDocument/2006/relationships/hyperlink" Target="http://54.150.8.207/view.php?id=6616" TargetMode="External"/><Relationship Id="rId10" Type="http://schemas.openxmlformats.org/officeDocument/2006/relationships/hyperlink" Target="http://dx.serveftp.com/cai/view.php?id=6116" TargetMode="External"/><Relationship Id="rId19" Type="http://schemas.openxmlformats.org/officeDocument/2006/relationships/drawing" Target="../drawings/drawing1.xml"/><Relationship Id="rId4" Type="http://schemas.openxmlformats.org/officeDocument/2006/relationships/hyperlink" Target="http://dx.serveftp.com/cai/view.php?id=6001" TargetMode="External"/><Relationship Id="rId9" Type="http://schemas.openxmlformats.org/officeDocument/2006/relationships/hyperlink" Target="http://dx.serveftp.com/cai/view.php?id=6081" TargetMode="External"/><Relationship Id="rId14" Type="http://schemas.openxmlformats.org/officeDocument/2006/relationships/hyperlink" Target="http://dx.serveftp.com/cai/view.php?id=6009"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I27"/>
  <sheetViews>
    <sheetView tabSelected="1" topLeftCell="B19" workbookViewId="0">
      <selection activeCell="B23" sqref="A23:XFD27"/>
    </sheetView>
  </sheetViews>
  <sheetFormatPr baseColWidth="10" defaultColWidth="9.140625" defaultRowHeight="15" x14ac:dyDescent="0.25"/>
  <cols>
    <col min="2" max="2" width="10.140625" bestFit="1" customWidth="1"/>
    <col min="3" max="3" width="24.7109375" bestFit="1" customWidth="1"/>
    <col min="4" max="4" width="23.5703125" bestFit="1" customWidth="1"/>
    <col min="5" max="5" width="9.42578125" customWidth="1"/>
    <col min="6" max="6" width="29.28515625" bestFit="1" customWidth="1"/>
    <col min="7" max="7" width="24.7109375" bestFit="1" customWidth="1"/>
    <col min="8" max="8" width="37.42578125" customWidth="1"/>
    <col min="9" max="9" width="41.5703125" customWidth="1"/>
  </cols>
  <sheetData>
    <row r="2" spans="2:9" x14ac:dyDescent="0.25">
      <c r="B2" s="66" t="s">
        <v>0</v>
      </c>
      <c r="C2" s="66"/>
      <c r="D2" s="66"/>
      <c r="E2" s="66"/>
      <c r="F2" s="66"/>
      <c r="G2" s="66"/>
      <c r="H2" s="66"/>
      <c r="I2" s="66"/>
    </row>
    <row r="3" spans="2:9" ht="15" customHeight="1" x14ac:dyDescent="0.25">
      <c r="B3" s="66"/>
      <c r="C3" s="66"/>
      <c r="D3" s="66"/>
      <c r="E3" s="66"/>
      <c r="F3" s="66"/>
      <c r="G3" s="66"/>
      <c r="H3" s="66"/>
      <c r="I3" s="66"/>
    </row>
    <row r="4" spans="2:9" ht="15" customHeight="1" x14ac:dyDescent="0.25">
      <c r="B4" s="66"/>
      <c r="C4" s="66"/>
      <c r="D4" s="66"/>
      <c r="E4" s="66"/>
      <c r="F4" s="66"/>
      <c r="G4" s="66"/>
      <c r="H4" s="66"/>
      <c r="I4" s="66"/>
    </row>
    <row r="5" spans="2:9" x14ac:dyDescent="0.25">
      <c r="B5" s="66"/>
      <c r="C5" s="66"/>
      <c r="D5" s="66"/>
      <c r="E5" s="66"/>
      <c r="F5" s="66"/>
      <c r="G5" s="66"/>
      <c r="H5" s="66"/>
      <c r="I5" s="66"/>
    </row>
    <row r="7" spans="2:9" x14ac:dyDescent="0.25">
      <c r="B7" s="4" t="s">
        <v>9</v>
      </c>
      <c r="C7" s="4" t="s">
        <v>1</v>
      </c>
      <c r="D7" s="4" t="s">
        <v>2</v>
      </c>
      <c r="E7" s="4" t="s">
        <v>3</v>
      </c>
      <c r="F7" s="4" t="s">
        <v>4</v>
      </c>
      <c r="G7" s="4" t="s">
        <v>5</v>
      </c>
      <c r="H7" s="4" t="s">
        <v>6</v>
      </c>
      <c r="I7" s="4" t="s">
        <v>7</v>
      </c>
    </row>
    <row r="8" spans="2:9" ht="30" x14ac:dyDescent="0.25">
      <c r="B8" s="1" t="s">
        <v>8</v>
      </c>
      <c r="C8" s="1" t="s">
        <v>10</v>
      </c>
      <c r="D8" s="1" t="s">
        <v>29</v>
      </c>
      <c r="E8" s="1" t="s">
        <v>11</v>
      </c>
      <c r="F8" s="1" t="s">
        <v>32</v>
      </c>
      <c r="G8" s="3" t="s">
        <v>28</v>
      </c>
      <c r="H8" s="9" t="s">
        <v>31</v>
      </c>
      <c r="I8" s="2" t="s">
        <v>33</v>
      </c>
    </row>
    <row r="9" spans="2:9" ht="45" x14ac:dyDescent="0.25">
      <c r="B9" s="1" t="s">
        <v>34</v>
      </c>
      <c r="C9" s="1" t="s">
        <v>35</v>
      </c>
      <c r="D9" s="1" t="s">
        <v>36</v>
      </c>
      <c r="E9" s="2" t="s">
        <v>37</v>
      </c>
      <c r="F9" s="1" t="s">
        <v>38</v>
      </c>
      <c r="G9" s="3" t="s">
        <v>39</v>
      </c>
      <c r="H9" s="9" t="s">
        <v>40</v>
      </c>
      <c r="I9" s="2" t="s">
        <v>41</v>
      </c>
    </row>
    <row r="10" spans="2:9" ht="45" x14ac:dyDescent="0.25">
      <c r="B10" s="1" t="s">
        <v>122</v>
      </c>
      <c r="C10" s="2" t="s">
        <v>123</v>
      </c>
      <c r="D10" s="1" t="s">
        <v>36</v>
      </c>
      <c r="E10" s="2" t="s">
        <v>124</v>
      </c>
      <c r="F10" s="1" t="s">
        <v>470</v>
      </c>
      <c r="G10" s="19" t="s">
        <v>126</v>
      </c>
      <c r="H10" s="9" t="s">
        <v>125</v>
      </c>
      <c r="I10" s="2" t="s">
        <v>128</v>
      </c>
    </row>
    <row r="11" spans="2:9" ht="30" x14ac:dyDescent="0.25">
      <c r="B11" s="1" t="s">
        <v>129</v>
      </c>
      <c r="C11" s="2" t="s">
        <v>130</v>
      </c>
      <c r="D11" s="1" t="s">
        <v>29</v>
      </c>
      <c r="E11" s="2" t="s">
        <v>124</v>
      </c>
      <c r="F11" s="1" t="s">
        <v>471</v>
      </c>
      <c r="G11" s="16" t="s">
        <v>131</v>
      </c>
      <c r="H11" s="9" t="s">
        <v>132</v>
      </c>
      <c r="I11" s="2" t="s">
        <v>133</v>
      </c>
    </row>
    <row r="12" spans="2:9" ht="45" x14ac:dyDescent="0.25">
      <c r="B12" s="1" t="s">
        <v>134</v>
      </c>
      <c r="C12" s="2" t="s">
        <v>135</v>
      </c>
      <c r="D12" s="1" t="s">
        <v>136</v>
      </c>
      <c r="E12" s="2" t="s">
        <v>124</v>
      </c>
      <c r="F12" s="1" t="s">
        <v>137</v>
      </c>
      <c r="G12" s="19" t="s">
        <v>138</v>
      </c>
      <c r="H12" s="17" t="s">
        <v>139</v>
      </c>
      <c r="I12" s="2" t="s">
        <v>140</v>
      </c>
    </row>
    <row r="13" spans="2:9" ht="45" x14ac:dyDescent="0.25">
      <c r="B13" s="1" t="s">
        <v>134</v>
      </c>
      <c r="C13" s="2" t="s">
        <v>135</v>
      </c>
      <c r="D13" s="1" t="s">
        <v>136</v>
      </c>
      <c r="E13" s="2" t="s">
        <v>124</v>
      </c>
      <c r="F13" s="1" t="s">
        <v>141</v>
      </c>
      <c r="G13" s="16" t="s">
        <v>142</v>
      </c>
      <c r="H13" s="9" t="s">
        <v>143</v>
      </c>
      <c r="I13" s="2" t="s">
        <v>144</v>
      </c>
    </row>
    <row r="14" spans="2:9" ht="45" x14ac:dyDescent="0.25">
      <c r="B14" s="1" t="s">
        <v>8</v>
      </c>
      <c r="C14" s="2" t="s">
        <v>10</v>
      </c>
      <c r="D14" s="1" t="s">
        <v>29</v>
      </c>
      <c r="E14" s="2" t="s">
        <v>124</v>
      </c>
      <c r="F14" s="1" t="s">
        <v>248</v>
      </c>
      <c r="G14" s="3" t="s">
        <v>249</v>
      </c>
      <c r="H14" s="9" t="s">
        <v>250</v>
      </c>
      <c r="I14" s="2" t="s">
        <v>251</v>
      </c>
    </row>
    <row r="15" spans="2:9" ht="45" x14ac:dyDescent="0.25">
      <c r="B15" s="1" t="s">
        <v>252</v>
      </c>
      <c r="C15" s="2" t="s">
        <v>253</v>
      </c>
      <c r="D15" s="1" t="s">
        <v>36</v>
      </c>
      <c r="E15" s="2" t="s">
        <v>124</v>
      </c>
      <c r="F15" s="1" t="s">
        <v>472</v>
      </c>
      <c r="G15" s="3" t="s">
        <v>254</v>
      </c>
      <c r="H15" s="9" t="s">
        <v>255</v>
      </c>
      <c r="I15" s="2" t="s">
        <v>256</v>
      </c>
    </row>
    <row r="16" spans="2:9" ht="30" x14ac:dyDescent="0.25">
      <c r="B16" s="1" t="s">
        <v>287</v>
      </c>
      <c r="C16" s="2" t="s">
        <v>288</v>
      </c>
      <c r="D16" s="1" t="s">
        <v>289</v>
      </c>
      <c r="E16" s="2" t="s">
        <v>124</v>
      </c>
      <c r="F16" s="1" t="s">
        <v>473</v>
      </c>
      <c r="G16" s="3" t="s">
        <v>290</v>
      </c>
      <c r="H16" s="9" t="s">
        <v>291</v>
      </c>
      <c r="I16" s="2" t="s">
        <v>292</v>
      </c>
    </row>
    <row r="17" spans="1:9" ht="30" x14ac:dyDescent="0.25">
      <c r="B17" s="1" t="s">
        <v>436</v>
      </c>
      <c r="C17" s="2" t="s">
        <v>437</v>
      </c>
      <c r="D17" s="1" t="s">
        <v>289</v>
      </c>
      <c r="E17" s="2" t="s">
        <v>438</v>
      </c>
      <c r="F17" s="1" t="s">
        <v>474</v>
      </c>
      <c r="G17" s="35" t="s">
        <v>439</v>
      </c>
      <c r="H17" s="9" t="s">
        <v>440</v>
      </c>
      <c r="I17" s="2" t="s">
        <v>144</v>
      </c>
    </row>
    <row r="18" spans="1:9" s="46" customFormat="1" ht="75" x14ac:dyDescent="0.25">
      <c r="B18" s="18" t="s">
        <v>475</v>
      </c>
      <c r="C18" s="53" t="s">
        <v>475</v>
      </c>
      <c r="D18" s="18"/>
      <c r="E18" s="53" t="s">
        <v>585</v>
      </c>
      <c r="F18" s="18" t="s">
        <v>476</v>
      </c>
      <c r="G18" s="54" t="s">
        <v>477</v>
      </c>
      <c r="H18" s="55" t="s">
        <v>478</v>
      </c>
      <c r="I18" s="53" t="s">
        <v>479</v>
      </c>
    </row>
    <row r="19" spans="1:9" s="46" customFormat="1" ht="45" x14ac:dyDescent="0.25">
      <c r="B19" s="18" t="s">
        <v>480</v>
      </c>
      <c r="C19" s="53" t="s">
        <v>481</v>
      </c>
      <c r="D19" s="18"/>
      <c r="E19" s="2" t="s">
        <v>585</v>
      </c>
      <c r="F19" s="18" t="s">
        <v>482</v>
      </c>
      <c r="G19" s="54" t="s">
        <v>483</v>
      </c>
      <c r="H19" s="55" t="s">
        <v>484</v>
      </c>
      <c r="I19" s="53" t="s">
        <v>485</v>
      </c>
    </row>
    <row r="20" spans="1:9" s="46" customFormat="1" ht="45" x14ac:dyDescent="0.25">
      <c r="B20" s="1" t="s">
        <v>486</v>
      </c>
      <c r="C20" s="2" t="s">
        <v>487</v>
      </c>
      <c r="D20" s="1"/>
      <c r="E20" s="2" t="s">
        <v>585</v>
      </c>
      <c r="F20" s="1" t="s">
        <v>488</v>
      </c>
      <c r="G20" s="48" t="s">
        <v>489</v>
      </c>
      <c r="H20" s="9" t="s">
        <v>490</v>
      </c>
      <c r="I20" s="2" t="s">
        <v>491</v>
      </c>
    </row>
    <row r="21" spans="1:9" s="46" customFormat="1" ht="60" x14ac:dyDescent="0.25">
      <c r="B21" s="1" t="s">
        <v>287</v>
      </c>
      <c r="C21" s="2" t="s">
        <v>288</v>
      </c>
      <c r="D21" s="1" t="s">
        <v>289</v>
      </c>
      <c r="E21" s="2" t="s">
        <v>585</v>
      </c>
      <c r="F21" s="1" t="s">
        <v>492</v>
      </c>
      <c r="G21" s="48" t="s">
        <v>493</v>
      </c>
      <c r="H21" s="9" t="s">
        <v>494</v>
      </c>
      <c r="I21" s="2" t="s">
        <v>495</v>
      </c>
    </row>
    <row r="22" spans="1:9" ht="45" x14ac:dyDescent="0.25">
      <c r="B22" s="1" t="s">
        <v>496</v>
      </c>
      <c r="C22" s="2" t="s">
        <v>497</v>
      </c>
      <c r="D22" s="1" t="s">
        <v>289</v>
      </c>
      <c r="E22" s="2" t="s">
        <v>585</v>
      </c>
      <c r="F22" s="1" t="s">
        <v>498</v>
      </c>
      <c r="G22" s="48" t="s">
        <v>499</v>
      </c>
      <c r="H22" s="9" t="s">
        <v>500</v>
      </c>
      <c r="I22" s="2" t="s">
        <v>491</v>
      </c>
    </row>
    <row r="23" spans="1:9" x14ac:dyDescent="0.25">
      <c r="A23" s="56"/>
      <c r="B23" s="57" t="s">
        <v>608</v>
      </c>
      <c r="C23" s="58" t="s">
        <v>609</v>
      </c>
      <c r="D23" s="59" t="s">
        <v>36</v>
      </c>
      <c r="E23" s="58" t="s">
        <v>610</v>
      </c>
      <c r="F23" s="59" t="s">
        <v>611</v>
      </c>
      <c r="G23" s="60"/>
      <c r="H23" s="61" t="s">
        <v>612</v>
      </c>
      <c r="I23" s="58"/>
    </row>
    <row r="24" spans="1:9" x14ac:dyDescent="0.25">
      <c r="A24" s="56"/>
      <c r="B24" s="62" t="s">
        <v>608</v>
      </c>
      <c r="C24" s="63" t="s">
        <v>609</v>
      </c>
      <c r="D24" s="64" t="s">
        <v>36</v>
      </c>
      <c r="E24" s="64" t="s">
        <v>610</v>
      </c>
      <c r="F24" s="64" t="s">
        <v>613</v>
      </c>
      <c r="G24" s="64"/>
      <c r="H24" s="65" t="s">
        <v>614</v>
      </c>
      <c r="I24" s="63"/>
    </row>
    <row r="25" spans="1:9" x14ac:dyDescent="0.25">
      <c r="A25" s="56"/>
      <c r="B25" s="62" t="s">
        <v>608</v>
      </c>
      <c r="C25" s="63" t="s">
        <v>609</v>
      </c>
      <c r="D25" s="64" t="s">
        <v>36</v>
      </c>
      <c r="E25" s="64" t="s">
        <v>610</v>
      </c>
      <c r="F25" s="64" t="s">
        <v>617</v>
      </c>
      <c r="G25" s="64"/>
      <c r="H25" s="65"/>
      <c r="I25" s="63"/>
    </row>
    <row r="26" spans="1:9" x14ac:dyDescent="0.25">
      <c r="B26" s="1" t="s">
        <v>608</v>
      </c>
      <c r="C26" s="1" t="s">
        <v>609</v>
      </c>
      <c r="D26" s="1" t="s">
        <v>36</v>
      </c>
      <c r="E26" s="1" t="s">
        <v>610</v>
      </c>
      <c r="F26" s="1" t="s">
        <v>618</v>
      </c>
      <c r="G26" s="1"/>
      <c r="H26" s="2"/>
      <c r="I26" s="2"/>
    </row>
    <row r="27" spans="1:9" x14ac:dyDescent="0.25">
      <c r="A27" s="56"/>
      <c r="B27" s="62" t="s">
        <v>608</v>
      </c>
      <c r="C27" s="63" t="s">
        <v>609</v>
      </c>
      <c r="D27" s="64" t="s">
        <v>36</v>
      </c>
      <c r="E27" s="64" t="s">
        <v>610</v>
      </c>
      <c r="F27" s="64" t="s">
        <v>615</v>
      </c>
      <c r="G27" s="64"/>
      <c r="H27" s="65" t="s">
        <v>616</v>
      </c>
      <c r="I27" s="63"/>
    </row>
  </sheetData>
  <mergeCells count="1">
    <mergeCell ref="B2:I5"/>
  </mergeCells>
  <hyperlinks>
    <hyperlink ref="G8" location="Ventas_81!A1" display="Ventas_81"/>
    <hyperlink ref="H8" r:id="rId1"/>
    <hyperlink ref="H9" r:id="rId2"/>
    <hyperlink ref="G9" location="VentasCobranza_54!A1" display="VentasCobranza_54"/>
    <hyperlink ref="H10" r:id="rId3"/>
    <hyperlink ref="H11" r:id="rId4"/>
    <hyperlink ref="H12" r:id="rId5"/>
    <hyperlink ref="H13" r:id="rId6"/>
    <hyperlink ref="G10" location="VentasDistribuidor_82!A1" display="VentasDistribuidor_82"/>
    <hyperlink ref="G11" location="InventarioProdTerm_49!A1" display="InventarioProdTerm_49"/>
    <hyperlink ref="G12" location="ResumenAlmacen_67!A1" display="ResumenAlmacen_67"/>
    <hyperlink ref="G13" location="ResumenVentasDiarias_67!A1" display="ResumenVentasDiarias_67"/>
    <hyperlink ref="H14" r:id="rId7"/>
    <hyperlink ref="G14" location="Kardex_81!A1" display="Kardex_81"/>
    <hyperlink ref="H15" r:id="rId8"/>
    <hyperlink ref="G15" location="Facturacion_74!A1" display="Facturacion_74"/>
    <hyperlink ref="H16" r:id="rId9"/>
    <hyperlink ref="G16" location="CorteCaja_25!A1" display="CorteCaja_25"/>
    <hyperlink ref="H17" r:id="rId10"/>
    <hyperlink ref="G17" location="Promociones_41!A1" display="Promociones_41"/>
    <hyperlink ref="H18" r:id="rId11"/>
    <hyperlink ref="H19" r:id="rId12"/>
    <hyperlink ref="G18" location="VentasConSaldo_83!A1" display="VentasConSaldo_83"/>
    <hyperlink ref="G19" location="GastosVendedor_0!A1" display="GastosVendedor_0"/>
    <hyperlink ref="G20" location="Cobranza_28!A1" display="Cobranza_28"/>
    <hyperlink ref="H21" r:id="rId13"/>
    <hyperlink ref="G21" location="CobranzaGral_25!A1" display="CobranzaGral_25"/>
    <hyperlink ref="H22" r:id="rId14"/>
    <hyperlink ref="G22" location="Cobranza_16!A1" display="Cobranza_16"/>
    <hyperlink ref="H23" r:id="rId15"/>
    <hyperlink ref="H24" r:id="rId16"/>
    <hyperlink ref="H27" r:id="rId17"/>
  </hyperlinks>
  <pageMargins left="0.7" right="0.7" top="0.75" bottom="0.75" header="0.3" footer="0.3"/>
  <pageSetup orientation="portrait" r:id="rId18"/>
  <drawing r:id="rId1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73"/>
  <sheetViews>
    <sheetView topLeftCell="A61" workbookViewId="0">
      <selection activeCell="A73" sqref="A73"/>
    </sheetView>
  </sheetViews>
  <sheetFormatPr baseColWidth="10" defaultRowHeight="15" x14ac:dyDescent="0.25"/>
  <cols>
    <col min="1" max="1" width="14.140625" customWidth="1"/>
    <col min="2" max="2" width="15" customWidth="1"/>
    <col min="3" max="3" width="15.85546875" customWidth="1"/>
    <col min="4" max="4" width="15" customWidth="1"/>
    <col min="5" max="5" width="18.28515625" customWidth="1"/>
    <col min="6" max="6" width="14.5703125" customWidth="1"/>
    <col min="7" max="7" width="14.85546875" customWidth="1"/>
    <col min="8" max="8" width="14.5703125" customWidth="1"/>
    <col min="9" max="9" width="14.42578125" customWidth="1"/>
    <col min="10" max="10" width="16.7109375" customWidth="1"/>
  </cols>
  <sheetData>
    <row r="1" spans="1:10" x14ac:dyDescent="0.25">
      <c r="A1" s="20" t="s">
        <v>103</v>
      </c>
      <c r="B1" s="20" t="s">
        <v>293</v>
      </c>
      <c r="C1" s="20" t="s">
        <v>294</v>
      </c>
      <c r="D1" s="20" t="s">
        <v>295</v>
      </c>
      <c r="E1" s="20" t="s">
        <v>296</v>
      </c>
      <c r="F1" s="20" t="s">
        <v>297</v>
      </c>
      <c r="G1" s="20" t="s">
        <v>298</v>
      </c>
      <c r="H1" s="20" t="s">
        <v>187</v>
      </c>
      <c r="I1" s="20" t="s">
        <v>299</v>
      </c>
      <c r="J1" s="20" t="s">
        <v>300</v>
      </c>
    </row>
    <row r="2" spans="1:10" x14ac:dyDescent="0.25">
      <c r="A2" t="s">
        <v>301</v>
      </c>
      <c r="B2" t="s">
        <v>302</v>
      </c>
      <c r="C2" s="11">
        <v>43836</v>
      </c>
      <c r="D2" t="s">
        <v>303</v>
      </c>
      <c r="E2" t="s">
        <v>304</v>
      </c>
      <c r="F2" t="s">
        <v>305</v>
      </c>
      <c r="G2" s="32">
        <v>20188.8</v>
      </c>
      <c r="H2" s="32">
        <v>17404.137931034482</v>
      </c>
      <c r="I2" s="32">
        <v>2784.6620689655174</v>
      </c>
      <c r="J2" s="11">
        <v>43836.469560185185</v>
      </c>
    </row>
    <row r="3" spans="1:10" x14ac:dyDescent="0.25">
      <c r="A3" t="s">
        <v>301</v>
      </c>
      <c r="B3" t="s">
        <v>302</v>
      </c>
      <c r="C3" s="11">
        <v>43843</v>
      </c>
      <c r="D3" t="s">
        <v>306</v>
      </c>
      <c r="E3" t="s">
        <v>307</v>
      </c>
      <c r="F3" t="s">
        <v>305</v>
      </c>
      <c r="G3" s="32">
        <v>20380.8</v>
      </c>
      <c r="H3" s="32">
        <v>17569.655172413793</v>
      </c>
      <c r="I3" s="32">
        <v>2811.1448275862058</v>
      </c>
      <c r="J3" s="11">
        <v>43843.498969907407</v>
      </c>
    </row>
    <row r="4" spans="1:10" x14ac:dyDescent="0.25">
      <c r="A4" t="s">
        <v>301</v>
      </c>
      <c r="B4" t="s">
        <v>302</v>
      </c>
      <c r="C4" s="11">
        <v>43841</v>
      </c>
      <c r="D4" t="s">
        <v>308</v>
      </c>
      <c r="E4" t="s">
        <v>309</v>
      </c>
      <c r="F4" t="s">
        <v>305</v>
      </c>
      <c r="G4" s="32">
        <v>9830.4</v>
      </c>
      <c r="H4" s="32">
        <v>8474.4827586206902</v>
      </c>
      <c r="I4" s="32">
        <v>1355.9172413793094</v>
      </c>
      <c r="J4" s="11">
        <v>43841.450254629628</v>
      </c>
    </row>
    <row r="5" spans="1:10" x14ac:dyDescent="0.25">
      <c r="A5" t="s">
        <v>301</v>
      </c>
      <c r="B5" t="s">
        <v>302</v>
      </c>
      <c r="C5" s="11">
        <v>43834</v>
      </c>
      <c r="D5" t="s">
        <v>310</v>
      </c>
      <c r="E5" t="s">
        <v>311</v>
      </c>
      <c r="F5" t="s">
        <v>305</v>
      </c>
      <c r="G5" s="32">
        <v>19680</v>
      </c>
      <c r="H5" s="32">
        <v>16965.517241379312</v>
      </c>
      <c r="I5" s="32">
        <v>2714.4827586206884</v>
      </c>
      <c r="J5" s="11">
        <v>43834.442129629628</v>
      </c>
    </row>
    <row r="6" spans="1:10" x14ac:dyDescent="0.25">
      <c r="A6" t="s">
        <v>312</v>
      </c>
      <c r="B6" t="s">
        <v>302</v>
      </c>
      <c r="C6" s="11">
        <v>43836</v>
      </c>
      <c r="D6" t="s">
        <v>313</v>
      </c>
      <c r="E6" t="s">
        <v>314</v>
      </c>
      <c r="F6" t="s">
        <v>305</v>
      </c>
      <c r="G6" s="32">
        <v>5825.05</v>
      </c>
      <c r="H6" s="32">
        <v>5021.5948275862074</v>
      </c>
      <c r="I6" s="32">
        <v>803.45517241379275</v>
      </c>
      <c r="J6" s="11">
        <v>43836.5312037037</v>
      </c>
    </row>
    <row r="7" spans="1:10" x14ac:dyDescent="0.25">
      <c r="A7" t="s">
        <v>312</v>
      </c>
      <c r="B7" t="s">
        <v>302</v>
      </c>
      <c r="C7" s="11">
        <v>43839</v>
      </c>
      <c r="D7" t="s">
        <v>315</v>
      </c>
      <c r="E7" t="s">
        <v>316</v>
      </c>
      <c r="F7" t="s">
        <v>305</v>
      </c>
      <c r="G7" s="32">
        <v>4588.6499999999996</v>
      </c>
      <c r="H7" s="32">
        <v>3955.7327586206898</v>
      </c>
      <c r="I7" s="32">
        <v>632.91724137930987</v>
      </c>
      <c r="J7" s="11">
        <v>43839.523402777777</v>
      </c>
    </row>
    <row r="8" spans="1:10" x14ac:dyDescent="0.25">
      <c r="A8" t="s">
        <v>312</v>
      </c>
      <c r="B8" t="s">
        <v>302</v>
      </c>
      <c r="C8" s="11">
        <v>43843</v>
      </c>
      <c r="D8" t="s">
        <v>317</v>
      </c>
      <c r="E8" t="s">
        <v>318</v>
      </c>
      <c r="F8" t="s">
        <v>305</v>
      </c>
      <c r="G8" s="32">
        <v>4525.95</v>
      </c>
      <c r="H8" s="32">
        <v>3901.6810344827586</v>
      </c>
      <c r="I8" s="32">
        <v>624.26896551724121</v>
      </c>
      <c r="J8" s="11">
        <v>43843.566921296297</v>
      </c>
    </row>
    <row r="9" spans="1:10" x14ac:dyDescent="0.25">
      <c r="A9" t="s">
        <v>312</v>
      </c>
      <c r="B9" t="s">
        <v>302</v>
      </c>
      <c r="C9" s="11">
        <v>43841</v>
      </c>
      <c r="D9" t="s">
        <v>319</v>
      </c>
      <c r="E9" t="s">
        <v>320</v>
      </c>
      <c r="F9" t="s">
        <v>305</v>
      </c>
      <c r="G9" s="32">
        <v>5680.95</v>
      </c>
      <c r="H9" s="32">
        <v>4897.370689655173</v>
      </c>
      <c r="I9" s="32">
        <v>783.57931034482681</v>
      </c>
      <c r="J9" s="11">
        <v>43841.530185185184</v>
      </c>
    </row>
    <row r="10" spans="1:10" x14ac:dyDescent="0.25">
      <c r="A10" t="s">
        <v>312</v>
      </c>
      <c r="B10" t="s">
        <v>302</v>
      </c>
      <c r="C10" s="11">
        <v>43834</v>
      </c>
      <c r="D10" t="s">
        <v>321</v>
      </c>
      <c r="E10" t="s">
        <v>322</v>
      </c>
      <c r="F10" t="s">
        <v>305</v>
      </c>
      <c r="G10" s="32">
        <v>5662.8</v>
      </c>
      <c r="H10" s="32">
        <v>4881.7241379310353</v>
      </c>
      <c r="I10" s="32">
        <v>781.07586206896485</v>
      </c>
      <c r="J10" s="11">
        <v>43834.539803240739</v>
      </c>
    </row>
    <row r="11" spans="1:10" x14ac:dyDescent="0.25">
      <c r="A11" t="s">
        <v>323</v>
      </c>
      <c r="B11" t="s">
        <v>302</v>
      </c>
      <c r="C11" s="11">
        <v>43839</v>
      </c>
      <c r="D11" t="s">
        <v>324</v>
      </c>
      <c r="E11" t="s">
        <v>325</v>
      </c>
      <c r="F11" t="s">
        <v>305</v>
      </c>
      <c r="G11" s="32">
        <v>1171.5999999999999</v>
      </c>
      <c r="H11" s="32">
        <v>1010</v>
      </c>
      <c r="I11" s="32">
        <v>161.59999999999991</v>
      </c>
      <c r="J11" s="11">
        <v>43839.545787037037</v>
      </c>
    </row>
    <row r="12" spans="1:10" x14ac:dyDescent="0.25">
      <c r="A12" t="s">
        <v>323</v>
      </c>
      <c r="B12" t="s">
        <v>302</v>
      </c>
      <c r="C12" s="11">
        <v>43841</v>
      </c>
      <c r="D12" t="s">
        <v>326</v>
      </c>
      <c r="E12" t="s">
        <v>327</v>
      </c>
      <c r="F12" t="s">
        <v>305</v>
      </c>
      <c r="G12" s="32">
        <v>603.20000000000005</v>
      </c>
      <c r="H12" s="32">
        <v>520.00000000000011</v>
      </c>
      <c r="I12" s="32">
        <v>83.199999999999932</v>
      </c>
      <c r="J12" s="11">
        <v>43841.598749999997</v>
      </c>
    </row>
    <row r="13" spans="1:10" x14ac:dyDescent="0.25">
      <c r="A13" t="s">
        <v>323</v>
      </c>
      <c r="B13" t="s">
        <v>302</v>
      </c>
      <c r="C13" s="11">
        <v>43836</v>
      </c>
      <c r="D13" t="s">
        <v>328</v>
      </c>
      <c r="E13" t="s">
        <v>329</v>
      </c>
      <c r="F13" t="s">
        <v>305</v>
      </c>
      <c r="G13" s="32">
        <v>916.4</v>
      </c>
      <c r="H13" s="32">
        <v>790</v>
      </c>
      <c r="I13" s="32">
        <v>126.39999999999998</v>
      </c>
      <c r="J13" s="11">
        <v>43836.523993055554</v>
      </c>
    </row>
    <row r="14" spans="1:10" x14ac:dyDescent="0.25">
      <c r="A14" t="s">
        <v>323</v>
      </c>
      <c r="B14" t="s">
        <v>302</v>
      </c>
      <c r="C14" s="11">
        <v>43843</v>
      </c>
      <c r="D14" t="s">
        <v>330</v>
      </c>
      <c r="E14" t="s">
        <v>331</v>
      </c>
      <c r="F14" t="s">
        <v>305</v>
      </c>
      <c r="G14" s="32">
        <v>614.79999999999995</v>
      </c>
      <c r="H14" s="32">
        <v>530</v>
      </c>
      <c r="I14" s="32">
        <v>84.799999999999955</v>
      </c>
      <c r="J14" s="11">
        <v>43843.561874999999</v>
      </c>
    </row>
    <row r="15" spans="1:10" x14ac:dyDescent="0.25">
      <c r="A15" t="s">
        <v>323</v>
      </c>
      <c r="B15" t="s">
        <v>302</v>
      </c>
      <c r="C15" s="11">
        <v>43834</v>
      </c>
      <c r="D15" t="s">
        <v>332</v>
      </c>
      <c r="E15" t="s">
        <v>333</v>
      </c>
      <c r="F15" t="s">
        <v>305</v>
      </c>
      <c r="G15" s="32">
        <v>899</v>
      </c>
      <c r="H15" s="32">
        <v>775</v>
      </c>
      <c r="I15" s="32">
        <v>124</v>
      </c>
      <c r="J15" s="11">
        <v>43834.578009259254</v>
      </c>
    </row>
    <row r="16" spans="1:10" x14ac:dyDescent="0.25">
      <c r="A16" t="s">
        <v>334</v>
      </c>
      <c r="B16" t="s">
        <v>302</v>
      </c>
      <c r="C16" s="11">
        <v>43841</v>
      </c>
      <c r="D16" t="s">
        <v>335</v>
      </c>
      <c r="E16" t="s">
        <v>336</v>
      </c>
      <c r="F16" t="s">
        <v>305</v>
      </c>
      <c r="G16" s="32">
        <v>1763.2</v>
      </c>
      <c r="H16" s="32">
        <v>1520.0000000000002</v>
      </c>
      <c r="I16" s="32">
        <v>243.19999999999982</v>
      </c>
      <c r="J16" s="11">
        <v>43841.599259259259</v>
      </c>
    </row>
    <row r="17" spans="1:10" x14ac:dyDescent="0.25">
      <c r="A17" t="s">
        <v>334</v>
      </c>
      <c r="B17" t="s">
        <v>302</v>
      </c>
      <c r="C17" s="11">
        <v>43839</v>
      </c>
      <c r="D17" t="s">
        <v>337</v>
      </c>
      <c r="E17" t="s">
        <v>338</v>
      </c>
      <c r="F17" t="s">
        <v>305</v>
      </c>
      <c r="G17" s="32">
        <v>2511.4</v>
      </c>
      <c r="H17" s="32">
        <v>2165.0000000000005</v>
      </c>
      <c r="I17" s="32">
        <v>346.39999999999964</v>
      </c>
      <c r="J17" s="11">
        <v>43839.557291666664</v>
      </c>
    </row>
    <row r="18" spans="1:10" x14ac:dyDescent="0.25">
      <c r="A18" t="s">
        <v>334</v>
      </c>
      <c r="B18" t="s">
        <v>302</v>
      </c>
      <c r="C18" s="11">
        <v>43834</v>
      </c>
      <c r="D18" t="s">
        <v>339</v>
      </c>
      <c r="E18" t="s">
        <v>340</v>
      </c>
      <c r="F18" t="s">
        <v>305</v>
      </c>
      <c r="G18" s="32">
        <v>2401.1999999999998</v>
      </c>
      <c r="H18" s="32">
        <v>2070</v>
      </c>
      <c r="I18" s="32">
        <v>331.19999999999982</v>
      </c>
      <c r="J18" s="11">
        <v>43834.565729166665</v>
      </c>
    </row>
    <row r="19" spans="1:10" x14ac:dyDescent="0.25">
      <c r="A19" t="s">
        <v>341</v>
      </c>
      <c r="B19" t="s">
        <v>302</v>
      </c>
      <c r="C19" s="11">
        <v>43833</v>
      </c>
      <c r="D19" t="s">
        <v>342</v>
      </c>
      <c r="E19" t="s">
        <v>343</v>
      </c>
      <c r="F19" t="s">
        <v>305</v>
      </c>
      <c r="G19" s="32">
        <v>1696.8</v>
      </c>
      <c r="H19" s="32">
        <v>1462.7586206896553</v>
      </c>
      <c r="I19" s="32">
        <v>234.04137931034461</v>
      </c>
      <c r="J19" s="11">
        <v>43833.482916666668</v>
      </c>
    </row>
    <row r="20" spans="1:10" x14ac:dyDescent="0.25">
      <c r="A20" t="s">
        <v>341</v>
      </c>
      <c r="B20" t="s">
        <v>302</v>
      </c>
      <c r="C20" s="11">
        <v>43844</v>
      </c>
      <c r="D20" t="s">
        <v>344</v>
      </c>
      <c r="E20" t="s">
        <v>345</v>
      </c>
      <c r="F20" t="s">
        <v>305</v>
      </c>
      <c r="G20" s="32">
        <v>2312.8000000000002</v>
      </c>
      <c r="H20" s="32">
        <v>1993.7931034482763</v>
      </c>
      <c r="I20" s="32">
        <v>319.00689655172391</v>
      </c>
      <c r="J20" s="11">
        <v>43844.501851851848</v>
      </c>
    </row>
    <row r="21" spans="1:10" x14ac:dyDescent="0.25">
      <c r="A21" t="s">
        <v>341</v>
      </c>
      <c r="B21" t="s">
        <v>302</v>
      </c>
      <c r="C21" s="11">
        <v>43840</v>
      </c>
      <c r="D21" t="s">
        <v>346</v>
      </c>
      <c r="E21" t="s">
        <v>347</v>
      </c>
      <c r="F21" t="s">
        <v>305</v>
      </c>
      <c r="G21" s="32">
        <v>1131.2</v>
      </c>
      <c r="H21" s="32">
        <v>975.1724137931036</v>
      </c>
      <c r="I21" s="32">
        <v>156.02758620689644</v>
      </c>
      <c r="J21" s="11">
        <v>43840.497083333328</v>
      </c>
    </row>
    <row r="22" spans="1:10" x14ac:dyDescent="0.25">
      <c r="A22" t="s">
        <v>341</v>
      </c>
      <c r="B22" t="s">
        <v>302</v>
      </c>
      <c r="C22" s="11">
        <v>43837</v>
      </c>
      <c r="D22" t="s">
        <v>348</v>
      </c>
      <c r="E22" t="s">
        <v>349</v>
      </c>
      <c r="F22" t="s">
        <v>305</v>
      </c>
      <c r="G22" s="32">
        <v>2296</v>
      </c>
      <c r="H22" s="32">
        <v>1979.3103448275863</v>
      </c>
      <c r="I22" s="32">
        <v>316.68965517241372</v>
      </c>
      <c r="J22" s="11">
        <v>43837.43850694444</v>
      </c>
    </row>
    <row r="23" spans="1:10" x14ac:dyDescent="0.25">
      <c r="A23" t="s">
        <v>341</v>
      </c>
      <c r="B23" t="s">
        <v>302</v>
      </c>
      <c r="C23" s="11">
        <v>43840</v>
      </c>
      <c r="D23" t="s">
        <v>350</v>
      </c>
      <c r="E23" t="s">
        <v>351</v>
      </c>
      <c r="F23" t="s">
        <v>305</v>
      </c>
      <c r="G23" s="32">
        <v>1696.8</v>
      </c>
      <c r="H23" s="32">
        <v>1462.7586206896553</v>
      </c>
      <c r="I23" s="32">
        <v>234.04137931034461</v>
      </c>
      <c r="J23" s="11">
        <v>43840.506851851853</v>
      </c>
    </row>
    <row r="24" spans="1:10" x14ac:dyDescent="0.25">
      <c r="A24" t="s">
        <v>341</v>
      </c>
      <c r="B24" t="s">
        <v>302</v>
      </c>
      <c r="C24" s="11">
        <v>43837</v>
      </c>
      <c r="D24" t="s">
        <v>352</v>
      </c>
      <c r="E24" t="s">
        <v>353</v>
      </c>
      <c r="F24" t="s">
        <v>305</v>
      </c>
      <c r="G24" s="32">
        <v>1713.6</v>
      </c>
      <c r="H24" s="32">
        <v>1477.2413793103449</v>
      </c>
      <c r="I24" s="32">
        <v>236.35862068965503</v>
      </c>
      <c r="J24" s="11">
        <v>43837.507916666662</v>
      </c>
    </row>
    <row r="25" spans="1:10" x14ac:dyDescent="0.25">
      <c r="A25" t="s">
        <v>341</v>
      </c>
      <c r="B25" t="s">
        <v>302</v>
      </c>
      <c r="C25" s="11">
        <v>43833</v>
      </c>
      <c r="D25" t="s">
        <v>354</v>
      </c>
      <c r="E25" t="s">
        <v>355</v>
      </c>
      <c r="F25" t="s">
        <v>305</v>
      </c>
      <c r="G25" s="32">
        <v>1713.6</v>
      </c>
      <c r="H25" s="32">
        <v>1477.2413793103449</v>
      </c>
      <c r="I25" s="32">
        <v>236.35862068965503</v>
      </c>
      <c r="J25" s="11">
        <v>43833.538946759254</v>
      </c>
    </row>
    <row r="26" spans="1:10" x14ac:dyDescent="0.25">
      <c r="A26" t="s">
        <v>341</v>
      </c>
      <c r="B26" t="s">
        <v>302</v>
      </c>
      <c r="C26" s="11">
        <v>43844</v>
      </c>
      <c r="D26" t="s">
        <v>356</v>
      </c>
      <c r="E26" t="s">
        <v>357</v>
      </c>
      <c r="F26" t="s">
        <v>305</v>
      </c>
      <c r="G26" s="32">
        <v>1159.2</v>
      </c>
      <c r="H26" s="32">
        <v>999.31034482758628</v>
      </c>
      <c r="I26" s="32">
        <v>159.88965517241377</v>
      </c>
      <c r="J26" s="11">
        <v>43844.527071759258</v>
      </c>
    </row>
    <row r="27" spans="1:10" x14ac:dyDescent="0.25">
      <c r="A27" t="s">
        <v>341</v>
      </c>
      <c r="B27" t="s">
        <v>302</v>
      </c>
      <c r="C27" s="11">
        <v>43840</v>
      </c>
      <c r="D27" t="s">
        <v>358</v>
      </c>
      <c r="E27" t="s">
        <v>359</v>
      </c>
      <c r="F27" t="s">
        <v>305</v>
      </c>
      <c r="G27" s="32">
        <v>4284</v>
      </c>
      <c r="H27" s="32">
        <v>3693.1034482758623</v>
      </c>
      <c r="I27" s="32">
        <v>590.89655172413768</v>
      </c>
      <c r="J27" s="11">
        <v>43840.483460648145</v>
      </c>
    </row>
    <row r="28" spans="1:10" x14ac:dyDescent="0.25">
      <c r="A28" t="s">
        <v>341</v>
      </c>
      <c r="B28" t="s">
        <v>302</v>
      </c>
      <c r="C28" s="11">
        <v>43844</v>
      </c>
      <c r="D28" t="s">
        <v>360</v>
      </c>
      <c r="E28" t="s">
        <v>361</v>
      </c>
      <c r="F28" t="s">
        <v>305</v>
      </c>
      <c r="G28" s="32">
        <v>2296</v>
      </c>
      <c r="H28" s="32">
        <v>1979.3103448275863</v>
      </c>
      <c r="I28" s="32">
        <v>316.68965517241372</v>
      </c>
      <c r="J28" s="11">
        <v>43844.437719907408</v>
      </c>
    </row>
    <row r="29" spans="1:10" x14ac:dyDescent="0.25">
      <c r="A29" t="s">
        <v>362</v>
      </c>
      <c r="B29" t="s">
        <v>302</v>
      </c>
      <c r="C29" s="11">
        <v>43844</v>
      </c>
      <c r="D29" t="s">
        <v>363</v>
      </c>
      <c r="E29" t="s">
        <v>364</v>
      </c>
      <c r="F29" t="s">
        <v>305</v>
      </c>
      <c r="G29" s="32">
        <v>2658.32</v>
      </c>
      <c r="H29" s="32">
        <v>2291.6551724137935</v>
      </c>
      <c r="I29" s="32">
        <v>366.66482758620668</v>
      </c>
      <c r="J29" s="11">
        <v>43844.576504629629</v>
      </c>
    </row>
    <row r="30" spans="1:10" x14ac:dyDescent="0.25">
      <c r="A30" t="s">
        <v>362</v>
      </c>
      <c r="B30" t="s">
        <v>302</v>
      </c>
      <c r="C30" s="11">
        <v>43833</v>
      </c>
      <c r="D30" t="s">
        <v>365</v>
      </c>
      <c r="E30" t="s">
        <v>366</v>
      </c>
      <c r="F30" t="s">
        <v>305</v>
      </c>
      <c r="G30" s="32">
        <v>3214.96</v>
      </c>
      <c r="H30" s="32">
        <v>2771.5172413793107</v>
      </c>
      <c r="I30" s="32">
        <v>443.44275862068935</v>
      </c>
      <c r="J30" s="11">
        <v>43833.648032407407</v>
      </c>
    </row>
    <row r="31" spans="1:10" x14ac:dyDescent="0.25">
      <c r="A31" t="s">
        <v>362</v>
      </c>
      <c r="B31" t="s">
        <v>302</v>
      </c>
      <c r="C31" s="11">
        <v>43837</v>
      </c>
      <c r="D31" t="s">
        <v>367</v>
      </c>
      <c r="E31" t="s">
        <v>368</v>
      </c>
      <c r="F31" t="s">
        <v>305</v>
      </c>
      <c r="G31" s="32">
        <v>2864.4</v>
      </c>
      <c r="H31" s="32">
        <v>2469.3103448275865</v>
      </c>
      <c r="I31" s="32">
        <v>395.08965517241359</v>
      </c>
      <c r="J31" s="11">
        <v>43837.602407407408</v>
      </c>
    </row>
    <row r="32" spans="1:10" x14ac:dyDescent="0.25">
      <c r="A32" t="s">
        <v>362</v>
      </c>
      <c r="B32" t="s">
        <v>302</v>
      </c>
      <c r="C32" s="11">
        <v>43840</v>
      </c>
      <c r="D32" t="s">
        <v>369</v>
      </c>
      <c r="E32" t="s">
        <v>370</v>
      </c>
      <c r="F32" t="s">
        <v>305</v>
      </c>
      <c r="G32" s="32">
        <v>4579.12</v>
      </c>
      <c r="H32" s="32">
        <v>3947.5172413793107</v>
      </c>
      <c r="I32" s="32">
        <v>631.6027586206892</v>
      </c>
      <c r="J32" s="11">
        <v>43840.575648148144</v>
      </c>
    </row>
    <row r="33" spans="1:10" x14ac:dyDescent="0.25">
      <c r="A33" t="s">
        <v>371</v>
      </c>
      <c r="B33" t="s">
        <v>302</v>
      </c>
      <c r="C33" s="11">
        <v>43840</v>
      </c>
      <c r="D33" t="s">
        <v>372</v>
      </c>
      <c r="E33" t="s">
        <v>373</v>
      </c>
      <c r="F33" t="s">
        <v>305</v>
      </c>
      <c r="G33" s="32">
        <v>292.61</v>
      </c>
      <c r="H33" s="32">
        <v>252.25000000000003</v>
      </c>
      <c r="I33" s="32">
        <v>40.359999999999985</v>
      </c>
      <c r="J33" s="11">
        <v>43840.825289351851</v>
      </c>
    </row>
    <row r="34" spans="1:10" x14ac:dyDescent="0.25">
      <c r="A34" t="s">
        <v>371</v>
      </c>
      <c r="B34" t="s">
        <v>302</v>
      </c>
      <c r="C34" s="11">
        <v>43833</v>
      </c>
      <c r="D34" t="s">
        <v>374</v>
      </c>
      <c r="E34" t="s">
        <v>375</v>
      </c>
      <c r="F34" t="s">
        <v>305</v>
      </c>
      <c r="G34" s="32">
        <v>291.45</v>
      </c>
      <c r="H34" s="32">
        <v>251.25</v>
      </c>
      <c r="I34" s="32">
        <v>40.199999999999989</v>
      </c>
      <c r="J34" s="11">
        <v>43833.698981481481</v>
      </c>
    </row>
    <row r="35" spans="1:10" x14ac:dyDescent="0.25">
      <c r="A35" t="s">
        <v>371</v>
      </c>
      <c r="B35" t="s">
        <v>302</v>
      </c>
      <c r="C35" s="11">
        <v>43844</v>
      </c>
      <c r="D35" t="s">
        <v>376</v>
      </c>
      <c r="E35" t="s">
        <v>377</v>
      </c>
      <c r="F35" t="s">
        <v>305</v>
      </c>
      <c r="G35" s="32">
        <v>294.93</v>
      </c>
      <c r="H35" s="32">
        <v>254.25000000000003</v>
      </c>
      <c r="I35" s="32">
        <v>40.679999999999978</v>
      </c>
      <c r="J35" s="11">
        <v>43844.680231481478</v>
      </c>
    </row>
    <row r="36" spans="1:10" x14ac:dyDescent="0.25">
      <c r="A36" t="s">
        <v>371</v>
      </c>
      <c r="B36" t="s">
        <v>302</v>
      </c>
      <c r="C36" s="11">
        <v>43837</v>
      </c>
      <c r="D36" t="s">
        <v>378</v>
      </c>
      <c r="E36" t="s">
        <v>379</v>
      </c>
      <c r="F36" t="s">
        <v>305</v>
      </c>
      <c r="G36" s="32">
        <v>578.26</v>
      </c>
      <c r="H36" s="32">
        <v>498.5</v>
      </c>
      <c r="I36" s="32">
        <v>79.759999999999991</v>
      </c>
      <c r="J36" s="11">
        <v>43837.6949537037</v>
      </c>
    </row>
    <row r="37" spans="1:10" x14ac:dyDescent="0.25">
      <c r="A37" t="s">
        <v>380</v>
      </c>
      <c r="B37" t="s">
        <v>302</v>
      </c>
      <c r="C37" s="11">
        <v>43833</v>
      </c>
      <c r="D37" t="s">
        <v>381</v>
      </c>
      <c r="E37" t="s">
        <v>382</v>
      </c>
      <c r="F37" t="s">
        <v>305</v>
      </c>
      <c r="G37" s="32">
        <v>5796</v>
      </c>
      <c r="H37" s="32">
        <v>4996.5517241379312</v>
      </c>
      <c r="I37" s="32">
        <v>799.44827586206884</v>
      </c>
      <c r="J37" s="11">
        <v>43833.703819444439</v>
      </c>
    </row>
    <row r="38" spans="1:10" x14ac:dyDescent="0.25">
      <c r="A38" t="s">
        <v>380</v>
      </c>
      <c r="B38" t="s">
        <v>302</v>
      </c>
      <c r="C38" s="11">
        <v>43840</v>
      </c>
      <c r="D38" t="s">
        <v>383</v>
      </c>
      <c r="E38" t="s">
        <v>384</v>
      </c>
      <c r="F38" t="s">
        <v>305</v>
      </c>
      <c r="G38" s="32">
        <v>3544.8</v>
      </c>
      <c r="H38" s="32">
        <v>3055.8620689655177</v>
      </c>
      <c r="I38" s="32">
        <v>488.93793103448252</v>
      </c>
      <c r="J38" s="11">
        <v>43840.820821759255</v>
      </c>
    </row>
    <row r="39" spans="1:10" x14ac:dyDescent="0.25">
      <c r="A39" t="s">
        <v>380</v>
      </c>
      <c r="B39" t="s">
        <v>302</v>
      </c>
      <c r="C39" s="11">
        <v>43844</v>
      </c>
      <c r="D39" t="s">
        <v>385</v>
      </c>
      <c r="E39" t="s">
        <v>386</v>
      </c>
      <c r="F39" t="s">
        <v>305</v>
      </c>
      <c r="G39" s="32">
        <v>9374.4</v>
      </c>
      <c r="H39" s="32">
        <v>8081.3793103448279</v>
      </c>
      <c r="I39" s="32">
        <v>1293.0206896551717</v>
      </c>
      <c r="J39" s="11">
        <v>43844.667291666665</v>
      </c>
    </row>
    <row r="40" spans="1:10" x14ac:dyDescent="0.25">
      <c r="A40" t="s">
        <v>380</v>
      </c>
      <c r="B40" t="s">
        <v>302</v>
      </c>
      <c r="C40" s="11">
        <v>43837</v>
      </c>
      <c r="D40" t="s">
        <v>387</v>
      </c>
      <c r="E40" t="s">
        <v>388</v>
      </c>
      <c r="F40" t="s">
        <v>305</v>
      </c>
      <c r="G40" s="32">
        <v>14845.6</v>
      </c>
      <c r="H40" s="32">
        <v>12797.931034482759</v>
      </c>
      <c r="I40" s="32">
        <v>2047.6689655172413</v>
      </c>
      <c r="J40" s="11">
        <v>43837.701898148145</v>
      </c>
    </row>
    <row r="41" spans="1:10" x14ac:dyDescent="0.25">
      <c r="A41" t="s">
        <v>389</v>
      </c>
      <c r="B41" t="s">
        <v>302</v>
      </c>
      <c r="C41" s="11">
        <v>43844</v>
      </c>
      <c r="D41" t="s">
        <v>390</v>
      </c>
      <c r="E41" t="s">
        <v>391</v>
      </c>
      <c r="F41" t="s">
        <v>305</v>
      </c>
      <c r="G41" s="32">
        <v>11760</v>
      </c>
      <c r="H41" s="32">
        <v>10137.931034482759</v>
      </c>
      <c r="I41" s="32">
        <v>1622.0689655172409</v>
      </c>
      <c r="J41" s="11">
        <v>43844.704340277778</v>
      </c>
    </row>
    <row r="42" spans="1:10" x14ac:dyDescent="0.25">
      <c r="A42" t="s">
        <v>389</v>
      </c>
      <c r="B42" t="s">
        <v>302</v>
      </c>
      <c r="C42" s="11">
        <v>43833</v>
      </c>
      <c r="D42" t="s">
        <v>392</v>
      </c>
      <c r="E42" t="s">
        <v>393</v>
      </c>
      <c r="F42" t="s">
        <v>305</v>
      </c>
      <c r="G42" s="32">
        <v>9279.2000000000007</v>
      </c>
      <c r="H42" s="32">
        <v>7999.310344827587</v>
      </c>
      <c r="I42" s="32">
        <v>1279.8896551724138</v>
      </c>
      <c r="J42" s="11">
        <v>43833.719490740739</v>
      </c>
    </row>
    <row r="43" spans="1:10" x14ac:dyDescent="0.25">
      <c r="A43" t="s">
        <v>389</v>
      </c>
      <c r="B43" t="s">
        <v>302</v>
      </c>
      <c r="C43" s="11">
        <v>43840</v>
      </c>
      <c r="D43" t="s">
        <v>394</v>
      </c>
      <c r="E43" t="s">
        <v>395</v>
      </c>
      <c r="F43" t="s">
        <v>305</v>
      </c>
      <c r="G43" s="32">
        <v>5734.4</v>
      </c>
      <c r="H43" s="32">
        <v>4943.4482758620688</v>
      </c>
      <c r="I43" s="32">
        <v>790.9517241379308</v>
      </c>
      <c r="J43" s="11">
        <v>43840.817291666666</v>
      </c>
    </row>
    <row r="44" spans="1:10" x14ac:dyDescent="0.25">
      <c r="A44" t="s">
        <v>389</v>
      </c>
      <c r="B44" t="s">
        <v>302</v>
      </c>
      <c r="C44" s="11">
        <v>43837</v>
      </c>
      <c r="D44" t="s">
        <v>396</v>
      </c>
      <c r="E44" t="s">
        <v>397</v>
      </c>
      <c r="F44" t="s">
        <v>305</v>
      </c>
      <c r="G44" s="32">
        <v>5656</v>
      </c>
      <c r="H44" s="32">
        <v>4875.8620689655172</v>
      </c>
      <c r="I44" s="32">
        <v>780.13793103448279</v>
      </c>
      <c r="J44" s="11">
        <v>43837.717256944445</v>
      </c>
    </row>
    <row r="45" spans="1:10" x14ac:dyDescent="0.25">
      <c r="A45" t="s">
        <v>398</v>
      </c>
      <c r="B45" t="s">
        <v>302</v>
      </c>
      <c r="C45" s="11">
        <v>43840</v>
      </c>
      <c r="D45" t="s">
        <v>399</v>
      </c>
      <c r="E45" t="s">
        <v>400</v>
      </c>
      <c r="F45" t="s">
        <v>305</v>
      </c>
      <c r="G45" s="32">
        <v>2369.92</v>
      </c>
      <c r="H45" s="32">
        <v>2043.0344827586209</v>
      </c>
      <c r="I45" s="32">
        <v>326.88551724137915</v>
      </c>
      <c r="J45" s="11">
        <v>43840.823333333334</v>
      </c>
    </row>
    <row r="46" spans="1:10" x14ac:dyDescent="0.25">
      <c r="A46" t="s">
        <v>398</v>
      </c>
      <c r="B46" t="s">
        <v>302</v>
      </c>
      <c r="C46" s="11">
        <v>43837</v>
      </c>
      <c r="D46" t="s">
        <v>401</v>
      </c>
      <c r="E46" t="s">
        <v>402</v>
      </c>
      <c r="F46" t="s">
        <v>305</v>
      </c>
      <c r="G46" s="32">
        <v>1742.72</v>
      </c>
      <c r="H46" s="32">
        <v>1502.344827586207</v>
      </c>
      <c r="I46" s="32">
        <v>240.37517241379305</v>
      </c>
      <c r="J46" s="11">
        <v>43837.729351851849</v>
      </c>
    </row>
    <row r="47" spans="1:10" x14ac:dyDescent="0.25">
      <c r="A47" t="s">
        <v>398</v>
      </c>
      <c r="B47" t="s">
        <v>302</v>
      </c>
      <c r="C47" s="11">
        <v>43833</v>
      </c>
      <c r="D47" t="s">
        <v>403</v>
      </c>
      <c r="E47" t="s">
        <v>404</v>
      </c>
      <c r="F47" t="s">
        <v>305</v>
      </c>
      <c r="G47" s="32">
        <v>1755.04</v>
      </c>
      <c r="H47" s="32">
        <v>1512.9655172413793</v>
      </c>
      <c r="I47" s="32">
        <v>242.07448275862066</v>
      </c>
      <c r="J47" s="11">
        <v>43833.563148148147</v>
      </c>
    </row>
    <row r="48" spans="1:10" x14ac:dyDescent="0.25">
      <c r="A48" t="s">
        <v>405</v>
      </c>
      <c r="B48" t="s">
        <v>302</v>
      </c>
      <c r="C48" s="11">
        <v>43844</v>
      </c>
      <c r="D48" t="s">
        <v>406</v>
      </c>
      <c r="E48" t="s">
        <v>407</v>
      </c>
      <c r="F48" t="s">
        <v>305</v>
      </c>
      <c r="G48" s="32">
        <v>2934.4</v>
      </c>
      <c r="H48" s="32">
        <v>2529.6551724137935</v>
      </c>
      <c r="I48" s="32">
        <v>404.74482758620661</v>
      </c>
      <c r="J48" s="11">
        <v>43844.80501157407</v>
      </c>
    </row>
    <row r="49" spans="1:10" x14ac:dyDescent="0.25">
      <c r="A49" t="s">
        <v>405</v>
      </c>
      <c r="B49" t="s">
        <v>302</v>
      </c>
      <c r="C49" s="11">
        <v>43837</v>
      </c>
      <c r="D49" t="s">
        <v>408</v>
      </c>
      <c r="E49" t="s">
        <v>409</v>
      </c>
      <c r="F49" t="s">
        <v>305</v>
      </c>
      <c r="G49" s="32">
        <v>2921.86</v>
      </c>
      <c r="H49" s="32">
        <v>2518.844827586207</v>
      </c>
      <c r="I49" s="32">
        <v>403.01517241379315</v>
      </c>
      <c r="J49" s="11">
        <v>43837.925752314812</v>
      </c>
    </row>
    <row r="50" spans="1:10" x14ac:dyDescent="0.25">
      <c r="A50" t="s">
        <v>405</v>
      </c>
      <c r="B50" t="s">
        <v>302</v>
      </c>
      <c r="C50" s="11">
        <v>43840</v>
      </c>
      <c r="D50" t="s">
        <v>410</v>
      </c>
      <c r="E50" t="s">
        <v>411</v>
      </c>
      <c r="F50" t="s">
        <v>305</v>
      </c>
      <c r="G50" s="32">
        <v>2327.92</v>
      </c>
      <c r="H50" s="32">
        <v>2006.8275862068967</v>
      </c>
      <c r="I50" s="32">
        <v>321.09241379310333</v>
      </c>
      <c r="J50" s="11">
        <v>43840.827615740738</v>
      </c>
    </row>
    <row r="51" spans="1:10" x14ac:dyDescent="0.25">
      <c r="A51" t="s">
        <v>412</v>
      </c>
      <c r="B51" t="s">
        <v>302</v>
      </c>
      <c r="C51" s="11">
        <v>43837</v>
      </c>
      <c r="D51" t="s">
        <v>413</v>
      </c>
      <c r="E51" t="s">
        <v>414</v>
      </c>
      <c r="F51" t="s">
        <v>305</v>
      </c>
      <c r="G51" s="32">
        <v>310.88</v>
      </c>
      <c r="H51" s="32">
        <v>268</v>
      </c>
      <c r="I51" s="32">
        <v>42.879999999999995</v>
      </c>
      <c r="J51" s="11">
        <v>43837.592719907407</v>
      </c>
    </row>
    <row r="52" spans="1:10" x14ac:dyDescent="0.25">
      <c r="A52" t="s">
        <v>415</v>
      </c>
      <c r="B52" t="s">
        <v>302</v>
      </c>
      <c r="C52" s="11">
        <v>43844</v>
      </c>
      <c r="D52" t="s">
        <v>416</v>
      </c>
      <c r="E52" t="s">
        <v>417</v>
      </c>
      <c r="F52" t="s">
        <v>305</v>
      </c>
      <c r="G52" s="32">
        <v>2298.52</v>
      </c>
      <c r="H52" s="32">
        <v>1981.4827586206898</v>
      </c>
      <c r="I52" s="32">
        <v>317.03724137931022</v>
      </c>
      <c r="J52" s="11">
        <v>43844.735069444439</v>
      </c>
    </row>
    <row r="53" spans="1:10" x14ac:dyDescent="0.25">
      <c r="A53" t="s">
        <v>415</v>
      </c>
      <c r="B53" t="s">
        <v>302</v>
      </c>
      <c r="C53" s="11">
        <v>43840</v>
      </c>
      <c r="D53" t="s">
        <v>418</v>
      </c>
      <c r="E53" t="s">
        <v>419</v>
      </c>
      <c r="F53" t="s">
        <v>305</v>
      </c>
      <c r="G53" s="32">
        <v>2293.1999999999998</v>
      </c>
      <c r="H53" s="32">
        <v>1976.8965517241379</v>
      </c>
      <c r="I53" s="32">
        <v>316.30344827586191</v>
      </c>
      <c r="J53" s="11">
        <v>43840.458090277774</v>
      </c>
    </row>
    <row r="54" spans="1:10" x14ac:dyDescent="0.25">
      <c r="A54" t="s">
        <v>415</v>
      </c>
      <c r="B54" t="s">
        <v>302</v>
      </c>
      <c r="C54" s="11">
        <v>43837</v>
      </c>
      <c r="D54" t="s">
        <v>420</v>
      </c>
      <c r="E54" t="s">
        <v>421</v>
      </c>
      <c r="F54" t="s">
        <v>305</v>
      </c>
      <c r="G54" s="32">
        <v>2898.84</v>
      </c>
      <c r="H54" s="32">
        <v>2499.0000000000005</v>
      </c>
      <c r="I54" s="32">
        <v>399.83999999999969</v>
      </c>
      <c r="J54" s="11">
        <v>43837.523275462961</v>
      </c>
    </row>
    <row r="55" spans="1:10" x14ac:dyDescent="0.25">
      <c r="A55" t="s">
        <v>422</v>
      </c>
      <c r="B55" t="s">
        <v>302</v>
      </c>
      <c r="C55" s="11">
        <v>43843</v>
      </c>
      <c r="D55" t="s">
        <v>423</v>
      </c>
      <c r="E55" t="s">
        <v>424</v>
      </c>
      <c r="F55" t="s">
        <v>305</v>
      </c>
      <c r="G55" s="32">
        <v>9228.24</v>
      </c>
      <c r="H55" s="32">
        <v>7955.3793103448279</v>
      </c>
      <c r="I55" s="32">
        <v>1272.8606896551719</v>
      </c>
      <c r="J55" s="11">
        <v>43843.768252314811</v>
      </c>
    </row>
    <row r="56" spans="1:10" x14ac:dyDescent="0.25">
      <c r="A56" t="s">
        <v>422</v>
      </c>
      <c r="B56" t="s">
        <v>302</v>
      </c>
      <c r="C56" s="11">
        <v>43836</v>
      </c>
      <c r="D56" t="s">
        <v>425</v>
      </c>
      <c r="E56" t="s">
        <v>426</v>
      </c>
      <c r="F56" t="s">
        <v>305</v>
      </c>
      <c r="G56" s="32">
        <v>9369.92</v>
      </c>
      <c r="H56" s="32">
        <v>8077.5172413793107</v>
      </c>
      <c r="I56" s="32">
        <v>1292.4027586206894</v>
      </c>
      <c r="J56" s="11">
        <v>43836.73836805555</v>
      </c>
    </row>
    <row r="57" spans="1:10" x14ac:dyDescent="0.25">
      <c r="A57" t="s">
        <v>427</v>
      </c>
      <c r="B57" t="s">
        <v>302</v>
      </c>
      <c r="C57" s="11">
        <v>43836</v>
      </c>
      <c r="D57" t="s">
        <v>428</v>
      </c>
      <c r="E57" t="s">
        <v>429</v>
      </c>
      <c r="F57" t="s">
        <v>305</v>
      </c>
      <c r="G57" s="32">
        <v>4018</v>
      </c>
      <c r="H57" s="32">
        <v>3463.7931034482763</v>
      </c>
      <c r="I57" s="32">
        <v>554.20689655172373</v>
      </c>
      <c r="J57" s="11">
        <v>43836.779907407406</v>
      </c>
    </row>
    <row r="58" spans="1:10" x14ac:dyDescent="0.25">
      <c r="A58" t="s">
        <v>430</v>
      </c>
      <c r="B58" t="s">
        <v>302</v>
      </c>
      <c r="C58" s="11">
        <v>43833</v>
      </c>
      <c r="D58" t="s">
        <v>431</v>
      </c>
      <c r="E58" t="s">
        <v>432</v>
      </c>
      <c r="F58" t="s">
        <v>305</v>
      </c>
      <c r="G58" s="32">
        <v>5846.4</v>
      </c>
      <c r="H58" s="32">
        <v>5040</v>
      </c>
      <c r="I58" s="32">
        <v>806.39999999999964</v>
      </c>
      <c r="J58" s="11">
        <v>43833.805439814816</v>
      </c>
    </row>
    <row r="59" spans="1:10" x14ac:dyDescent="0.25">
      <c r="A59" t="s">
        <v>430</v>
      </c>
      <c r="B59" t="s">
        <v>302</v>
      </c>
      <c r="C59" s="11">
        <v>43840</v>
      </c>
      <c r="D59" t="s">
        <v>433</v>
      </c>
      <c r="E59" t="s">
        <v>434</v>
      </c>
      <c r="F59" t="s">
        <v>305</v>
      </c>
      <c r="G59" s="32">
        <v>5768</v>
      </c>
      <c r="H59" s="32">
        <v>4972.4137931034484</v>
      </c>
      <c r="I59" s="32">
        <v>795.58620689655163</v>
      </c>
      <c r="J59" s="11">
        <v>43840.660717592589</v>
      </c>
    </row>
    <row r="60" spans="1:10" x14ac:dyDescent="0.25">
      <c r="C60" s="11"/>
      <c r="F60" s="23" t="s">
        <v>170</v>
      </c>
      <c r="G60" s="33">
        <f>SUBTOTAL(9,G2:G59)</f>
        <v>264392.51</v>
      </c>
      <c r="H60" s="33">
        <f>SUBTOTAL(9,H2:H59)</f>
        <v>227924.57758620687</v>
      </c>
      <c r="I60" s="33">
        <f>SUBTOTAL(9,I2:I59)</f>
        <v>36467.932413793096</v>
      </c>
      <c r="J60" s="11"/>
    </row>
    <row r="66" spans="1:6" ht="19.5" x14ac:dyDescent="0.25">
      <c r="A66" s="67" t="s">
        <v>435</v>
      </c>
      <c r="B66" s="68"/>
      <c r="C66" s="68"/>
      <c r="D66" s="68"/>
      <c r="E66" s="68"/>
      <c r="F66" s="68"/>
    </row>
    <row r="67" spans="1:6" x14ac:dyDescent="0.25">
      <c r="A67" s="20" t="s">
        <v>293</v>
      </c>
      <c r="B67" s="20" t="s">
        <v>104</v>
      </c>
    </row>
    <row r="68" spans="1:6" x14ac:dyDescent="0.25">
      <c r="A68" t="s">
        <v>302</v>
      </c>
      <c r="B68" s="32">
        <v>264392.50999999995</v>
      </c>
    </row>
    <row r="69" spans="1:6" x14ac:dyDescent="0.25">
      <c r="A69" s="23" t="s">
        <v>170</v>
      </c>
      <c r="B69" s="33">
        <f>SUBTOTAL(9,B68)</f>
        <v>264392.50999999995</v>
      </c>
    </row>
    <row r="70" spans="1:6" x14ac:dyDescent="0.25">
      <c r="B70" s="32"/>
    </row>
    <row r="73" spans="1:6" x14ac:dyDescent="0.25">
      <c r="A73" s="7" t="s">
        <v>25</v>
      </c>
    </row>
  </sheetData>
  <mergeCells count="1">
    <mergeCell ref="A66:F66"/>
  </mergeCells>
  <hyperlinks>
    <hyperlink ref="A73" location="'Reportes Dinámicos'!A1" display="Reportes Dinámicos - General"/>
  </hyperlink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E58"/>
  <sheetViews>
    <sheetView topLeftCell="A52" workbookViewId="0">
      <selection activeCell="A58" sqref="A58"/>
    </sheetView>
  </sheetViews>
  <sheetFormatPr baseColWidth="10" defaultRowHeight="15" x14ac:dyDescent="0.25"/>
  <cols>
    <col min="2" max="2" width="51.7109375" bestFit="1" customWidth="1"/>
    <col min="3" max="3" width="13.42578125" customWidth="1"/>
    <col min="4" max="4" width="36" bestFit="1" customWidth="1"/>
    <col min="5" max="5" width="14.42578125" customWidth="1"/>
  </cols>
  <sheetData>
    <row r="1" spans="1:5" x14ac:dyDescent="0.25">
      <c r="A1" s="36" t="s">
        <v>441</v>
      </c>
      <c r="B1" s="34"/>
      <c r="C1" s="34"/>
      <c r="D1" s="34"/>
      <c r="E1" s="34"/>
    </row>
    <row r="2" spans="1:5" x14ac:dyDescent="0.25">
      <c r="A2" s="36"/>
      <c r="B2" s="34"/>
      <c r="C2" s="34"/>
      <c r="D2" s="34"/>
      <c r="E2" s="34"/>
    </row>
    <row r="3" spans="1:5" x14ac:dyDescent="0.25">
      <c r="A3" s="37" t="s">
        <v>442</v>
      </c>
      <c r="B3" s="38" t="s">
        <v>103</v>
      </c>
      <c r="C3" s="38" t="s">
        <v>443</v>
      </c>
      <c r="D3" s="38" t="s">
        <v>293</v>
      </c>
      <c r="E3" s="39" t="s">
        <v>104</v>
      </c>
    </row>
    <row r="4" spans="1:5" x14ac:dyDescent="0.25">
      <c r="A4" s="40">
        <v>1010</v>
      </c>
      <c r="B4" s="41" t="s">
        <v>444</v>
      </c>
      <c r="C4" s="41" t="s">
        <v>445</v>
      </c>
      <c r="D4" s="41" t="s">
        <v>446</v>
      </c>
      <c r="E4" s="42">
        <v>1332.97</v>
      </c>
    </row>
    <row r="5" spans="1:5" x14ac:dyDescent="0.25">
      <c r="A5" s="40">
        <v>1018</v>
      </c>
      <c r="B5" s="41" t="s">
        <v>447</v>
      </c>
      <c r="C5" s="41" t="s">
        <v>445</v>
      </c>
      <c r="D5" s="41" t="s">
        <v>446</v>
      </c>
      <c r="E5" s="42">
        <v>104.95</v>
      </c>
    </row>
    <row r="6" spans="1:5" x14ac:dyDescent="0.25">
      <c r="A6" s="40">
        <v>1024</v>
      </c>
      <c r="B6" s="41" t="s">
        <v>448</v>
      </c>
      <c r="C6" s="41" t="s">
        <v>445</v>
      </c>
      <c r="D6" s="41" t="s">
        <v>446</v>
      </c>
      <c r="E6" s="42">
        <v>4290.58</v>
      </c>
    </row>
    <row r="7" spans="1:5" x14ac:dyDescent="0.25">
      <c r="A7" s="40">
        <v>1026</v>
      </c>
      <c r="B7" s="41" t="s">
        <v>449</v>
      </c>
      <c r="C7" s="41" t="s">
        <v>445</v>
      </c>
      <c r="D7" s="41" t="s">
        <v>446</v>
      </c>
      <c r="E7" s="42">
        <v>4174.05</v>
      </c>
    </row>
    <row r="8" spans="1:5" x14ac:dyDescent="0.25">
      <c r="A8" s="40">
        <v>1029</v>
      </c>
      <c r="B8" s="41" t="s">
        <v>450</v>
      </c>
      <c r="C8" s="41" t="s">
        <v>445</v>
      </c>
      <c r="D8" s="41" t="s">
        <v>446</v>
      </c>
      <c r="E8" s="42">
        <v>731.91</v>
      </c>
    </row>
    <row r="9" spans="1:5" x14ac:dyDescent="0.25">
      <c r="A9" s="40">
        <v>1031</v>
      </c>
      <c r="B9" s="41" t="s">
        <v>451</v>
      </c>
      <c r="C9" s="41" t="s">
        <v>445</v>
      </c>
      <c r="D9" s="41" t="s">
        <v>446</v>
      </c>
      <c r="E9" s="43">
        <v>1538.78</v>
      </c>
    </row>
    <row r="10" spans="1:5" x14ac:dyDescent="0.25">
      <c r="A10" s="40">
        <v>1034</v>
      </c>
      <c r="B10" s="41" t="s">
        <v>452</v>
      </c>
      <c r="C10" s="41" t="s">
        <v>445</v>
      </c>
      <c r="D10" s="41" t="s">
        <v>446</v>
      </c>
      <c r="E10" s="42">
        <v>390.49</v>
      </c>
    </row>
    <row r="11" spans="1:5" x14ac:dyDescent="0.25">
      <c r="A11" s="40">
        <v>1036</v>
      </c>
      <c r="B11" s="41" t="s">
        <v>453</v>
      </c>
      <c r="C11" s="41" t="s">
        <v>445</v>
      </c>
      <c r="D11" s="41" t="s">
        <v>446</v>
      </c>
      <c r="E11" s="42">
        <v>2362.6799999999998</v>
      </c>
    </row>
    <row r="12" spans="1:5" x14ac:dyDescent="0.25">
      <c r="A12" s="40">
        <v>1047</v>
      </c>
      <c r="B12" s="41" t="s">
        <v>454</v>
      </c>
      <c r="C12" s="41" t="s">
        <v>445</v>
      </c>
      <c r="D12" s="41" t="s">
        <v>446</v>
      </c>
      <c r="E12" s="42">
        <v>220.12</v>
      </c>
    </row>
    <row r="13" spans="1:5" x14ac:dyDescent="0.25">
      <c r="A13" s="40">
        <v>0</v>
      </c>
      <c r="B13" s="41" t="s">
        <v>104</v>
      </c>
      <c r="C13" s="41"/>
      <c r="D13" s="38" t="s">
        <v>104</v>
      </c>
      <c r="E13" s="39">
        <f>SUM(E4:E12)</f>
        <v>15146.53</v>
      </c>
    </row>
    <row r="14" spans="1:5" x14ac:dyDescent="0.25">
      <c r="A14" s="40"/>
      <c r="B14" s="41"/>
      <c r="C14" s="41"/>
      <c r="D14" s="38"/>
      <c r="E14" s="39"/>
    </row>
    <row r="15" spans="1:5" x14ac:dyDescent="0.25">
      <c r="A15" s="34"/>
      <c r="B15" s="34"/>
      <c r="C15" s="34"/>
      <c r="D15" s="34"/>
      <c r="E15" s="34"/>
    </row>
    <row r="16" spans="1:5" x14ac:dyDescent="0.25">
      <c r="A16" s="36" t="s">
        <v>455</v>
      </c>
      <c r="B16" s="34"/>
      <c r="C16" s="34"/>
      <c r="D16" s="34"/>
      <c r="E16" s="34"/>
    </row>
    <row r="17" spans="1:5" x14ac:dyDescent="0.25">
      <c r="A17" s="34"/>
      <c r="B17" s="34"/>
      <c r="C17" s="34"/>
      <c r="D17" s="34"/>
      <c r="E17" s="34"/>
    </row>
    <row r="18" spans="1:5" x14ac:dyDescent="0.25">
      <c r="A18" s="37" t="s">
        <v>442</v>
      </c>
      <c r="B18" s="38" t="s">
        <v>103</v>
      </c>
      <c r="C18" s="38" t="s">
        <v>443</v>
      </c>
      <c r="D18" s="38" t="s">
        <v>293</v>
      </c>
      <c r="E18" s="39" t="s">
        <v>104</v>
      </c>
    </row>
    <row r="19" spans="1:5" x14ac:dyDescent="0.25">
      <c r="A19" s="40">
        <v>1189</v>
      </c>
      <c r="B19" s="41" t="s">
        <v>456</v>
      </c>
      <c r="C19" s="41" t="s">
        <v>445</v>
      </c>
      <c r="D19" s="41" t="s">
        <v>457</v>
      </c>
      <c r="E19" s="42">
        <v>1044.7</v>
      </c>
    </row>
    <row r="20" spans="1:5" x14ac:dyDescent="0.25">
      <c r="A20" s="40">
        <v>16934</v>
      </c>
      <c r="B20" s="41" t="s">
        <v>458</v>
      </c>
      <c r="C20" s="41" t="s">
        <v>445</v>
      </c>
      <c r="D20" s="41" t="s">
        <v>459</v>
      </c>
      <c r="E20" s="42">
        <v>135.61000000000001</v>
      </c>
    </row>
    <row r="21" spans="1:5" x14ac:dyDescent="0.25">
      <c r="A21" s="40">
        <v>16934</v>
      </c>
      <c r="B21" s="41" t="s">
        <v>458</v>
      </c>
      <c r="C21" s="41" t="s">
        <v>445</v>
      </c>
      <c r="D21" s="41" t="s">
        <v>460</v>
      </c>
      <c r="E21" s="42">
        <v>137.66</v>
      </c>
    </row>
    <row r="22" spans="1:5" x14ac:dyDescent="0.25">
      <c r="A22" s="40">
        <v>16935</v>
      </c>
      <c r="B22" s="41" t="s">
        <v>461</v>
      </c>
      <c r="C22" s="41" t="s">
        <v>445</v>
      </c>
      <c r="D22" s="41" t="s">
        <v>460</v>
      </c>
      <c r="E22" s="42">
        <v>137.66</v>
      </c>
    </row>
    <row r="23" spans="1:5" x14ac:dyDescent="0.25">
      <c r="A23" s="40">
        <v>16936</v>
      </c>
      <c r="B23" s="41" t="s">
        <v>462</v>
      </c>
      <c r="C23" s="41" t="s">
        <v>445</v>
      </c>
      <c r="D23" s="41" t="s">
        <v>460</v>
      </c>
      <c r="E23" s="42">
        <v>137.66</v>
      </c>
    </row>
    <row r="24" spans="1:5" x14ac:dyDescent="0.25">
      <c r="A24" s="40">
        <v>16934</v>
      </c>
      <c r="B24" s="41" t="s">
        <v>458</v>
      </c>
      <c r="C24" s="41" t="s">
        <v>445</v>
      </c>
      <c r="D24" s="41" t="s">
        <v>463</v>
      </c>
      <c r="E24" s="43">
        <v>164.92</v>
      </c>
    </row>
    <row r="25" spans="1:5" x14ac:dyDescent="0.25">
      <c r="A25" s="40">
        <v>16935</v>
      </c>
      <c r="B25" s="41" t="s">
        <v>461</v>
      </c>
      <c r="C25" s="41" t="s">
        <v>445</v>
      </c>
      <c r="D25" s="41" t="s">
        <v>463</v>
      </c>
      <c r="E25" s="42">
        <v>164.92</v>
      </c>
    </row>
    <row r="26" spans="1:5" x14ac:dyDescent="0.25">
      <c r="A26" s="40">
        <v>16936</v>
      </c>
      <c r="B26" s="41" t="s">
        <v>462</v>
      </c>
      <c r="C26" s="41" t="s">
        <v>445</v>
      </c>
      <c r="D26" s="41" t="s">
        <v>463</v>
      </c>
      <c r="E26" s="42">
        <v>164.92</v>
      </c>
    </row>
    <row r="27" spans="1:5" x14ac:dyDescent="0.25">
      <c r="A27" s="40">
        <v>16935</v>
      </c>
      <c r="B27" s="41" t="s">
        <v>461</v>
      </c>
      <c r="C27" s="41" t="s">
        <v>445</v>
      </c>
      <c r="D27" s="41" t="s">
        <v>464</v>
      </c>
      <c r="E27" s="42">
        <v>164.92</v>
      </c>
    </row>
    <row r="28" spans="1:5" x14ac:dyDescent="0.25">
      <c r="A28" s="40">
        <v>0</v>
      </c>
      <c r="B28" s="41" t="s">
        <v>104</v>
      </c>
      <c r="C28" s="41"/>
      <c r="D28" s="38" t="s">
        <v>104</v>
      </c>
      <c r="E28" s="39">
        <f>SUM(E19:E27)</f>
        <v>2252.9700000000003</v>
      </c>
    </row>
    <row r="29" spans="1:5" x14ac:dyDescent="0.25">
      <c r="A29" s="40"/>
      <c r="B29" s="41"/>
      <c r="C29" s="41"/>
      <c r="D29" s="38"/>
      <c r="E29" s="39"/>
    </row>
    <row r="30" spans="1:5" x14ac:dyDescent="0.25">
      <c r="A30" s="34"/>
      <c r="B30" s="34"/>
      <c r="C30" s="34"/>
      <c r="D30" s="34"/>
      <c r="E30" s="34"/>
    </row>
    <row r="31" spans="1:5" x14ac:dyDescent="0.25">
      <c r="A31" s="36" t="s">
        <v>465</v>
      </c>
      <c r="B31" s="34"/>
      <c r="C31" s="34"/>
      <c r="D31" s="34"/>
      <c r="E31" s="34"/>
    </row>
    <row r="32" spans="1:5" x14ac:dyDescent="0.25">
      <c r="A32" s="34"/>
      <c r="B32" s="34"/>
      <c r="C32" s="34"/>
      <c r="D32" s="34"/>
      <c r="E32" s="34"/>
    </row>
    <row r="33" spans="1:5" x14ac:dyDescent="0.25">
      <c r="A33" s="37" t="s">
        <v>442</v>
      </c>
      <c r="B33" s="38" t="s">
        <v>103</v>
      </c>
      <c r="C33" s="38" t="s">
        <v>443</v>
      </c>
      <c r="D33" s="38" t="s">
        <v>293</v>
      </c>
      <c r="E33" s="39" t="s">
        <v>104</v>
      </c>
    </row>
    <row r="34" spans="1:5" x14ac:dyDescent="0.25">
      <c r="A34" s="40">
        <v>16934</v>
      </c>
      <c r="B34" s="41" t="s">
        <v>458</v>
      </c>
      <c r="C34" s="41" t="s">
        <v>445</v>
      </c>
      <c r="D34" s="41" t="s">
        <v>459</v>
      </c>
      <c r="E34" s="42">
        <v>135.61000000000001</v>
      </c>
    </row>
    <row r="35" spans="1:5" x14ac:dyDescent="0.25">
      <c r="A35" s="40">
        <v>16934</v>
      </c>
      <c r="B35" s="41" t="s">
        <v>458</v>
      </c>
      <c r="C35" s="41" t="s">
        <v>445</v>
      </c>
      <c r="D35" s="41" t="s">
        <v>460</v>
      </c>
      <c r="E35" s="42">
        <v>137.66</v>
      </c>
    </row>
    <row r="36" spans="1:5" x14ac:dyDescent="0.25">
      <c r="A36" s="40">
        <v>16935</v>
      </c>
      <c r="B36" s="41" t="s">
        <v>461</v>
      </c>
      <c r="C36" s="41" t="s">
        <v>445</v>
      </c>
      <c r="D36" s="41" t="s">
        <v>460</v>
      </c>
      <c r="E36" s="42">
        <v>137.66</v>
      </c>
    </row>
    <row r="37" spans="1:5" x14ac:dyDescent="0.25">
      <c r="A37" s="40">
        <v>16936</v>
      </c>
      <c r="B37" s="41" t="s">
        <v>462</v>
      </c>
      <c r="C37" s="41" t="s">
        <v>445</v>
      </c>
      <c r="D37" s="41" t="s">
        <v>460</v>
      </c>
      <c r="E37" s="42">
        <v>137.66</v>
      </c>
    </row>
    <row r="38" spans="1:5" x14ac:dyDescent="0.25">
      <c r="A38" s="40">
        <v>16934</v>
      </c>
      <c r="B38" s="41" t="s">
        <v>458</v>
      </c>
      <c r="C38" s="41" t="s">
        <v>445</v>
      </c>
      <c r="D38" s="41" t="s">
        <v>463</v>
      </c>
      <c r="E38" s="43">
        <v>164.92</v>
      </c>
    </row>
    <row r="39" spans="1:5" x14ac:dyDescent="0.25">
      <c r="A39" s="40">
        <v>16935</v>
      </c>
      <c r="B39" s="41" t="s">
        <v>461</v>
      </c>
      <c r="C39" s="41" t="s">
        <v>445</v>
      </c>
      <c r="D39" s="41" t="s">
        <v>463</v>
      </c>
      <c r="E39" s="42">
        <v>164.92</v>
      </c>
    </row>
    <row r="40" spans="1:5" x14ac:dyDescent="0.25">
      <c r="A40" s="40">
        <v>16936</v>
      </c>
      <c r="B40" s="41" t="s">
        <v>462</v>
      </c>
      <c r="C40" s="41" t="s">
        <v>445</v>
      </c>
      <c r="D40" s="41" t="s">
        <v>463</v>
      </c>
      <c r="E40" s="42">
        <v>164.92</v>
      </c>
    </row>
    <row r="41" spans="1:5" x14ac:dyDescent="0.25">
      <c r="A41" s="40">
        <v>16935</v>
      </c>
      <c r="B41" s="41" t="s">
        <v>461</v>
      </c>
      <c r="C41" s="41" t="s">
        <v>445</v>
      </c>
      <c r="D41" s="41" t="s">
        <v>464</v>
      </c>
      <c r="E41" s="42">
        <v>164.92</v>
      </c>
    </row>
    <row r="42" spans="1:5" x14ac:dyDescent="0.25">
      <c r="A42" s="40">
        <v>16936</v>
      </c>
      <c r="B42" s="41" t="s">
        <v>462</v>
      </c>
      <c r="C42" s="41" t="s">
        <v>445</v>
      </c>
      <c r="D42" s="41" t="s">
        <v>464</v>
      </c>
      <c r="E42" s="42">
        <v>164.92</v>
      </c>
    </row>
    <row r="43" spans="1:5" x14ac:dyDescent="0.25">
      <c r="A43" s="40">
        <v>16934</v>
      </c>
      <c r="B43" s="41" t="s">
        <v>458</v>
      </c>
      <c r="C43" s="41" t="s">
        <v>445</v>
      </c>
      <c r="D43" s="41" t="s">
        <v>466</v>
      </c>
      <c r="E43" s="42">
        <v>137.66</v>
      </c>
    </row>
    <row r="44" spans="1:5" x14ac:dyDescent="0.25">
      <c r="A44" s="40">
        <v>16935</v>
      </c>
      <c r="B44" s="41" t="s">
        <v>461</v>
      </c>
      <c r="C44" s="41" t="s">
        <v>445</v>
      </c>
      <c r="D44" s="41" t="s">
        <v>466</v>
      </c>
      <c r="E44" s="42">
        <v>137.66</v>
      </c>
    </row>
    <row r="45" spans="1:5" x14ac:dyDescent="0.25">
      <c r="A45" s="40">
        <v>16936</v>
      </c>
      <c r="B45" s="41" t="s">
        <v>462</v>
      </c>
      <c r="C45" s="41" t="s">
        <v>445</v>
      </c>
      <c r="D45" s="41" t="s">
        <v>466</v>
      </c>
      <c r="E45" s="42">
        <v>137.66</v>
      </c>
    </row>
    <row r="46" spans="1:5" x14ac:dyDescent="0.25">
      <c r="A46" s="40">
        <v>16934</v>
      </c>
      <c r="B46" s="41" t="s">
        <v>458</v>
      </c>
      <c r="C46" s="41" t="s">
        <v>445</v>
      </c>
      <c r="D46" s="41" t="s">
        <v>467</v>
      </c>
      <c r="E46" s="42">
        <v>137.66</v>
      </c>
    </row>
    <row r="47" spans="1:5" x14ac:dyDescent="0.25">
      <c r="A47" s="40">
        <v>16935</v>
      </c>
      <c r="B47" s="41" t="s">
        <v>461</v>
      </c>
      <c r="C47" s="41" t="s">
        <v>445</v>
      </c>
      <c r="D47" s="41" t="s">
        <v>467</v>
      </c>
      <c r="E47" s="42">
        <v>137.66</v>
      </c>
    </row>
    <row r="48" spans="1:5" x14ac:dyDescent="0.25">
      <c r="A48" s="40">
        <v>16936</v>
      </c>
      <c r="B48" s="41" t="s">
        <v>462</v>
      </c>
      <c r="C48" s="41" t="s">
        <v>445</v>
      </c>
      <c r="D48" s="41" t="s">
        <v>467</v>
      </c>
      <c r="E48" s="42">
        <v>137.66</v>
      </c>
    </row>
    <row r="49" spans="1:5" x14ac:dyDescent="0.25">
      <c r="A49" s="40">
        <v>16934</v>
      </c>
      <c r="B49" s="41" t="s">
        <v>458</v>
      </c>
      <c r="C49" s="41" t="s">
        <v>445</v>
      </c>
      <c r="D49" s="41" t="s">
        <v>468</v>
      </c>
      <c r="E49" s="42">
        <v>89.27</v>
      </c>
    </row>
    <row r="50" spans="1:5" x14ac:dyDescent="0.25">
      <c r="A50" s="40">
        <v>16935</v>
      </c>
      <c r="B50" s="41" t="s">
        <v>461</v>
      </c>
      <c r="C50" s="41" t="s">
        <v>445</v>
      </c>
      <c r="D50" s="41" t="s">
        <v>468</v>
      </c>
      <c r="E50" s="42">
        <v>89.27</v>
      </c>
    </row>
    <row r="51" spans="1:5" x14ac:dyDescent="0.25">
      <c r="A51" s="40">
        <v>16936</v>
      </c>
      <c r="B51" s="41" t="s">
        <v>462</v>
      </c>
      <c r="C51" s="41" t="s">
        <v>445</v>
      </c>
      <c r="D51" s="41" t="s">
        <v>468</v>
      </c>
      <c r="E51" s="42">
        <v>89.27</v>
      </c>
    </row>
    <row r="52" spans="1:5" x14ac:dyDescent="0.25">
      <c r="A52" s="40">
        <v>16934</v>
      </c>
      <c r="B52" s="41" t="s">
        <v>458</v>
      </c>
      <c r="C52" s="41" t="s">
        <v>445</v>
      </c>
      <c r="D52" s="41" t="s">
        <v>469</v>
      </c>
      <c r="E52" s="42">
        <v>178.55</v>
      </c>
    </row>
    <row r="53" spans="1:5" x14ac:dyDescent="0.25">
      <c r="A53" s="40">
        <v>16935</v>
      </c>
      <c r="B53" s="41" t="s">
        <v>461</v>
      </c>
      <c r="C53" s="41" t="s">
        <v>445</v>
      </c>
      <c r="D53" s="41" t="s">
        <v>469</v>
      </c>
      <c r="E53" s="42">
        <v>178.55</v>
      </c>
    </row>
    <row r="54" spans="1:5" x14ac:dyDescent="0.25">
      <c r="A54" s="40">
        <v>16936</v>
      </c>
      <c r="B54" s="41" t="s">
        <v>462</v>
      </c>
      <c r="C54" s="41" t="s">
        <v>445</v>
      </c>
      <c r="D54" s="41" t="s">
        <v>469</v>
      </c>
      <c r="E54" s="42">
        <v>178.55</v>
      </c>
    </row>
    <row r="55" spans="1:5" x14ac:dyDescent="0.25">
      <c r="A55" s="40"/>
      <c r="B55" s="41"/>
      <c r="C55" s="41"/>
      <c r="D55" s="41"/>
      <c r="E55" s="44">
        <f>SUM(E34:E54)</f>
        <v>3002.6100000000006</v>
      </c>
    </row>
    <row r="56" spans="1:5" x14ac:dyDescent="0.25">
      <c r="A56" s="34"/>
      <c r="B56" s="34"/>
      <c r="C56" s="34"/>
      <c r="D56" s="34"/>
      <c r="E56" s="34"/>
    </row>
    <row r="57" spans="1:5" x14ac:dyDescent="0.25">
      <c r="A57" s="34"/>
      <c r="B57" s="34"/>
      <c r="C57" s="34"/>
      <c r="D57" s="34"/>
      <c r="E57" s="34"/>
    </row>
    <row r="58" spans="1:5" x14ac:dyDescent="0.25">
      <c r="A58" s="7" t="s">
        <v>25</v>
      </c>
      <c r="B58" s="34"/>
      <c r="C58" s="34"/>
      <c r="D58" s="34"/>
      <c r="E58" s="34"/>
    </row>
  </sheetData>
  <hyperlinks>
    <hyperlink ref="A58" location="'Reportes Dinámicos'!A1" display="Reportes Dinámicos - General"/>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23"/>
  <sheetViews>
    <sheetView workbookViewId="0">
      <selection sqref="A1:G23"/>
    </sheetView>
  </sheetViews>
  <sheetFormatPr baseColWidth="10" defaultRowHeight="15" x14ac:dyDescent="0.25"/>
  <cols>
    <col min="1" max="1" width="13.85546875" customWidth="1"/>
    <col min="2" max="2" width="43" bestFit="1" customWidth="1"/>
    <col min="3" max="3" width="10.7109375" bestFit="1" customWidth="1"/>
    <col min="5" max="5" width="35.5703125" bestFit="1" customWidth="1"/>
  </cols>
  <sheetData>
    <row r="1" spans="1:7" x14ac:dyDescent="0.25">
      <c r="A1" s="20" t="s">
        <v>586</v>
      </c>
      <c r="B1" s="20" t="s">
        <v>503</v>
      </c>
      <c r="C1" s="20" t="s">
        <v>15</v>
      </c>
      <c r="D1" s="20" t="s">
        <v>145</v>
      </c>
      <c r="E1" s="20" t="s">
        <v>103</v>
      </c>
      <c r="F1" s="20" t="s">
        <v>151</v>
      </c>
      <c r="G1" s="20" t="s">
        <v>265</v>
      </c>
    </row>
    <row r="2" spans="1:7" x14ac:dyDescent="0.25">
      <c r="A2" s="25" t="s">
        <v>576</v>
      </c>
      <c r="B2" s="25" t="s">
        <v>587</v>
      </c>
      <c r="C2" s="11"/>
      <c r="D2" s="52"/>
      <c r="E2" s="52"/>
      <c r="F2" s="32"/>
      <c r="G2" s="32"/>
    </row>
    <row r="3" spans="1:7" x14ac:dyDescent="0.25">
      <c r="A3" s="25" t="s">
        <v>588</v>
      </c>
      <c r="B3" s="25" t="s">
        <v>589</v>
      </c>
      <c r="C3" s="11"/>
      <c r="D3" s="52"/>
      <c r="E3" s="52"/>
      <c r="F3" s="32"/>
      <c r="G3" s="32"/>
    </row>
    <row r="4" spans="1:7" x14ac:dyDescent="0.25">
      <c r="A4" s="52" t="s">
        <v>305</v>
      </c>
      <c r="B4" s="52" t="s">
        <v>590</v>
      </c>
      <c r="C4" s="11">
        <v>43860</v>
      </c>
      <c r="D4" s="52" t="s">
        <v>591</v>
      </c>
      <c r="E4" s="52" t="s">
        <v>592</v>
      </c>
      <c r="F4" s="32">
        <v>124.7</v>
      </c>
      <c r="G4" s="32">
        <v>124.7</v>
      </c>
    </row>
    <row r="5" spans="1:7" x14ac:dyDescent="0.25">
      <c r="A5" s="52" t="s">
        <v>305</v>
      </c>
      <c r="B5" s="52" t="s">
        <v>593</v>
      </c>
      <c r="C5" s="11">
        <v>43850</v>
      </c>
      <c r="D5" s="52" t="s">
        <v>591</v>
      </c>
      <c r="E5" s="52" t="s">
        <v>592</v>
      </c>
      <c r="F5" s="32">
        <v>187.05</v>
      </c>
      <c r="G5" s="32">
        <v>187.05</v>
      </c>
    </row>
    <row r="6" spans="1:7" x14ac:dyDescent="0.25">
      <c r="A6" s="52" t="s">
        <v>305</v>
      </c>
      <c r="B6" s="52" t="s">
        <v>594</v>
      </c>
      <c r="C6" s="11">
        <v>43843</v>
      </c>
      <c r="D6" s="52" t="s">
        <v>591</v>
      </c>
      <c r="E6" s="52" t="s">
        <v>592</v>
      </c>
      <c r="F6" s="32">
        <v>187.05</v>
      </c>
      <c r="G6" s="32">
        <v>187.05</v>
      </c>
    </row>
    <row r="7" spans="1:7" x14ac:dyDescent="0.25">
      <c r="A7" s="52" t="s">
        <v>305</v>
      </c>
      <c r="B7" s="52" t="s">
        <v>595</v>
      </c>
      <c r="C7" s="11">
        <v>43862</v>
      </c>
      <c r="D7" s="52" t="s">
        <v>591</v>
      </c>
      <c r="E7" s="52" t="s">
        <v>592</v>
      </c>
      <c r="F7" s="32">
        <v>187.05</v>
      </c>
      <c r="G7" s="32">
        <v>187.05</v>
      </c>
    </row>
    <row r="8" spans="1:7" x14ac:dyDescent="0.25">
      <c r="A8" s="52" t="s">
        <v>305</v>
      </c>
      <c r="B8" s="52" t="s">
        <v>596</v>
      </c>
      <c r="C8" s="11">
        <v>43864</v>
      </c>
      <c r="D8" s="52" t="s">
        <v>591</v>
      </c>
      <c r="E8" s="52" t="s">
        <v>592</v>
      </c>
      <c r="F8" s="32">
        <v>249.4</v>
      </c>
      <c r="G8" s="32">
        <v>249.4</v>
      </c>
    </row>
    <row r="9" spans="1:7" x14ac:dyDescent="0.25">
      <c r="A9" s="52" t="s">
        <v>305</v>
      </c>
      <c r="B9" s="52" t="s">
        <v>597</v>
      </c>
      <c r="C9" s="11">
        <v>43869</v>
      </c>
      <c r="D9" s="52" t="s">
        <v>591</v>
      </c>
      <c r="E9" s="52" t="s">
        <v>592</v>
      </c>
      <c r="F9" s="32">
        <v>249.4</v>
      </c>
      <c r="G9" s="32">
        <v>249.4</v>
      </c>
    </row>
    <row r="10" spans="1:7" x14ac:dyDescent="0.25">
      <c r="A10" s="52" t="s">
        <v>305</v>
      </c>
      <c r="B10" s="52" t="s">
        <v>598</v>
      </c>
      <c r="C10" s="11">
        <v>43848</v>
      </c>
      <c r="D10" s="52" t="s">
        <v>591</v>
      </c>
      <c r="E10" s="52" t="s">
        <v>592</v>
      </c>
      <c r="F10" s="32">
        <v>162.11000000000001</v>
      </c>
      <c r="G10" s="32">
        <v>162.11000000000001</v>
      </c>
    </row>
    <row r="11" spans="1:7" x14ac:dyDescent="0.25">
      <c r="A11" s="52" t="s">
        <v>305</v>
      </c>
      <c r="B11" s="52" t="s">
        <v>599</v>
      </c>
      <c r="C11" s="11">
        <v>43855</v>
      </c>
      <c r="D11" s="52" t="s">
        <v>591</v>
      </c>
      <c r="E11" s="52" t="s">
        <v>592</v>
      </c>
      <c r="F11" s="32">
        <v>249.4</v>
      </c>
      <c r="G11" s="32">
        <v>249.4</v>
      </c>
    </row>
    <row r="12" spans="1:7" x14ac:dyDescent="0.25">
      <c r="A12" s="52"/>
      <c r="B12" s="52"/>
      <c r="C12" s="11"/>
      <c r="D12" s="52"/>
      <c r="E12" s="23" t="s">
        <v>600</v>
      </c>
      <c r="F12" s="33">
        <f>SUBTOTAL(9,F4:F11)</f>
        <v>1596.1600000000003</v>
      </c>
      <c r="G12" s="33">
        <f>SUBTOTAL(9,G4:G11)</f>
        <v>1596.1600000000003</v>
      </c>
    </row>
    <row r="13" spans="1:7" x14ac:dyDescent="0.25">
      <c r="A13" s="25" t="s">
        <v>588</v>
      </c>
      <c r="B13" s="25" t="s">
        <v>601</v>
      </c>
      <c r="C13" s="11"/>
      <c r="D13" s="52"/>
      <c r="E13" s="52"/>
      <c r="F13" s="32"/>
      <c r="G13" s="32"/>
    </row>
    <row r="14" spans="1:7" x14ac:dyDescent="0.25">
      <c r="A14" s="52" t="s">
        <v>305</v>
      </c>
      <c r="B14" s="52" t="s">
        <v>602</v>
      </c>
      <c r="C14" s="11">
        <v>43841</v>
      </c>
      <c r="D14" s="52" t="s">
        <v>603</v>
      </c>
      <c r="E14" s="52" t="s">
        <v>592</v>
      </c>
      <c r="F14" s="32">
        <v>149.63999999999999</v>
      </c>
      <c r="G14" s="32">
        <v>149.63999999999999</v>
      </c>
    </row>
    <row r="15" spans="1:7" x14ac:dyDescent="0.25">
      <c r="A15" s="52" t="s">
        <v>305</v>
      </c>
      <c r="B15" s="52" t="s">
        <v>604</v>
      </c>
      <c r="C15" s="11">
        <v>43871</v>
      </c>
      <c r="D15" s="52" t="s">
        <v>603</v>
      </c>
      <c r="E15" s="52" t="s">
        <v>592</v>
      </c>
      <c r="F15" s="32">
        <v>124.7</v>
      </c>
      <c r="G15" s="32">
        <v>124.7</v>
      </c>
    </row>
    <row r="16" spans="1:7" x14ac:dyDescent="0.25">
      <c r="A16" s="52" t="s">
        <v>305</v>
      </c>
      <c r="B16" s="52" t="s">
        <v>605</v>
      </c>
      <c r="C16" s="11">
        <v>43848</v>
      </c>
      <c r="D16" s="52" t="s">
        <v>603</v>
      </c>
      <c r="E16" s="52" t="s">
        <v>592</v>
      </c>
      <c r="F16" s="32">
        <v>112.23</v>
      </c>
      <c r="G16" s="32">
        <v>112.23</v>
      </c>
    </row>
    <row r="17" spans="1:7" x14ac:dyDescent="0.25">
      <c r="A17" s="52" t="s">
        <v>305</v>
      </c>
      <c r="B17" s="52" t="s">
        <v>606</v>
      </c>
      <c r="C17" s="11">
        <v>43857</v>
      </c>
      <c r="D17" s="52" t="s">
        <v>603</v>
      </c>
      <c r="E17" s="52" t="s">
        <v>592</v>
      </c>
      <c r="F17" s="32">
        <v>211.99</v>
      </c>
      <c r="G17" s="32">
        <v>211.99</v>
      </c>
    </row>
    <row r="18" spans="1:7" x14ac:dyDescent="0.25">
      <c r="A18" s="52" t="s">
        <v>305</v>
      </c>
      <c r="B18" s="52" t="s">
        <v>607</v>
      </c>
      <c r="C18" s="11">
        <v>43865</v>
      </c>
      <c r="D18" s="52" t="s">
        <v>603</v>
      </c>
      <c r="E18" s="52" t="s">
        <v>592</v>
      </c>
      <c r="F18" s="32">
        <v>187.05</v>
      </c>
      <c r="G18" s="32">
        <v>187.05</v>
      </c>
    </row>
    <row r="19" spans="1:7" x14ac:dyDescent="0.25">
      <c r="A19" s="52"/>
      <c r="B19" s="52"/>
      <c r="C19" s="11"/>
      <c r="D19" s="52"/>
      <c r="E19" s="23" t="s">
        <v>600</v>
      </c>
      <c r="F19" s="33">
        <f>SUBTOTAL(9,F14:F18)</f>
        <v>785.6099999999999</v>
      </c>
      <c r="G19" s="33">
        <f>SUBTOTAL(9,G14:G18)</f>
        <v>785.6099999999999</v>
      </c>
    </row>
    <row r="20" spans="1:7" x14ac:dyDescent="0.25">
      <c r="A20" s="52"/>
      <c r="B20" s="52"/>
      <c r="C20" s="52"/>
      <c r="D20" s="52"/>
      <c r="E20" s="23" t="s">
        <v>584</v>
      </c>
      <c r="F20" s="33">
        <f>SUM(F12+F19)</f>
        <v>2381.7700000000004</v>
      </c>
      <c r="G20" s="33">
        <f>SUM(G12+G19)</f>
        <v>2381.7700000000004</v>
      </c>
    </row>
    <row r="21" spans="1:7" x14ac:dyDescent="0.25">
      <c r="A21" s="52"/>
      <c r="B21" s="52"/>
      <c r="C21" s="52"/>
      <c r="D21" s="52"/>
      <c r="E21" s="23" t="s">
        <v>170</v>
      </c>
      <c r="F21" s="33">
        <f>SUM(F13+F20)</f>
        <v>2381.7700000000004</v>
      </c>
      <c r="G21" s="33">
        <f>SUM(G13+G20)</f>
        <v>2381.7700000000004</v>
      </c>
    </row>
    <row r="22" spans="1:7" x14ac:dyDescent="0.25">
      <c r="A22" s="52"/>
      <c r="B22" s="52"/>
      <c r="C22" s="52"/>
      <c r="D22" s="52"/>
      <c r="E22" s="52"/>
      <c r="F22" s="52"/>
      <c r="G22" s="52"/>
    </row>
    <row r="23" spans="1:7" x14ac:dyDescent="0.25">
      <c r="A23" s="7" t="s">
        <v>25</v>
      </c>
      <c r="B23" s="52"/>
      <c r="C23" s="52"/>
      <c r="D23" s="52"/>
      <c r="E23" s="52"/>
      <c r="F23" s="52"/>
      <c r="G23" s="52"/>
    </row>
  </sheetData>
  <hyperlinks>
    <hyperlink ref="A23" location="'Reportes Dinámicos'!A1" display="Reportes Dinámicos - General"/>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5"/>
  <sheetViews>
    <sheetView workbookViewId="0">
      <selection activeCell="A15" sqref="A15"/>
    </sheetView>
  </sheetViews>
  <sheetFormatPr baseColWidth="10" defaultRowHeight="15" x14ac:dyDescent="0.25"/>
  <cols>
    <col min="1" max="1" width="15.7109375" customWidth="1"/>
    <col min="2" max="2" width="27.7109375" bestFit="1" customWidth="1"/>
    <col min="3" max="3" width="21.85546875" bestFit="1" customWidth="1"/>
    <col min="6" max="6" width="20.28515625" bestFit="1" customWidth="1"/>
    <col min="8" max="8" width="18" bestFit="1" customWidth="1"/>
    <col min="9" max="9" width="38" bestFit="1" customWidth="1"/>
  </cols>
  <sheetData>
    <row r="1" spans="1:9" x14ac:dyDescent="0.25">
      <c r="A1" s="20" t="s">
        <v>15</v>
      </c>
      <c r="B1" s="20" t="s">
        <v>503</v>
      </c>
      <c r="C1" s="20" t="s">
        <v>293</v>
      </c>
      <c r="D1" s="20" t="s">
        <v>571</v>
      </c>
      <c r="E1" s="20" t="s">
        <v>572</v>
      </c>
      <c r="F1" s="20" t="s">
        <v>573</v>
      </c>
      <c r="G1" s="20" t="s">
        <v>104</v>
      </c>
      <c r="H1" s="20" t="s">
        <v>574</v>
      </c>
      <c r="I1" s="20" t="s">
        <v>575</v>
      </c>
    </row>
    <row r="2" spans="1:9" x14ac:dyDescent="0.25">
      <c r="A2" s="51" t="s">
        <v>576</v>
      </c>
      <c r="B2" s="25" t="s">
        <v>577</v>
      </c>
      <c r="C2" s="47"/>
      <c r="D2" s="32"/>
      <c r="E2" s="32"/>
      <c r="F2" s="32"/>
      <c r="G2" s="32"/>
      <c r="H2" s="47"/>
      <c r="I2" s="47"/>
    </row>
    <row r="3" spans="1:9" x14ac:dyDescent="0.25">
      <c r="A3" s="49">
        <v>43875.891099537039</v>
      </c>
      <c r="B3" s="47" t="s">
        <v>578</v>
      </c>
      <c r="C3" s="47" t="s">
        <v>579</v>
      </c>
      <c r="D3" s="32">
        <v>661.73</v>
      </c>
      <c r="E3" s="32">
        <v>16</v>
      </c>
      <c r="F3" s="32">
        <v>105.88</v>
      </c>
      <c r="G3" s="32">
        <v>767.61</v>
      </c>
      <c r="H3" s="47" t="s">
        <v>580</v>
      </c>
      <c r="I3" s="47" t="s">
        <v>581</v>
      </c>
    </row>
    <row r="4" spans="1:9" x14ac:dyDescent="0.25">
      <c r="A4" s="49">
        <v>43881.719976851848</v>
      </c>
      <c r="B4" s="47" t="s">
        <v>582</v>
      </c>
      <c r="C4" s="47" t="s">
        <v>579</v>
      </c>
      <c r="D4" s="32">
        <v>450</v>
      </c>
      <c r="E4" s="32">
        <v>16</v>
      </c>
      <c r="F4" s="32">
        <v>72</v>
      </c>
      <c r="G4" s="32">
        <v>522</v>
      </c>
      <c r="H4" s="47" t="s">
        <v>583</v>
      </c>
      <c r="I4" s="47" t="s">
        <v>581</v>
      </c>
    </row>
    <row r="5" spans="1:9" x14ac:dyDescent="0.25">
      <c r="A5" s="49"/>
      <c r="B5" s="47"/>
      <c r="C5" s="47"/>
      <c r="D5" s="32"/>
      <c r="E5" s="32"/>
      <c r="F5" s="33" t="s">
        <v>584</v>
      </c>
      <c r="G5" s="33">
        <f>SUBTOTAL(9,G3:G4)</f>
        <v>1289.6100000000001</v>
      </c>
      <c r="H5" s="47"/>
      <c r="I5" s="47"/>
    </row>
    <row r="6" spans="1:9" x14ac:dyDescent="0.25">
      <c r="A6" s="49"/>
      <c r="B6" s="47"/>
      <c r="C6" s="47"/>
      <c r="D6" s="32"/>
      <c r="E6" s="32"/>
      <c r="F6" s="33" t="s">
        <v>170</v>
      </c>
      <c r="G6" s="33">
        <f>SUBTOTAL(9,G2:G4)</f>
        <v>1289.6100000000001</v>
      </c>
      <c r="H6" s="47"/>
      <c r="I6" s="47"/>
    </row>
    <row r="7" spans="1:9" x14ac:dyDescent="0.25">
      <c r="A7" s="47"/>
      <c r="B7" s="47"/>
      <c r="C7" s="47"/>
      <c r="D7" s="47"/>
      <c r="E7" s="47"/>
      <c r="F7" s="47"/>
      <c r="G7" s="47"/>
      <c r="H7" s="47"/>
      <c r="I7" s="47"/>
    </row>
    <row r="8" spans="1:9" x14ac:dyDescent="0.25">
      <c r="A8" s="47"/>
      <c r="B8" s="47"/>
      <c r="C8" s="47"/>
      <c r="D8" s="47"/>
      <c r="E8" s="47"/>
      <c r="F8" s="47"/>
      <c r="G8" s="47"/>
      <c r="H8" s="47"/>
      <c r="I8" s="47"/>
    </row>
    <row r="15" spans="1:9" x14ac:dyDescent="0.25">
      <c r="A15" s="7" t="s">
        <v>25</v>
      </c>
    </row>
  </sheetData>
  <hyperlinks>
    <hyperlink ref="A15" location="'Reportes Dinámicos'!A1" display="Reportes Dinámicos - General"/>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6"/>
  <sheetViews>
    <sheetView workbookViewId="0">
      <selection activeCell="A16" sqref="A16"/>
    </sheetView>
  </sheetViews>
  <sheetFormatPr baseColWidth="10" defaultRowHeight="15" x14ac:dyDescent="0.25"/>
  <cols>
    <col min="1" max="1" width="22.5703125" customWidth="1"/>
    <col min="2" max="2" width="24.140625" bestFit="1" customWidth="1"/>
    <col min="3" max="3" width="15.7109375" bestFit="1" customWidth="1"/>
    <col min="9" max="9" width="17.7109375" bestFit="1" customWidth="1"/>
    <col min="10" max="10" width="14" bestFit="1" customWidth="1"/>
  </cols>
  <sheetData>
    <row r="1" spans="1:11" x14ac:dyDescent="0.25">
      <c r="A1" s="20" t="s">
        <v>295</v>
      </c>
      <c r="B1" s="20" t="s">
        <v>294</v>
      </c>
      <c r="C1" s="20" t="s">
        <v>541</v>
      </c>
      <c r="D1" s="20" t="s">
        <v>542</v>
      </c>
      <c r="E1" s="20" t="s">
        <v>543</v>
      </c>
      <c r="F1" s="20" t="s">
        <v>544</v>
      </c>
      <c r="G1" s="20" t="s">
        <v>297</v>
      </c>
      <c r="H1" s="20" t="s">
        <v>103</v>
      </c>
      <c r="I1" s="20" t="s">
        <v>545</v>
      </c>
      <c r="J1" s="20" t="s">
        <v>546</v>
      </c>
      <c r="K1" s="20" t="s">
        <v>501</v>
      </c>
    </row>
    <row r="2" spans="1:11" x14ac:dyDescent="0.25">
      <c r="A2" s="25" t="s">
        <v>547</v>
      </c>
      <c r="B2" s="51" t="s">
        <v>548</v>
      </c>
      <c r="C2" s="46"/>
      <c r="D2" s="32"/>
      <c r="E2" s="46"/>
      <c r="F2" s="46"/>
      <c r="G2" s="46"/>
      <c r="H2" s="46"/>
      <c r="I2" s="46"/>
      <c r="J2" s="46"/>
      <c r="K2" s="46"/>
    </row>
    <row r="3" spans="1:11" x14ac:dyDescent="0.25">
      <c r="A3" s="46" t="s">
        <v>549</v>
      </c>
      <c r="B3" s="49">
        <v>44013</v>
      </c>
      <c r="C3" s="46" t="s">
        <v>550</v>
      </c>
      <c r="D3" s="32">
        <v>220</v>
      </c>
      <c r="E3" s="46" t="s">
        <v>65</v>
      </c>
      <c r="F3" s="46" t="s">
        <v>305</v>
      </c>
      <c r="G3" s="46" t="s">
        <v>305</v>
      </c>
      <c r="H3" s="46" t="s">
        <v>530</v>
      </c>
      <c r="I3" s="46" t="s">
        <v>531</v>
      </c>
      <c r="J3" s="46" t="s">
        <v>305</v>
      </c>
      <c r="K3" s="46" t="s">
        <v>505</v>
      </c>
    </row>
    <row r="4" spans="1:11" x14ac:dyDescent="0.25">
      <c r="A4" s="46" t="s">
        <v>551</v>
      </c>
      <c r="B4" s="49">
        <v>44020</v>
      </c>
      <c r="C4" s="46" t="s">
        <v>550</v>
      </c>
      <c r="D4" s="32">
        <v>437</v>
      </c>
      <c r="E4" s="46" t="s">
        <v>65</v>
      </c>
      <c r="F4" s="46" t="s">
        <v>305</v>
      </c>
      <c r="G4" s="46" t="s">
        <v>305</v>
      </c>
      <c r="H4" s="46" t="s">
        <v>530</v>
      </c>
      <c r="I4" s="46" t="s">
        <v>531</v>
      </c>
      <c r="J4" s="46" t="s">
        <v>305</v>
      </c>
      <c r="K4" s="46" t="s">
        <v>505</v>
      </c>
    </row>
    <row r="5" spans="1:11" x14ac:dyDescent="0.25">
      <c r="A5" s="46" t="s">
        <v>552</v>
      </c>
      <c r="B5" s="49">
        <v>44020</v>
      </c>
      <c r="C5" s="46" t="s">
        <v>533</v>
      </c>
      <c r="D5" s="32">
        <v>226.01</v>
      </c>
      <c r="E5" s="46" t="s">
        <v>65</v>
      </c>
      <c r="F5" s="46" t="s">
        <v>305</v>
      </c>
      <c r="G5" s="46" t="s">
        <v>305</v>
      </c>
      <c r="H5" s="46" t="s">
        <v>530</v>
      </c>
      <c r="I5" s="46" t="s">
        <v>531</v>
      </c>
      <c r="J5" s="46" t="s">
        <v>305</v>
      </c>
      <c r="K5" s="46" t="s">
        <v>505</v>
      </c>
    </row>
    <row r="6" spans="1:11" x14ac:dyDescent="0.25">
      <c r="A6" s="46" t="s">
        <v>553</v>
      </c>
      <c r="B6" s="49">
        <v>44027</v>
      </c>
      <c r="C6" s="46" t="s">
        <v>533</v>
      </c>
      <c r="D6" s="32">
        <v>226</v>
      </c>
      <c r="E6" s="46" t="s">
        <v>65</v>
      </c>
      <c r="F6" s="46" t="s">
        <v>305</v>
      </c>
      <c r="G6" s="46" t="s">
        <v>305</v>
      </c>
      <c r="H6" s="46" t="s">
        <v>530</v>
      </c>
      <c r="I6" s="46" t="s">
        <v>531</v>
      </c>
      <c r="J6" s="46" t="s">
        <v>305</v>
      </c>
      <c r="K6" s="46" t="s">
        <v>505</v>
      </c>
    </row>
    <row r="7" spans="1:11" x14ac:dyDescent="0.25">
      <c r="A7" s="46" t="s">
        <v>554</v>
      </c>
      <c r="B7" s="49">
        <v>44034</v>
      </c>
      <c r="C7" s="46" t="s">
        <v>533</v>
      </c>
      <c r="D7" s="32">
        <v>453</v>
      </c>
      <c r="E7" s="46" t="s">
        <v>65</v>
      </c>
      <c r="F7" s="46" t="s">
        <v>305</v>
      </c>
      <c r="G7" s="46" t="s">
        <v>305</v>
      </c>
      <c r="H7" s="46" t="s">
        <v>530</v>
      </c>
      <c r="I7" s="46" t="s">
        <v>531</v>
      </c>
      <c r="J7" s="46" t="s">
        <v>305</v>
      </c>
      <c r="K7" s="46" t="s">
        <v>505</v>
      </c>
    </row>
    <row r="8" spans="1:11" x14ac:dyDescent="0.25">
      <c r="A8" s="25" t="s">
        <v>547</v>
      </c>
      <c r="B8" s="51" t="s">
        <v>555</v>
      </c>
      <c r="C8" s="46"/>
      <c r="D8" s="32"/>
      <c r="E8" s="46"/>
      <c r="F8" s="46"/>
      <c r="G8" s="46"/>
      <c r="H8" s="46"/>
      <c r="I8" s="46"/>
      <c r="J8" s="46"/>
      <c r="K8" s="46"/>
    </row>
    <row r="9" spans="1:11" x14ac:dyDescent="0.25">
      <c r="A9" s="46" t="s">
        <v>556</v>
      </c>
      <c r="B9" s="49">
        <v>44032</v>
      </c>
      <c r="C9" s="46" t="s">
        <v>557</v>
      </c>
      <c r="D9" s="32">
        <v>2795</v>
      </c>
      <c r="E9" s="46" t="s">
        <v>65</v>
      </c>
      <c r="F9" s="46" t="s">
        <v>305</v>
      </c>
      <c r="G9" s="46" t="s">
        <v>305</v>
      </c>
      <c r="H9" s="46" t="s">
        <v>558</v>
      </c>
      <c r="I9" s="46" t="s">
        <v>559</v>
      </c>
      <c r="J9" s="46" t="s">
        <v>305</v>
      </c>
      <c r="K9" s="46" t="s">
        <v>560</v>
      </c>
    </row>
    <row r="10" spans="1:11" x14ac:dyDescent="0.25">
      <c r="A10" s="46" t="s">
        <v>561</v>
      </c>
      <c r="B10" s="49">
        <v>44019</v>
      </c>
      <c r="C10" s="46" t="s">
        <v>562</v>
      </c>
      <c r="D10" s="32">
        <v>200</v>
      </c>
      <c r="E10" s="46" t="s">
        <v>65</v>
      </c>
      <c r="F10" s="46" t="s">
        <v>305</v>
      </c>
      <c r="G10" s="46" t="s">
        <v>305</v>
      </c>
      <c r="H10" s="46" t="s">
        <v>563</v>
      </c>
      <c r="I10" s="46" t="s">
        <v>564</v>
      </c>
      <c r="J10" s="46" t="s">
        <v>305</v>
      </c>
      <c r="K10" s="46" t="s">
        <v>560</v>
      </c>
    </row>
    <row r="11" spans="1:11" x14ac:dyDescent="0.25">
      <c r="A11" s="46" t="s">
        <v>565</v>
      </c>
      <c r="B11" s="49">
        <v>44026</v>
      </c>
      <c r="C11" s="46" t="s">
        <v>562</v>
      </c>
      <c r="D11" s="32">
        <v>186</v>
      </c>
      <c r="E11" s="46" t="s">
        <v>65</v>
      </c>
      <c r="F11" s="46" t="s">
        <v>305</v>
      </c>
      <c r="G11" s="46" t="s">
        <v>305</v>
      </c>
      <c r="H11" s="46" t="s">
        <v>563</v>
      </c>
      <c r="I11" s="46" t="s">
        <v>564</v>
      </c>
      <c r="J11" s="46" t="s">
        <v>305</v>
      </c>
      <c r="K11" s="46" t="s">
        <v>560</v>
      </c>
    </row>
    <row r="12" spans="1:11" x14ac:dyDescent="0.25">
      <c r="A12" s="46" t="s">
        <v>566</v>
      </c>
      <c r="B12" s="49">
        <v>44033</v>
      </c>
      <c r="C12" s="46" t="s">
        <v>562</v>
      </c>
      <c r="D12" s="32">
        <v>186</v>
      </c>
      <c r="E12" s="46" t="s">
        <v>65</v>
      </c>
      <c r="F12" s="46" t="s">
        <v>305</v>
      </c>
      <c r="G12" s="46" t="s">
        <v>305</v>
      </c>
      <c r="H12" s="46" t="s">
        <v>563</v>
      </c>
      <c r="I12" s="46" t="s">
        <v>564</v>
      </c>
      <c r="J12" s="46" t="s">
        <v>305</v>
      </c>
      <c r="K12" s="46" t="s">
        <v>560</v>
      </c>
    </row>
    <row r="13" spans="1:11" x14ac:dyDescent="0.25">
      <c r="A13" s="46" t="s">
        <v>567</v>
      </c>
      <c r="B13" s="49">
        <v>44015</v>
      </c>
      <c r="C13" s="46" t="s">
        <v>568</v>
      </c>
      <c r="D13" s="32">
        <v>100</v>
      </c>
      <c r="E13" s="46" t="s">
        <v>65</v>
      </c>
      <c r="F13" s="46" t="s">
        <v>305</v>
      </c>
      <c r="G13" s="46" t="s">
        <v>305</v>
      </c>
      <c r="H13" s="46" t="s">
        <v>569</v>
      </c>
      <c r="I13" s="46" t="s">
        <v>570</v>
      </c>
      <c r="J13" s="46" t="s">
        <v>305</v>
      </c>
      <c r="K13" s="46" t="s">
        <v>560</v>
      </c>
    </row>
    <row r="14" spans="1:11" x14ac:dyDescent="0.25">
      <c r="A14" s="46"/>
      <c r="B14" s="49"/>
      <c r="C14" s="46"/>
      <c r="D14" s="32"/>
      <c r="E14" s="46"/>
      <c r="F14" s="46"/>
      <c r="G14" s="46"/>
      <c r="H14" s="46"/>
      <c r="I14" s="46"/>
      <c r="J14" s="46"/>
      <c r="K14" s="46"/>
    </row>
    <row r="15" spans="1:11" x14ac:dyDescent="0.25">
      <c r="A15" s="46"/>
      <c r="B15" s="49"/>
      <c r="C15" s="46"/>
      <c r="D15" s="32"/>
      <c r="E15" s="46"/>
      <c r="F15" s="46"/>
      <c r="G15" s="46"/>
      <c r="H15" s="46"/>
      <c r="I15" s="46"/>
      <c r="J15" s="46"/>
      <c r="K15" s="46"/>
    </row>
    <row r="16" spans="1:11" x14ac:dyDescent="0.25">
      <c r="A16" s="7" t="s">
        <v>25</v>
      </c>
      <c r="B16" s="46"/>
      <c r="C16" s="46"/>
      <c r="D16" s="46"/>
      <c r="E16" s="46"/>
      <c r="F16" s="46"/>
      <c r="G16" s="46"/>
      <c r="H16" s="46"/>
      <c r="I16" s="46"/>
      <c r="J16" s="46"/>
      <c r="K16" s="46"/>
    </row>
  </sheetData>
  <hyperlinks>
    <hyperlink ref="A16" location="'Reportes Dinámicos'!A1" display="Reportes Dinámicos - General"/>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6"/>
  <sheetViews>
    <sheetView workbookViewId="0">
      <selection activeCell="A15" sqref="A15"/>
    </sheetView>
  </sheetViews>
  <sheetFormatPr baseColWidth="10" defaultRowHeight="15" x14ac:dyDescent="0.25"/>
  <cols>
    <col min="2" max="2" width="29.140625" bestFit="1" customWidth="1"/>
    <col min="4" max="4" width="14.7109375" bestFit="1" customWidth="1"/>
    <col min="5" max="5" width="15.28515625" bestFit="1" customWidth="1"/>
    <col min="6" max="6" width="19.7109375" bestFit="1" customWidth="1"/>
    <col min="7" max="7" width="14.5703125" customWidth="1"/>
    <col min="8" max="8" width="14.140625" customWidth="1"/>
    <col min="9" max="9" width="13.85546875" customWidth="1"/>
  </cols>
  <sheetData>
    <row r="1" spans="1:9" x14ac:dyDescent="0.25">
      <c r="A1" s="20" t="s">
        <v>145</v>
      </c>
      <c r="B1" s="20" t="s">
        <v>523</v>
      </c>
      <c r="C1" s="20" t="s">
        <v>293</v>
      </c>
      <c r="D1" s="20" t="s">
        <v>503</v>
      </c>
      <c r="E1" s="20" t="s">
        <v>524</v>
      </c>
      <c r="F1" s="20" t="s">
        <v>525</v>
      </c>
      <c r="G1" s="20" t="s">
        <v>526</v>
      </c>
      <c r="H1" s="20" t="s">
        <v>435</v>
      </c>
      <c r="I1" s="20" t="s">
        <v>527</v>
      </c>
    </row>
    <row r="2" spans="1:9" x14ac:dyDescent="0.25">
      <c r="A2" s="25" t="s">
        <v>528</v>
      </c>
      <c r="B2" s="25" t="s">
        <v>529</v>
      </c>
      <c r="C2" s="46"/>
      <c r="D2" s="46"/>
      <c r="E2" s="49"/>
      <c r="F2" s="49"/>
      <c r="G2" s="32"/>
      <c r="H2" s="32"/>
      <c r="I2" s="32"/>
    </row>
    <row r="3" spans="1:9" x14ac:dyDescent="0.25">
      <c r="A3" s="46" t="s">
        <v>530</v>
      </c>
      <c r="B3" s="46" t="s">
        <v>531</v>
      </c>
      <c r="C3" s="46" t="s">
        <v>532</v>
      </c>
      <c r="D3" s="46" t="s">
        <v>533</v>
      </c>
      <c r="E3" s="49">
        <v>44020.698298611111</v>
      </c>
      <c r="F3" s="49">
        <v>44027</v>
      </c>
      <c r="G3" s="32">
        <v>905.00879999999995</v>
      </c>
      <c r="H3" s="32">
        <v>905.01</v>
      </c>
      <c r="I3" s="32">
        <v>-1.2000000000398359E-3</v>
      </c>
    </row>
    <row r="4" spans="1:9" x14ac:dyDescent="0.25">
      <c r="A4" s="46" t="s">
        <v>530</v>
      </c>
      <c r="B4" s="46" t="s">
        <v>531</v>
      </c>
      <c r="C4" s="46" t="s">
        <v>532</v>
      </c>
      <c r="D4" s="46" t="s">
        <v>534</v>
      </c>
      <c r="E4" s="49">
        <v>44033.511412037034</v>
      </c>
      <c r="F4" s="49">
        <v>44040</v>
      </c>
      <c r="G4" s="32">
        <v>3656.0880999999999</v>
      </c>
      <c r="H4" s="32">
        <v>3656.09</v>
      </c>
      <c r="I4" s="32">
        <v>-1.900000000205182E-3</v>
      </c>
    </row>
    <row r="5" spans="1:9" x14ac:dyDescent="0.25">
      <c r="A5" s="46"/>
      <c r="B5" s="46"/>
      <c r="C5" s="46"/>
      <c r="D5" s="46"/>
      <c r="E5" s="49"/>
      <c r="F5" s="50" t="s">
        <v>535</v>
      </c>
      <c r="G5" s="33">
        <f>SUBTOTAL(9,G3:G4)</f>
        <v>4561.0968999999996</v>
      </c>
      <c r="H5" s="33">
        <f>SUBTOTAL(9,H3:H4)</f>
        <v>4561.1000000000004</v>
      </c>
      <c r="I5" s="33">
        <f>SUBTOTAL(9,I3:I4)</f>
        <v>-3.1000000002450179E-3</v>
      </c>
    </row>
    <row r="6" spans="1:9" x14ac:dyDescent="0.25">
      <c r="A6" s="25" t="s">
        <v>528</v>
      </c>
      <c r="B6" s="25" t="s">
        <v>536</v>
      </c>
      <c r="C6" s="46"/>
      <c r="D6" s="46"/>
      <c r="E6" s="49"/>
      <c r="F6" s="49"/>
      <c r="G6" s="32"/>
      <c r="H6" s="32"/>
      <c r="I6" s="32"/>
    </row>
    <row r="7" spans="1:9" x14ac:dyDescent="0.25">
      <c r="A7" s="46" t="s">
        <v>537</v>
      </c>
      <c r="B7" s="46" t="s">
        <v>538</v>
      </c>
      <c r="C7" s="46" t="s">
        <v>532</v>
      </c>
      <c r="D7" s="46" t="s">
        <v>539</v>
      </c>
      <c r="E7" s="49">
        <v>44027.498807870368</v>
      </c>
      <c r="F7" s="49">
        <v>44034</v>
      </c>
      <c r="G7" s="32">
        <v>1682</v>
      </c>
      <c r="H7" s="32">
        <v>1682</v>
      </c>
      <c r="I7" s="32">
        <v>0</v>
      </c>
    </row>
    <row r="8" spans="1:9" x14ac:dyDescent="0.25">
      <c r="A8" s="46" t="s">
        <v>537</v>
      </c>
      <c r="B8" s="46" t="s">
        <v>538</v>
      </c>
      <c r="C8" s="46" t="s">
        <v>532</v>
      </c>
      <c r="D8" s="46" t="s">
        <v>540</v>
      </c>
      <c r="E8" s="49">
        <v>44042.594224537039</v>
      </c>
      <c r="F8" s="49">
        <v>44049</v>
      </c>
      <c r="G8" s="32">
        <v>4200.1279999999997</v>
      </c>
      <c r="H8" s="32">
        <v>4200.13</v>
      </c>
      <c r="I8" s="32">
        <v>-2.0000000004074536E-3</v>
      </c>
    </row>
    <row r="9" spans="1:9" x14ac:dyDescent="0.25">
      <c r="A9" s="46"/>
      <c r="B9" s="46"/>
      <c r="C9" s="46"/>
      <c r="D9" s="46"/>
      <c r="E9" s="49"/>
      <c r="F9" s="50" t="s">
        <v>535</v>
      </c>
      <c r="G9" s="33">
        <f>SUBTOTAL(9,G7:G8)</f>
        <v>5882.1279999999997</v>
      </c>
      <c r="H9" s="33">
        <f>SUBTOTAL(9,H7:H8)</f>
        <v>5882.13</v>
      </c>
      <c r="I9" s="33">
        <f>SUBTOTAL(9,I7:I8)</f>
        <v>-2.0000000004074536E-3</v>
      </c>
    </row>
    <row r="10" spans="1:9" x14ac:dyDescent="0.25">
      <c r="A10" s="46"/>
      <c r="B10" s="46"/>
      <c r="C10" s="46"/>
      <c r="D10" s="46"/>
      <c r="E10" s="49"/>
      <c r="F10" s="50" t="s">
        <v>170</v>
      </c>
      <c r="G10" s="33">
        <f>SUBTOTAL(9,G2:G8)</f>
        <v>10443.224899999999</v>
      </c>
      <c r="H10" s="33">
        <f>SUBTOTAL(9,H2:H8)</f>
        <v>10443.23</v>
      </c>
      <c r="I10" s="33">
        <f>SUBTOTAL(9,I2:I8)</f>
        <v>-5.1000000006524715E-3</v>
      </c>
    </row>
    <row r="11" spans="1:9" x14ac:dyDescent="0.25">
      <c r="A11" s="46"/>
      <c r="B11" s="46"/>
      <c r="C11" s="46"/>
      <c r="D11" s="46"/>
      <c r="E11" s="46"/>
      <c r="F11" s="46"/>
      <c r="G11" s="46"/>
      <c r="H11" s="46"/>
      <c r="I11" s="46"/>
    </row>
    <row r="12" spans="1:9" x14ac:dyDescent="0.25">
      <c r="A12" s="46"/>
      <c r="B12" s="46"/>
      <c r="C12" s="46"/>
      <c r="D12" s="46"/>
      <c r="E12" s="46"/>
      <c r="F12" s="46"/>
      <c r="G12" s="46"/>
      <c r="H12" s="46"/>
      <c r="I12" s="46"/>
    </row>
    <row r="13" spans="1:9" x14ac:dyDescent="0.25">
      <c r="A13" s="46"/>
      <c r="B13" s="46"/>
      <c r="C13" s="46"/>
      <c r="D13" s="46"/>
      <c r="E13" s="46"/>
      <c r="F13" s="46"/>
      <c r="G13" s="46"/>
      <c r="H13" s="46"/>
      <c r="I13" s="46"/>
    </row>
    <row r="14" spans="1:9" x14ac:dyDescent="0.25">
      <c r="A14" s="46"/>
      <c r="B14" s="46"/>
      <c r="C14" s="46"/>
      <c r="D14" s="46"/>
      <c r="E14" s="46"/>
      <c r="F14" s="46"/>
      <c r="G14" s="46"/>
      <c r="H14" s="46"/>
      <c r="I14" s="46"/>
    </row>
    <row r="15" spans="1:9" x14ac:dyDescent="0.25">
      <c r="A15" s="7" t="s">
        <v>25</v>
      </c>
      <c r="B15" s="46"/>
      <c r="C15" s="46"/>
      <c r="D15" s="46"/>
      <c r="E15" s="46"/>
      <c r="F15" s="46"/>
      <c r="G15" s="46"/>
      <c r="H15" s="46"/>
      <c r="I15" s="46"/>
    </row>
    <row r="16" spans="1:9" x14ac:dyDescent="0.25">
      <c r="A16" s="46"/>
      <c r="B16" s="46"/>
      <c r="C16" s="46"/>
      <c r="D16" s="46"/>
      <c r="E16" s="46"/>
      <c r="F16" s="46"/>
      <c r="G16" s="46"/>
      <c r="H16" s="46"/>
      <c r="I16" s="46"/>
    </row>
  </sheetData>
  <hyperlinks>
    <hyperlink ref="A15" location="'Reportes Dinámicos'!A1" display="Reportes Dinámicos - General"/>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5"/>
  <sheetViews>
    <sheetView workbookViewId="0">
      <selection activeCell="A15" sqref="A15"/>
    </sheetView>
  </sheetViews>
  <sheetFormatPr baseColWidth="10" defaultRowHeight="15" x14ac:dyDescent="0.25"/>
  <sheetData>
    <row r="1" spans="1:11" x14ac:dyDescent="0.25">
      <c r="A1" s="20" t="s">
        <v>15</v>
      </c>
      <c r="B1" s="20" t="s">
        <v>501</v>
      </c>
      <c r="C1" s="20" t="s">
        <v>171</v>
      </c>
      <c r="D1" s="20" t="s">
        <v>145</v>
      </c>
      <c r="E1" s="20" t="s">
        <v>502</v>
      </c>
      <c r="F1" s="20" t="s">
        <v>503</v>
      </c>
      <c r="G1" s="20" t="s">
        <v>104</v>
      </c>
      <c r="H1" s="20" t="s">
        <v>265</v>
      </c>
      <c r="I1" s="20" t="s">
        <v>504</v>
      </c>
      <c r="J1" s="20" t="s">
        <v>297</v>
      </c>
      <c r="K1" s="20" t="s">
        <v>151</v>
      </c>
    </row>
    <row r="2" spans="1:11" x14ac:dyDescent="0.25">
      <c r="A2" s="49">
        <v>44022.75712962963</v>
      </c>
      <c r="B2" s="46" t="s">
        <v>505</v>
      </c>
      <c r="C2" s="46" t="s">
        <v>505</v>
      </c>
      <c r="D2" s="46" t="s">
        <v>506</v>
      </c>
      <c r="E2" s="46" t="s">
        <v>507</v>
      </c>
      <c r="F2" s="46" t="s">
        <v>508</v>
      </c>
      <c r="G2" s="46">
        <v>1624.9628</v>
      </c>
      <c r="H2" s="46">
        <v>270</v>
      </c>
      <c r="I2" s="46" t="s">
        <v>65</v>
      </c>
      <c r="J2" s="46" t="s">
        <v>305</v>
      </c>
      <c r="K2" s="32">
        <v>271</v>
      </c>
    </row>
    <row r="3" spans="1:11" x14ac:dyDescent="0.25">
      <c r="A3" s="49">
        <v>44019.448067129626</v>
      </c>
      <c r="B3" s="46" t="s">
        <v>505</v>
      </c>
      <c r="C3" s="46" t="s">
        <v>505</v>
      </c>
      <c r="D3" s="46" t="s">
        <v>506</v>
      </c>
      <c r="E3" s="46" t="s">
        <v>507</v>
      </c>
      <c r="F3" s="46" t="s">
        <v>509</v>
      </c>
      <c r="G3" s="46">
        <v>297.01796999999999</v>
      </c>
      <c r="H3" s="46">
        <v>0</v>
      </c>
      <c r="I3" s="46" t="s">
        <v>65</v>
      </c>
      <c r="J3" s="46" t="s">
        <v>305</v>
      </c>
      <c r="K3" s="32">
        <v>297.01796999999999</v>
      </c>
    </row>
    <row r="4" spans="1:11" x14ac:dyDescent="0.25">
      <c r="A4" s="49">
        <v>44039.730185185181</v>
      </c>
      <c r="B4" s="46" t="s">
        <v>505</v>
      </c>
      <c r="C4" s="46" t="s">
        <v>505</v>
      </c>
      <c r="D4" s="46" t="s">
        <v>510</v>
      </c>
      <c r="E4" s="46" t="s">
        <v>511</v>
      </c>
      <c r="F4" s="46" t="s">
        <v>512</v>
      </c>
      <c r="G4" s="46">
        <v>540</v>
      </c>
      <c r="H4" s="46">
        <v>180</v>
      </c>
      <c r="I4" s="46" t="s">
        <v>65</v>
      </c>
      <c r="J4" s="46" t="s">
        <v>305</v>
      </c>
      <c r="K4" s="32">
        <v>180</v>
      </c>
    </row>
    <row r="5" spans="1:11" x14ac:dyDescent="0.25">
      <c r="A5" s="49">
        <v>44032.63212962963</v>
      </c>
      <c r="B5" s="46" t="s">
        <v>505</v>
      </c>
      <c r="C5" s="46" t="s">
        <v>505</v>
      </c>
      <c r="D5" s="46" t="s">
        <v>510</v>
      </c>
      <c r="E5" s="46" t="s">
        <v>511</v>
      </c>
      <c r="F5" s="46" t="s">
        <v>512</v>
      </c>
      <c r="G5" s="46">
        <v>540</v>
      </c>
      <c r="H5" s="46">
        <v>480</v>
      </c>
      <c r="I5" s="46" t="s">
        <v>65</v>
      </c>
      <c r="J5" s="46" t="s">
        <v>305</v>
      </c>
      <c r="K5" s="32">
        <v>60</v>
      </c>
    </row>
    <row r="6" spans="1:11" x14ac:dyDescent="0.25">
      <c r="A6" s="49">
        <v>44033.588124999995</v>
      </c>
      <c r="B6" s="46" t="s">
        <v>505</v>
      </c>
      <c r="C6" s="46" t="s">
        <v>505</v>
      </c>
      <c r="D6" s="46" t="s">
        <v>510</v>
      </c>
      <c r="E6" s="46" t="s">
        <v>511</v>
      </c>
      <c r="F6" s="46" t="s">
        <v>512</v>
      </c>
      <c r="G6" s="46">
        <v>540</v>
      </c>
      <c r="H6" s="46">
        <v>360</v>
      </c>
      <c r="I6" s="46" t="s">
        <v>65</v>
      </c>
      <c r="J6" s="46" t="s">
        <v>305</v>
      </c>
      <c r="K6" s="32">
        <v>120</v>
      </c>
    </row>
    <row r="7" spans="1:11" x14ac:dyDescent="0.25">
      <c r="A7" s="49">
        <v>44027.578460648147</v>
      </c>
      <c r="B7" s="46" t="s">
        <v>513</v>
      </c>
      <c r="C7" s="46" t="s">
        <v>513</v>
      </c>
      <c r="D7" s="46" t="s">
        <v>514</v>
      </c>
      <c r="E7" s="46" t="s">
        <v>515</v>
      </c>
      <c r="F7" s="46" t="s">
        <v>516</v>
      </c>
      <c r="G7" s="46">
        <v>722.21600000000001</v>
      </c>
      <c r="H7" s="46">
        <v>541.22</v>
      </c>
      <c r="I7" s="46" t="s">
        <v>65</v>
      </c>
      <c r="J7" s="46" t="s">
        <v>305</v>
      </c>
      <c r="K7" s="32">
        <v>181</v>
      </c>
    </row>
    <row r="8" spans="1:11" x14ac:dyDescent="0.25">
      <c r="A8" s="49">
        <v>44034.596666666665</v>
      </c>
      <c r="B8" s="46" t="s">
        <v>513</v>
      </c>
      <c r="C8" s="46" t="s">
        <v>513</v>
      </c>
      <c r="D8" s="46" t="s">
        <v>514</v>
      </c>
      <c r="E8" s="46" t="s">
        <v>515</v>
      </c>
      <c r="F8" s="46" t="s">
        <v>516</v>
      </c>
      <c r="G8" s="46">
        <v>722.21600000000001</v>
      </c>
      <c r="H8" s="46">
        <v>360.22</v>
      </c>
      <c r="I8" s="46" t="s">
        <v>65</v>
      </c>
      <c r="J8" s="46" t="s">
        <v>305</v>
      </c>
      <c r="K8" s="32">
        <v>181</v>
      </c>
    </row>
    <row r="9" spans="1:11" x14ac:dyDescent="0.25">
      <c r="A9" s="49">
        <v>44029.453298611108</v>
      </c>
      <c r="B9" s="46" t="s">
        <v>513</v>
      </c>
      <c r="C9" s="46" t="s">
        <v>513</v>
      </c>
      <c r="D9" s="46" t="s">
        <v>517</v>
      </c>
      <c r="E9" s="46" t="s">
        <v>518</v>
      </c>
      <c r="F9" s="46" t="s">
        <v>519</v>
      </c>
      <c r="G9" s="46">
        <v>248.99399</v>
      </c>
      <c r="H9" s="46">
        <v>0</v>
      </c>
      <c r="I9" s="46" t="s">
        <v>65</v>
      </c>
      <c r="J9" s="46" t="s">
        <v>305</v>
      </c>
      <c r="K9" s="32">
        <v>248.99399</v>
      </c>
    </row>
    <row r="10" spans="1:11" x14ac:dyDescent="0.25">
      <c r="A10" s="49">
        <v>44025.682280092587</v>
      </c>
      <c r="B10" s="46" t="s">
        <v>513</v>
      </c>
      <c r="C10" s="46" t="s">
        <v>513</v>
      </c>
      <c r="D10" s="46" t="s">
        <v>520</v>
      </c>
      <c r="E10" s="46" t="s">
        <v>521</v>
      </c>
      <c r="F10" s="46" t="s">
        <v>522</v>
      </c>
      <c r="G10" s="46">
        <v>613.00199999999995</v>
      </c>
      <c r="H10" s="46">
        <v>513</v>
      </c>
      <c r="I10" s="46" t="s">
        <v>65</v>
      </c>
      <c r="J10" s="46" t="s">
        <v>305</v>
      </c>
      <c r="K10" s="32">
        <v>100</v>
      </c>
    </row>
    <row r="11" spans="1:11" x14ac:dyDescent="0.25">
      <c r="A11" s="49">
        <v>44043.632673611108</v>
      </c>
      <c r="B11" s="46" t="s">
        <v>513</v>
      </c>
      <c r="C11" s="46" t="s">
        <v>513</v>
      </c>
      <c r="D11" s="46" t="s">
        <v>520</v>
      </c>
      <c r="E11" s="46" t="s">
        <v>521</v>
      </c>
      <c r="F11" s="46" t="s">
        <v>522</v>
      </c>
      <c r="G11" s="46">
        <v>613.00199999999995</v>
      </c>
      <c r="H11" s="46">
        <v>100</v>
      </c>
      <c r="I11" s="46" t="s">
        <v>65</v>
      </c>
      <c r="J11" s="46" t="s">
        <v>305</v>
      </c>
      <c r="K11" s="32">
        <v>153</v>
      </c>
    </row>
    <row r="12" spans="1:11" x14ac:dyDescent="0.25">
      <c r="A12" s="46"/>
      <c r="B12" s="46"/>
      <c r="C12" s="46"/>
      <c r="D12" s="46"/>
      <c r="E12" s="46"/>
      <c r="F12" s="46"/>
      <c r="G12" s="46"/>
      <c r="H12" s="46"/>
      <c r="I12" s="46"/>
      <c r="J12" s="23" t="s">
        <v>170</v>
      </c>
      <c r="K12" s="33">
        <f>SUM(K2:K11)</f>
        <v>1792.0119599999998</v>
      </c>
    </row>
    <row r="13" spans="1:11" x14ac:dyDescent="0.25">
      <c r="A13" s="46"/>
      <c r="B13" s="46"/>
      <c r="C13" s="46"/>
      <c r="D13" s="46"/>
      <c r="E13" s="46"/>
      <c r="F13" s="46"/>
      <c r="G13" s="46"/>
      <c r="H13" s="46"/>
      <c r="I13" s="46"/>
      <c r="J13" s="46"/>
      <c r="K13" s="46"/>
    </row>
    <row r="14" spans="1:11" x14ac:dyDescent="0.25">
      <c r="A14" s="46"/>
      <c r="B14" s="46"/>
      <c r="C14" s="46"/>
      <c r="D14" s="46"/>
      <c r="E14" s="46"/>
      <c r="F14" s="46"/>
      <c r="G14" s="46"/>
      <c r="H14" s="46"/>
      <c r="I14" s="46"/>
      <c r="J14" s="46"/>
      <c r="K14" s="46"/>
    </row>
    <row r="15" spans="1:11" x14ac:dyDescent="0.25">
      <c r="A15" s="7" t="s">
        <v>25</v>
      </c>
      <c r="B15" s="46"/>
      <c r="C15" s="46"/>
      <c r="D15" s="46"/>
      <c r="E15" s="46"/>
      <c r="F15" s="46"/>
      <c r="G15" s="46"/>
      <c r="H15" s="46"/>
      <c r="I15" s="46"/>
      <c r="J15" s="46"/>
      <c r="K15" s="46"/>
    </row>
  </sheetData>
  <hyperlinks>
    <hyperlink ref="A15" location="'Reportes Dinámicos'!A1" display="Reportes Dinámicos - Genera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6"/>
  <sheetViews>
    <sheetView workbookViewId="0">
      <selection activeCell="A16" sqref="A16"/>
    </sheetView>
  </sheetViews>
  <sheetFormatPr baseColWidth="10" defaultRowHeight="15" x14ac:dyDescent="0.25"/>
  <cols>
    <col min="1" max="1" width="31.85546875" customWidth="1"/>
    <col min="2" max="2" width="15.28515625" customWidth="1"/>
    <col min="3" max="3" width="15.5703125" customWidth="1"/>
    <col min="4" max="4" width="16.7109375" customWidth="1"/>
    <col min="5" max="5" width="15.5703125" customWidth="1"/>
    <col min="6" max="6" width="14.85546875" customWidth="1"/>
    <col min="7" max="7" width="16.42578125" customWidth="1"/>
    <col min="8" max="8" width="17.5703125" customWidth="1"/>
    <col min="9" max="9" width="16.5703125" customWidth="1"/>
    <col min="10" max="10" width="18.5703125" customWidth="1"/>
  </cols>
  <sheetData>
    <row r="1" spans="1:10" ht="30" x14ac:dyDescent="0.25">
      <c r="A1" s="8" t="s">
        <v>12</v>
      </c>
      <c r="B1" s="8" t="s">
        <v>15</v>
      </c>
      <c r="C1" s="8" t="s">
        <v>16</v>
      </c>
      <c r="D1" s="8" t="s">
        <v>30</v>
      </c>
      <c r="E1" s="8" t="s">
        <v>17</v>
      </c>
      <c r="F1" s="8" t="s">
        <v>18</v>
      </c>
      <c r="G1" s="8" t="s">
        <v>19</v>
      </c>
      <c r="H1" s="8" t="s">
        <v>20</v>
      </c>
      <c r="I1" s="8" t="s">
        <v>21</v>
      </c>
      <c r="J1" s="8" t="s">
        <v>22</v>
      </c>
    </row>
    <row r="2" spans="1:10" x14ac:dyDescent="0.25">
      <c r="A2" t="s">
        <v>13</v>
      </c>
      <c r="B2" s="6" t="s">
        <v>27</v>
      </c>
      <c r="C2" s="5">
        <v>125645.28</v>
      </c>
      <c r="D2" s="5">
        <v>39186.660000000003</v>
      </c>
      <c r="E2" s="5">
        <v>86458.62</v>
      </c>
      <c r="F2" s="5">
        <v>65056.17</v>
      </c>
      <c r="G2" s="5">
        <v>790.11</v>
      </c>
      <c r="H2" s="5">
        <v>0</v>
      </c>
      <c r="I2" s="5">
        <v>0</v>
      </c>
      <c r="J2" s="5">
        <v>103452.72</v>
      </c>
    </row>
    <row r="3" spans="1:10" x14ac:dyDescent="0.25">
      <c r="A3" t="s">
        <v>13</v>
      </c>
      <c r="B3" s="6" t="s">
        <v>23</v>
      </c>
      <c r="C3" s="5">
        <v>125645.28</v>
      </c>
      <c r="D3" s="5">
        <v>39186.660000000003</v>
      </c>
      <c r="E3" s="5">
        <v>86458.62</v>
      </c>
      <c r="F3" s="5">
        <v>65056.17</v>
      </c>
      <c r="G3" s="5">
        <v>790.11</v>
      </c>
      <c r="H3" s="5">
        <v>0</v>
      </c>
      <c r="I3" s="5">
        <v>0</v>
      </c>
      <c r="J3" s="5">
        <v>103452.72</v>
      </c>
    </row>
    <row r="4" spans="1:10" x14ac:dyDescent="0.25">
      <c r="A4" t="s">
        <v>13</v>
      </c>
      <c r="B4" s="6" t="s">
        <v>24</v>
      </c>
      <c r="C4" s="5">
        <v>125645.28</v>
      </c>
      <c r="D4" s="5">
        <v>39186.660000000003</v>
      </c>
      <c r="E4" s="5">
        <v>86458.62</v>
      </c>
      <c r="F4" s="5">
        <v>65056.17</v>
      </c>
      <c r="G4" s="5">
        <v>790.11</v>
      </c>
      <c r="H4" s="5">
        <v>0</v>
      </c>
      <c r="I4" s="5">
        <v>0</v>
      </c>
      <c r="J4" s="5">
        <v>103452.72</v>
      </c>
    </row>
    <row r="5" spans="1:10" x14ac:dyDescent="0.25">
      <c r="A5" t="s">
        <v>14</v>
      </c>
      <c r="B5" s="6" t="s">
        <v>27</v>
      </c>
      <c r="C5" s="5">
        <v>125645.28</v>
      </c>
      <c r="D5" s="5">
        <v>39186.660000000003</v>
      </c>
      <c r="E5" s="5">
        <v>86458.62</v>
      </c>
      <c r="F5" s="5">
        <v>65056.17</v>
      </c>
      <c r="G5" s="5">
        <v>790.11</v>
      </c>
      <c r="H5" s="5">
        <v>0</v>
      </c>
      <c r="I5" s="5">
        <v>0</v>
      </c>
      <c r="J5" s="5">
        <v>103452.72</v>
      </c>
    </row>
    <row r="6" spans="1:10" x14ac:dyDescent="0.25">
      <c r="A6" t="s">
        <v>14</v>
      </c>
      <c r="B6" s="6" t="s">
        <v>23</v>
      </c>
      <c r="C6" s="5">
        <v>125645.28</v>
      </c>
      <c r="D6" s="5">
        <v>39186.660000000003</v>
      </c>
      <c r="E6" s="5">
        <v>86458.62</v>
      </c>
      <c r="F6" s="5">
        <v>65056.17</v>
      </c>
      <c r="G6" s="5">
        <v>790.11</v>
      </c>
      <c r="H6" s="5">
        <v>0</v>
      </c>
      <c r="I6" s="5">
        <v>0</v>
      </c>
      <c r="J6" s="5">
        <v>103452.72</v>
      </c>
    </row>
    <row r="7" spans="1:10" x14ac:dyDescent="0.25">
      <c r="A7" t="s">
        <v>14</v>
      </c>
      <c r="B7" s="6" t="s">
        <v>24</v>
      </c>
      <c r="C7" s="5">
        <v>125645.28</v>
      </c>
      <c r="D7" s="5">
        <v>39186.660000000003</v>
      </c>
      <c r="E7" s="5">
        <v>86458.62</v>
      </c>
      <c r="F7" s="5">
        <v>65056.17</v>
      </c>
      <c r="G7" s="5">
        <v>790.11</v>
      </c>
      <c r="H7" s="5">
        <v>0</v>
      </c>
      <c r="I7" s="5">
        <v>0</v>
      </c>
      <c r="J7" s="5">
        <v>103452.72</v>
      </c>
    </row>
    <row r="8" spans="1:10" x14ac:dyDescent="0.25">
      <c r="A8" t="s">
        <v>26</v>
      </c>
      <c r="B8" s="6" t="s">
        <v>27</v>
      </c>
      <c r="C8" s="5">
        <v>125645.28</v>
      </c>
      <c r="D8" s="5">
        <v>39186.660000000003</v>
      </c>
      <c r="E8" s="5">
        <v>86458.62</v>
      </c>
      <c r="F8" s="5">
        <v>65056.17</v>
      </c>
      <c r="G8" s="5">
        <v>790.11</v>
      </c>
      <c r="H8" s="5">
        <v>0</v>
      </c>
      <c r="I8" s="5">
        <v>0</v>
      </c>
      <c r="J8" s="5">
        <v>103452.72</v>
      </c>
    </row>
    <row r="9" spans="1:10" x14ac:dyDescent="0.25">
      <c r="A9" t="s">
        <v>26</v>
      </c>
      <c r="B9" s="6" t="s">
        <v>23</v>
      </c>
      <c r="C9" s="5">
        <v>125645.28</v>
      </c>
      <c r="D9" s="5">
        <v>39186.660000000003</v>
      </c>
      <c r="E9" s="5">
        <v>86458.62</v>
      </c>
      <c r="F9" s="5">
        <v>65056.17</v>
      </c>
      <c r="G9" s="5">
        <v>790.11</v>
      </c>
      <c r="H9" s="5">
        <v>0</v>
      </c>
      <c r="I9" s="5">
        <v>0</v>
      </c>
      <c r="J9" s="5">
        <v>103452.72</v>
      </c>
    </row>
    <row r="10" spans="1:10" x14ac:dyDescent="0.25">
      <c r="A10" t="s">
        <v>26</v>
      </c>
      <c r="B10" s="6" t="s">
        <v>24</v>
      </c>
      <c r="C10" s="5">
        <v>125645.28</v>
      </c>
      <c r="D10" s="5">
        <v>39186.660000000003</v>
      </c>
      <c r="E10" s="5">
        <v>86458.62</v>
      </c>
      <c r="F10" s="5">
        <v>65056.17</v>
      </c>
      <c r="G10" s="5">
        <v>790.11</v>
      </c>
      <c r="H10" s="5">
        <v>0</v>
      </c>
      <c r="I10" s="5">
        <v>0</v>
      </c>
      <c r="J10" s="5">
        <v>103452.72</v>
      </c>
    </row>
    <row r="16" spans="1:10" x14ac:dyDescent="0.25">
      <c r="A16" s="7" t="s">
        <v>25</v>
      </c>
    </row>
  </sheetData>
  <phoneticPr fontId="4" type="noConversion"/>
  <hyperlinks>
    <hyperlink ref="A16" location="'Reportes Dinámicos'!A1" display="Reportes Dinámicos - Genera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W17"/>
  <sheetViews>
    <sheetView workbookViewId="0">
      <selection activeCell="A17" sqref="A17"/>
    </sheetView>
  </sheetViews>
  <sheetFormatPr baseColWidth="10" defaultRowHeight="15" x14ac:dyDescent="0.25"/>
  <cols>
    <col min="1" max="1" width="27.5703125" bestFit="1" customWidth="1"/>
    <col min="2" max="2" width="13.85546875" bestFit="1" customWidth="1"/>
    <col min="3" max="3" width="16.85546875" bestFit="1" customWidth="1"/>
    <col min="4" max="4" width="16.140625" bestFit="1" customWidth="1"/>
    <col min="5" max="5" width="16.85546875" bestFit="1" customWidth="1"/>
    <col min="6" max="6" width="12.42578125" bestFit="1" customWidth="1"/>
    <col min="7" max="7" width="14" bestFit="1" customWidth="1"/>
    <col min="8" max="8" width="20.42578125" bestFit="1" customWidth="1"/>
    <col min="9" max="9" width="13.7109375" bestFit="1" customWidth="1"/>
    <col min="10" max="10" width="13.5703125" bestFit="1" customWidth="1"/>
    <col min="12" max="12" width="13.7109375" bestFit="1" customWidth="1"/>
    <col min="13" max="13" width="16.42578125" bestFit="1" customWidth="1"/>
    <col min="14" max="14" width="8.28515625" bestFit="1" customWidth="1"/>
    <col min="16" max="16" width="16.42578125" bestFit="1" customWidth="1"/>
    <col min="17" max="17" width="14.85546875" bestFit="1" customWidth="1"/>
    <col min="19" max="19" width="13.85546875" bestFit="1" customWidth="1"/>
    <col min="20" max="20" width="14.85546875" bestFit="1" customWidth="1"/>
    <col min="21" max="21" width="8.85546875" bestFit="1" customWidth="1"/>
    <col min="22" max="22" width="11.85546875" bestFit="1" customWidth="1"/>
  </cols>
  <sheetData>
    <row r="1" spans="1:23" x14ac:dyDescent="0.25">
      <c r="A1" s="10" t="s">
        <v>95</v>
      </c>
      <c r="B1" s="10" t="s">
        <v>15</v>
      </c>
      <c r="C1" s="10" t="s">
        <v>12</v>
      </c>
      <c r="D1" s="10" t="s">
        <v>42</v>
      </c>
      <c r="E1" s="10" t="s">
        <v>43</v>
      </c>
      <c r="F1" s="10" t="s">
        <v>96</v>
      </c>
      <c r="G1" s="10" t="s">
        <v>55</v>
      </c>
      <c r="H1" s="10" t="s">
        <v>56</v>
      </c>
      <c r="I1" s="10" t="s">
        <v>44</v>
      </c>
      <c r="J1" s="10" t="s">
        <v>97</v>
      </c>
      <c r="K1" s="10" t="s">
        <v>45</v>
      </c>
      <c r="L1" s="10" t="s">
        <v>46</v>
      </c>
      <c r="M1" s="10" t="s">
        <v>47</v>
      </c>
      <c r="N1" s="10" t="s">
        <v>48</v>
      </c>
      <c r="O1" s="10" t="s">
        <v>49</v>
      </c>
      <c r="P1" s="10" t="s">
        <v>50</v>
      </c>
      <c r="Q1" s="10" t="s">
        <v>51</v>
      </c>
      <c r="R1" s="10" t="s">
        <v>52</v>
      </c>
      <c r="S1" s="10" t="s">
        <v>98</v>
      </c>
      <c r="T1" s="10" t="s">
        <v>99</v>
      </c>
      <c r="U1" s="10" t="s">
        <v>53</v>
      </c>
      <c r="V1" s="10" t="s">
        <v>100</v>
      </c>
      <c r="W1" s="10" t="s">
        <v>54</v>
      </c>
    </row>
    <row r="2" spans="1:23" x14ac:dyDescent="0.25">
      <c r="A2" t="s">
        <v>57</v>
      </c>
      <c r="B2" s="11">
        <v>44037</v>
      </c>
      <c r="C2" t="s">
        <v>59</v>
      </c>
      <c r="D2" t="s">
        <v>58</v>
      </c>
      <c r="G2" t="s">
        <v>65</v>
      </c>
      <c r="H2" t="s">
        <v>66</v>
      </c>
      <c r="I2" s="12">
        <v>0.64589120370370368</v>
      </c>
      <c r="J2" s="12">
        <v>0.65283564814814821</v>
      </c>
      <c r="K2">
        <v>100010</v>
      </c>
      <c r="L2" t="s">
        <v>60</v>
      </c>
      <c r="M2">
        <v>3331234567</v>
      </c>
      <c r="N2">
        <v>18.146225000000001</v>
      </c>
      <c r="O2">
        <v>-94.142653999999993</v>
      </c>
      <c r="P2" t="s">
        <v>61</v>
      </c>
      <c r="Q2" s="13">
        <v>224</v>
      </c>
      <c r="R2" t="s">
        <v>62</v>
      </c>
      <c r="S2" s="13">
        <v>1100</v>
      </c>
      <c r="T2" t="s">
        <v>63</v>
      </c>
      <c r="U2">
        <v>5</v>
      </c>
      <c r="V2">
        <v>100</v>
      </c>
      <c r="W2" t="s">
        <v>64</v>
      </c>
    </row>
    <row r="3" spans="1:23" x14ac:dyDescent="0.25">
      <c r="B3" s="11"/>
      <c r="I3" s="12"/>
      <c r="J3" s="12"/>
      <c r="Q3" s="13"/>
      <c r="S3" s="13">
        <v>1101</v>
      </c>
      <c r="T3" t="s">
        <v>67</v>
      </c>
      <c r="U3">
        <v>5</v>
      </c>
      <c r="V3">
        <v>100</v>
      </c>
      <c r="W3" t="s">
        <v>64</v>
      </c>
    </row>
    <row r="4" spans="1:23" x14ac:dyDescent="0.25">
      <c r="A4" t="s">
        <v>57</v>
      </c>
      <c r="B4" s="11">
        <v>44037</v>
      </c>
      <c r="C4" t="s">
        <v>59</v>
      </c>
      <c r="D4" t="s">
        <v>68</v>
      </c>
      <c r="G4" t="s">
        <v>65</v>
      </c>
      <c r="H4" t="s">
        <v>66</v>
      </c>
      <c r="I4" s="12">
        <v>0.68755787037037042</v>
      </c>
      <c r="J4" s="12">
        <v>0.70144675925925926</v>
      </c>
      <c r="K4">
        <v>100020</v>
      </c>
      <c r="L4" t="s">
        <v>69</v>
      </c>
      <c r="M4">
        <v>3337894456</v>
      </c>
      <c r="N4">
        <v>19.211794000000001</v>
      </c>
      <c r="O4">
        <v>-96.128450000000001</v>
      </c>
      <c r="P4" t="s">
        <v>70</v>
      </c>
      <c r="Q4" s="13">
        <v>97</v>
      </c>
      <c r="R4" t="s">
        <v>71</v>
      </c>
      <c r="S4" s="13">
        <v>1101</v>
      </c>
      <c r="T4" t="s">
        <v>67</v>
      </c>
      <c r="U4">
        <v>5</v>
      </c>
      <c r="V4">
        <v>100</v>
      </c>
      <c r="W4" t="s">
        <v>64</v>
      </c>
    </row>
    <row r="5" spans="1:23" x14ac:dyDescent="0.25">
      <c r="A5" t="s">
        <v>57</v>
      </c>
      <c r="B5" s="11">
        <v>44037</v>
      </c>
      <c r="C5" t="s">
        <v>73</v>
      </c>
      <c r="D5" t="s">
        <v>72</v>
      </c>
      <c r="G5" t="s">
        <v>65</v>
      </c>
      <c r="H5" t="s">
        <v>66</v>
      </c>
      <c r="I5" s="12">
        <v>0.72922453703703705</v>
      </c>
      <c r="J5" s="12">
        <v>0.75700231481481473</v>
      </c>
      <c r="K5">
        <v>100021</v>
      </c>
      <c r="L5" t="s">
        <v>74</v>
      </c>
      <c r="M5">
        <v>3334561321</v>
      </c>
      <c r="N5">
        <v>18.970196000000001</v>
      </c>
      <c r="O5">
        <v>-96.116839999999996</v>
      </c>
      <c r="P5" t="s">
        <v>75</v>
      </c>
      <c r="Q5" s="13">
        <v>97</v>
      </c>
      <c r="R5" t="s">
        <v>76</v>
      </c>
      <c r="S5" s="13">
        <v>1102</v>
      </c>
      <c r="T5" t="s">
        <v>77</v>
      </c>
      <c r="U5">
        <v>5</v>
      </c>
      <c r="V5">
        <v>100</v>
      </c>
      <c r="W5" t="s">
        <v>78</v>
      </c>
    </row>
    <row r="6" spans="1:23" x14ac:dyDescent="0.25">
      <c r="A6" t="s">
        <v>79</v>
      </c>
      <c r="B6" s="11">
        <v>44038</v>
      </c>
      <c r="C6" t="s">
        <v>82</v>
      </c>
      <c r="D6" t="s">
        <v>80</v>
      </c>
      <c r="E6" t="s">
        <v>81</v>
      </c>
      <c r="F6" s="11">
        <v>44037</v>
      </c>
      <c r="G6" t="s">
        <v>65</v>
      </c>
      <c r="H6" t="s">
        <v>87</v>
      </c>
      <c r="I6" s="12">
        <v>0.56255787037037031</v>
      </c>
      <c r="J6" s="12">
        <v>0.58339120370370368</v>
      </c>
      <c r="K6">
        <v>100032</v>
      </c>
      <c r="L6" t="s">
        <v>83</v>
      </c>
      <c r="M6">
        <v>3331235789</v>
      </c>
      <c r="N6">
        <v>19.16667</v>
      </c>
      <c r="O6">
        <v>-96.146529999999998</v>
      </c>
      <c r="P6" t="s">
        <v>84</v>
      </c>
      <c r="Q6" s="13">
        <v>483</v>
      </c>
      <c r="R6" t="s">
        <v>85</v>
      </c>
      <c r="S6" s="13">
        <v>1103</v>
      </c>
      <c r="T6" t="s">
        <v>86</v>
      </c>
      <c r="U6">
        <v>5</v>
      </c>
      <c r="V6">
        <v>100</v>
      </c>
      <c r="W6" t="s">
        <v>78</v>
      </c>
    </row>
    <row r="7" spans="1:23" x14ac:dyDescent="0.25">
      <c r="A7" t="s">
        <v>79</v>
      </c>
      <c r="B7" s="11">
        <v>44038</v>
      </c>
      <c r="C7" t="s">
        <v>90</v>
      </c>
      <c r="D7" t="s">
        <v>88</v>
      </c>
      <c r="E7" t="s">
        <v>89</v>
      </c>
      <c r="F7" s="11">
        <v>44037</v>
      </c>
      <c r="G7" t="s">
        <v>65</v>
      </c>
      <c r="H7" t="s">
        <v>87</v>
      </c>
      <c r="I7" s="12">
        <v>0.64589120370370368</v>
      </c>
      <c r="J7" s="12">
        <v>0.67019675925925926</v>
      </c>
      <c r="K7">
        <v>100035</v>
      </c>
      <c r="L7" t="s">
        <v>91</v>
      </c>
      <c r="M7">
        <v>3334568972</v>
      </c>
      <c r="N7">
        <v>19.157879000000001</v>
      </c>
      <c r="O7">
        <v>-96.206819999999993</v>
      </c>
      <c r="P7" t="s">
        <v>92</v>
      </c>
      <c r="Q7" s="13">
        <v>56</v>
      </c>
      <c r="R7" t="s">
        <v>93</v>
      </c>
      <c r="S7" s="13">
        <v>1104</v>
      </c>
      <c r="T7" t="s">
        <v>94</v>
      </c>
      <c r="U7">
        <v>5</v>
      </c>
      <c r="V7">
        <v>100</v>
      </c>
      <c r="W7" t="s">
        <v>78</v>
      </c>
    </row>
    <row r="8" spans="1:23" x14ac:dyDescent="0.25">
      <c r="L8" s="14"/>
      <c r="T8" s="14"/>
    </row>
    <row r="17" spans="1:1" x14ac:dyDescent="0.25">
      <c r="A17" s="7" t="s">
        <v>25</v>
      </c>
    </row>
  </sheetData>
  <hyperlinks>
    <hyperlink ref="A17" location="'Reportes Dinámicos'!A1" display="Reportes Dinámicos - General"/>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K17"/>
  <sheetViews>
    <sheetView workbookViewId="0">
      <selection activeCell="A17" sqref="A17"/>
    </sheetView>
  </sheetViews>
  <sheetFormatPr baseColWidth="10" defaultRowHeight="15" x14ac:dyDescent="0.25"/>
  <cols>
    <col min="1" max="1" width="12.42578125" customWidth="1"/>
    <col min="2" max="3" width="21.42578125" bestFit="1" customWidth="1"/>
    <col min="4" max="4" width="12.42578125" bestFit="1" customWidth="1"/>
    <col min="5" max="5" width="24" customWidth="1"/>
    <col min="6" max="6" width="14.28515625" customWidth="1"/>
    <col min="7" max="7" width="27.42578125" bestFit="1" customWidth="1"/>
    <col min="8" max="8" width="10.7109375" customWidth="1"/>
    <col min="9" max="9" width="17.85546875" bestFit="1" customWidth="1"/>
  </cols>
  <sheetData>
    <row r="1" spans="1:11" x14ac:dyDescent="0.25">
      <c r="A1" s="15" t="s">
        <v>15</v>
      </c>
      <c r="B1" s="15" t="s">
        <v>127</v>
      </c>
      <c r="C1" s="15" t="s">
        <v>12</v>
      </c>
      <c r="D1" s="15" t="s">
        <v>101</v>
      </c>
      <c r="E1" s="15" t="s">
        <v>102</v>
      </c>
      <c r="F1" s="15" t="s">
        <v>214</v>
      </c>
      <c r="G1" s="15" t="s">
        <v>103</v>
      </c>
      <c r="H1" s="15" t="s">
        <v>104</v>
      </c>
      <c r="I1" s="15" t="s">
        <v>105</v>
      </c>
      <c r="J1" s="15" t="s">
        <v>106</v>
      </c>
      <c r="K1" s="15" t="s">
        <v>53</v>
      </c>
    </row>
    <row r="2" spans="1:11" x14ac:dyDescent="0.25">
      <c r="A2" s="11">
        <v>44041</v>
      </c>
      <c r="B2" t="s">
        <v>110</v>
      </c>
      <c r="C2" t="s">
        <v>107</v>
      </c>
      <c r="D2" t="s">
        <v>108</v>
      </c>
      <c r="E2" s="6" t="s">
        <v>215</v>
      </c>
      <c r="F2" s="11" t="s">
        <v>216</v>
      </c>
      <c r="G2" t="s">
        <v>109</v>
      </c>
      <c r="H2">
        <v>200</v>
      </c>
      <c r="I2" t="s">
        <v>111</v>
      </c>
      <c r="J2">
        <v>10</v>
      </c>
      <c r="K2">
        <v>10</v>
      </c>
    </row>
    <row r="3" spans="1:11" x14ac:dyDescent="0.25">
      <c r="A3" s="11"/>
      <c r="I3" t="s">
        <v>112</v>
      </c>
      <c r="J3">
        <v>10</v>
      </c>
      <c r="K3">
        <v>10</v>
      </c>
    </row>
    <row r="4" spans="1:11" x14ac:dyDescent="0.25">
      <c r="A4" s="11">
        <v>44041</v>
      </c>
      <c r="B4" t="s">
        <v>116</v>
      </c>
      <c r="C4" t="s">
        <v>113</v>
      </c>
      <c r="D4" t="s">
        <v>114</v>
      </c>
      <c r="E4" s="6" t="s">
        <v>215</v>
      </c>
      <c r="F4" s="11" t="s">
        <v>217</v>
      </c>
      <c r="G4" t="s">
        <v>115</v>
      </c>
      <c r="H4">
        <v>300</v>
      </c>
      <c r="I4" t="s">
        <v>111</v>
      </c>
      <c r="J4">
        <v>10</v>
      </c>
      <c r="K4">
        <v>10</v>
      </c>
    </row>
    <row r="5" spans="1:11" x14ac:dyDescent="0.25">
      <c r="I5" t="s">
        <v>112</v>
      </c>
      <c r="J5">
        <v>10</v>
      </c>
      <c r="K5">
        <v>10</v>
      </c>
    </row>
    <row r="6" spans="1:11" x14ac:dyDescent="0.25">
      <c r="I6" t="s">
        <v>117</v>
      </c>
      <c r="J6">
        <v>10</v>
      </c>
      <c r="K6">
        <v>5</v>
      </c>
    </row>
    <row r="7" spans="1:11" x14ac:dyDescent="0.25">
      <c r="I7" t="s">
        <v>118</v>
      </c>
      <c r="J7">
        <v>10</v>
      </c>
      <c r="K7">
        <v>5</v>
      </c>
    </row>
    <row r="8" spans="1:11" x14ac:dyDescent="0.25">
      <c r="A8" s="11"/>
      <c r="C8" t="s">
        <v>119</v>
      </c>
      <c r="D8" t="s">
        <v>120</v>
      </c>
      <c r="E8" s="6" t="s">
        <v>215</v>
      </c>
      <c r="F8" s="11" t="s">
        <v>218</v>
      </c>
      <c r="G8" t="s">
        <v>121</v>
      </c>
      <c r="H8">
        <v>50</v>
      </c>
      <c r="I8" t="s">
        <v>117</v>
      </c>
      <c r="J8">
        <v>10</v>
      </c>
      <c r="K8">
        <v>5</v>
      </c>
    </row>
    <row r="9" spans="1:11" x14ac:dyDescent="0.25">
      <c r="D9" t="s">
        <v>120</v>
      </c>
      <c r="E9" s="6" t="s">
        <v>215</v>
      </c>
      <c r="F9" s="11" t="s">
        <v>219</v>
      </c>
      <c r="G9" t="s">
        <v>220</v>
      </c>
      <c r="H9">
        <v>50</v>
      </c>
      <c r="I9" t="s">
        <v>111</v>
      </c>
      <c r="J9">
        <v>10</v>
      </c>
      <c r="K9">
        <v>5</v>
      </c>
    </row>
    <row r="10" spans="1:11" x14ac:dyDescent="0.25">
      <c r="A10" s="11">
        <v>44042</v>
      </c>
      <c r="B10" t="s">
        <v>110</v>
      </c>
      <c r="C10" t="s">
        <v>107</v>
      </c>
      <c r="D10" t="s">
        <v>108</v>
      </c>
      <c r="E10" s="6" t="s">
        <v>221</v>
      </c>
      <c r="F10" s="11" t="s">
        <v>216</v>
      </c>
      <c r="G10" t="s">
        <v>109</v>
      </c>
      <c r="H10">
        <v>200</v>
      </c>
      <c r="I10" t="s">
        <v>111</v>
      </c>
      <c r="J10">
        <v>10</v>
      </c>
      <c r="K10">
        <v>10</v>
      </c>
    </row>
    <row r="17" spans="1:1" x14ac:dyDescent="0.25">
      <c r="A17" s="7" t="s">
        <v>25</v>
      </c>
    </row>
  </sheetData>
  <hyperlinks>
    <hyperlink ref="A17" location="'Reportes Dinámicos'!A1" display="Reportes Dinámicos - General"/>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8"/>
  <sheetViews>
    <sheetView workbookViewId="0">
      <selection activeCell="A18" sqref="A18"/>
    </sheetView>
  </sheetViews>
  <sheetFormatPr baseColWidth="10" defaultRowHeight="15" x14ac:dyDescent="0.25"/>
  <cols>
    <col min="2" max="2" width="29.28515625" bestFit="1" customWidth="1"/>
    <col min="3" max="3" width="17.85546875" bestFit="1" customWidth="1"/>
    <col min="5" max="5" width="20.28515625" bestFit="1" customWidth="1"/>
    <col min="6" max="6" width="14.7109375" bestFit="1" customWidth="1"/>
    <col min="7" max="7" width="15.42578125" bestFit="1" customWidth="1"/>
  </cols>
  <sheetData>
    <row r="1" spans="1:8" x14ac:dyDescent="0.25">
      <c r="A1" s="20" t="s">
        <v>145</v>
      </c>
      <c r="B1" s="20" t="s">
        <v>105</v>
      </c>
      <c r="C1" s="21" t="s">
        <v>146</v>
      </c>
      <c r="D1" s="21" t="s">
        <v>147</v>
      </c>
      <c r="E1" s="21" t="s">
        <v>148</v>
      </c>
      <c r="F1" s="21" t="s">
        <v>149</v>
      </c>
      <c r="G1" s="20" t="s">
        <v>150</v>
      </c>
      <c r="H1" s="21" t="s">
        <v>151</v>
      </c>
    </row>
    <row r="2" spans="1:8" x14ac:dyDescent="0.25">
      <c r="A2" t="s">
        <v>152</v>
      </c>
      <c r="B2" t="s">
        <v>153</v>
      </c>
      <c r="C2" s="22">
        <v>0</v>
      </c>
      <c r="D2" s="22">
        <v>280</v>
      </c>
      <c r="E2" s="22">
        <v>0</v>
      </c>
      <c r="F2" s="22">
        <v>280</v>
      </c>
      <c r="G2">
        <v>0</v>
      </c>
      <c r="H2" s="22">
        <v>0</v>
      </c>
    </row>
    <row r="3" spans="1:8" x14ac:dyDescent="0.25">
      <c r="A3" t="s">
        <v>154</v>
      </c>
      <c r="B3" t="s">
        <v>155</v>
      </c>
      <c r="C3" s="22">
        <v>4</v>
      </c>
      <c r="D3" s="22">
        <v>20</v>
      </c>
      <c r="E3" s="22">
        <v>0</v>
      </c>
      <c r="F3" s="22">
        <v>24</v>
      </c>
      <c r="G3">
        <v>0</v>
      </c>
      <c r="H3" s="22">
        <v>0</v>
      </c>
    </row>
    <row r="4" spans="1:8" x14ac:dyDescent="0.25">
      <c r="A4" t="s">
        <v>156</v>
      </c>
      <c r="B4" t="s">
        <v>157</v>
      </c>
      <c r="C4" s="22">
        <v>0</v>
      </c>
      <c r="D4" s="22">
        <v>401</v>
      </c>
      <c r="E4" s="22">
        <v>0</v>
      </c>
      <c r="F4" s="22">
        <v>401</v>
      </c>
      <c r="G4">
        <v>0</v>
      </c>
      <c r="H4" s="22">
        <v>0</v>
      </c>
    </row>
    <row r="5" spans="1:8" x14ac:dyDescent="0.25">
      <c r="A5" t="s">
        <v>158</v>
      </c>
      <c r="B5" t="s">
        <v>159</v>
      </c>
      <c r="C5" s="22">
        <v>0</v>
      </c>
      <c r="D5" s="22">
        <v>40</v>
      </c>
      <c r="E5" s="22">
        <v>0</v>
      </c>
      <c r="F5" s="22">
        <v>40</v>
      </c>
      <c r="G5">
        <v>0</v>
      </c>
      <c r="H5" s="22">
        <v>0</v>
      </c>
    </row>
    <row r="6" spans="1:8" x14ac:dyDescent="0.25">
      <c r="A6" t="s">
        <v>160</v>
      </c>
      <c r="B6" t="s">
        <v>161</v>
      </c>
      <c r="C6" s="22">
        <v>5</v>
      </c>
      <c r="D6" s="22">
        <v>40</v>
      </c>
      <c r="E6" s="22">
        <v>0</v>
      </c>
      <c r="F6" s="22">
        <v>45</v>
      </c>
      <c r="G6">
        <v>0</v>
      </c>
      <c r="H6" s="22">
        <v>0</v>
      </c>
    </row>
    <row r="7" spans="1:8" x14ac:dyDescent="0.25">
      <c r="A7" t="s">
        <v>162</v>
      </c>
      <c r="B7" t="s">
        <v>163</v>
      </c>
      <c r="C7" s="22">
        <v>0</v>
      </c>
      <c r="D7" s="22">
        <v>5</v>
      </c>
      <c r="E7" s="22">
        <v>0</v>
      </c>
      <c r="F7" s="22">
        <v>5</v>
      </c>
      <c r="G7">
        <v>0</v>
      </c>
      <c r="H7" s="22">
        <v>0</v>
      </c>
    </row>
    <row r="8" spans="1:8" x14ac:dyDescent="0.25">
      <c r="A8" t="s">
        <v>164</v>
      </c>
      <c r="B8" t="s">
        <v>165</v>
      </c>
      <c r="C8" s="22">
        <v>0</v>
      </c>
      <c r="D8" s="22">
        <v>90</v>
      </c>
      <c r="E8" s="22">
        <v>0</v>
      </c>
      <c r="F8" s="22">
        <v>90</v>
      </c>
      <c r="G8">
        <v>0</v>
      </c>
      <c r="H8" s="22">
        <v>0</v>
      </c>
    </row>
    <row r="9" spans="1:8" x14ac:dyDescent="0.25">
      <c r="A9" t="s">
        <v>166</v>
      </c>
      <c r="B9" t="s">
        <v>167</v>
      </c>
      <c r="C9" s="22">
        <v>0</v>
      </c>
      <c r="D9" s="22">
        <v>60</v>
      </c>
      <c r="E9" s="22">
        <v>0</v>
      </c>
      <c r="F9" s="22">
        <v>60</v>
      </c>
      <c r="G9">
        <v>0</v>
      </c>
      <c r="H9" s="22">
        <v>0</v>
      </c>
    </row>
    <row r="10" spans="1:8" x14ac:dyDescent="0.25">
      <c r="A10" t="s">
        <v>168</v>
      </c>
      <c r="B10" t="s">
        <v>169</v>
      </c>
      <c r="C10" s="22">
        <v>0</v>
      </c>
      <c r="D10" s="22">
        <v>10</v>
      </c>
      <c r="E10" s="22">
        <v>0</v>
      </c>
      <c r="F10" s="22">
        <v>10</v>
      </c>
      <c r="G10">
        <v>0</v>
      </c>
      <c r="H10" s="22">
        <v>0</v>
      </c>
    </row>
    <row r="11" spans="1:8" x14ac:dyDescent="0.25">
      <c r="B11" s="23" t="s">
        <v>170</v>
      </c>
      <c r="C11" s="24">
        <f>SUM(C2:C10)</f>
        <v>9</v>
      </c>
      <c r="D11" s="24">
        <f>SUM(D2:D10)</f>
        <v>946</v>
      </c>
      <c r="E11" s="24">
        <f>SUM(E2:E10)</f>
        <v>0</v>
      </c>
      <c r="F11" s="24">
        <f>SUM(F2:F10)</f>
        <v>955</v>
      </c>
      <c r="H11" s="24">
        <f>SUM(H2:H10)</f>
        <v>0</v>
      </c>
    </row>
    <row r="18" spans="1:1" x14ac:dyDescent="0.25">
      <c r="A18" s="7" t="s">
        <v>25</v>
      </c>
    </row>
  </sheetData>
  <hyperlinks>
    <hyperlink ref="A18" location="'Reportes Dinámicos'!A1" display="Reportes Dinámicos - General"/>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8"/>
  <sheetViews>
    <sheetView workbookViewId="0">
      <selection activeCell="A18" sqref="A18"/>
    </sheetView>
  </sheetViews>
  <sheetFormatPr baseColWidth="10" defaultRowHeight="15" x14ac:dyDescent="0.25"/>
  <cols>
    <col min="2" max="2" width="22" bestFit="1" customWidth="1"/>
    <col min="3" max="3" width="15.85546875" bestFit="1" customWidth="1"/>
    <col min="5" max="5" width="23.28515625" bestFit="1" customWidth="1"/>
    <col min="6" max="6" width="15.7109375" bestFit="1" customWidth="1"/>
    <col min="8" max="8" width="19.7109375" bestFit="1" customWidth="1"/>
    <col min="9" max="9" width="22.7109375" bestFit="1" customWidth="1"/>
    <col min="11" max="11" width="14.85546875" bestFit="1" customWidth="1"/>
  </cols>
  <sheetData>
    <row r="1" spans="1:11" x14ac:dyDescent="0.25">
      <c r="A1" s="20" t="s">
        <v>145</v>
      </c>
      <c r="B1" s="20" t="s">
        <v>171</v>
      </c>
      <c r="C1" s="21" t="s">
        <v>172</v>
      </c>
      <c r="D1" s="21" t="s">
        <v>173</v>
      </c>
      <c r="E1" s="21" t="s">
        <v>174</v>
      </c>
      <c r="F1" s="21" t="s">
        <v>175</v>
      </c>
      <c r="G1" s="21" t="s">
        <v>176</v>
      </c>
      <c r="H1" s="21" t="s">
        <v>177</v>
      </c>
      <c r="I1" s="21" t="s">
        <v>178</v>
      </c>
      <c r="J1" s="21" t="s">
        <v>179</v>
      </c>
      <c r="K1" s="21" t="s">
        <v>180</v>
      </c>
    </row>
    <row r="2" spans="1:11" x14ac:dyDescent="0.25">
      <c r="A2" s="25" t="s">
        <v>181</v>
      </c>
      <c r="B2" s="25" t="s">
        <v>182</v>
      </c>
      <c r="C2" s="22"/>
      <c r="D2" s="22"/>
      <c r="E2" s="22"/>
      <c r="F2" s="22"/>
      <c r="G2" s="22"/>
      <c r="H2" s="22"/>
      <c r="I2" s="22"/>
      <c r="J2" s="22"/>
      <c r="K2" s="22"/>
    </row>
    <row r="3" spans="1:11" x14ac:dyDescent="0.25">
      <c r="A3" t="s">
        <v>152</v>
      </c>
      <c r="B3" t="s">
        <v>153</v>
      </c>
      <c r="C3" s="22">
        <v>161</v>
      </c>
      <c r="D3" s="22">
        <v>0</v>
      </c>
      <c r="E3" s="22">
        <v>0</v>
      </c>
      <c r="F3" s="22">
        <v>0</v>
      </c>
      <c r="G3" s="22">
        <v>0</v>
      </c>
      <c r="H3" s="22">
        <v>0</v>
      </c>
      <c r="I3" s="22">
        <v>0</v>
      </c>
      <c r="J3" s="22">
        <v>0</v>
      </c>
      <c r="K3" s="22">
        <v>161</v>
      </c>
    </row>
    <row r="4" spans="1:11" x14ac:dyDescent="0.25">
      <c r="A4" t="s">
        <v>156</v>
      </c>
      <c r="B4" t="s">
        <v>157</v>
      </c>
      <c r="C4" s="22">
        <v>170</v>
      </c>
      <c r="D4" s="22">
        <v>0</v>
      </c>
      <c r="E4" s="22">
        <v>0</v>
      </c>
      <c r="F4" s="22">
        <v>0</v>
      </c>
      <c r="G4" s="22">
        <v>0</v>
      </c>
      <c r="H4" s="22">
        <v>0</v>
      </c>
      <c r="I4" s="22">
        <v>0</v>
      </c>
      <c r="J4" s="22">
        <v>0</v>
      </c>
      <c r="K4" s="22">
        <v>170</v>
      </c>
    </row>
    <row r="5" spans="1:11" x14ac:dyDescent="0.25">
      <c r="A5" t="s">
        <v>158</v>
      </c>
      <c r="B5" t="s">
        <v>159</v>
      </c>
      <c r="C5" s="22">
        <v>58</v>
      </c>
      <c r="D5" s="22">
        <v>0</v>
      </c>
      <c r="E5" s="22">
        <v>0</v>
      </c>
      <c r="F5" s="22">
        <v>0</v>
      </c>
      <c r="G5" s="22">
        <v>0</v>
      </c>
      <c r="H5" s="22">
        <v>0</v>
      </c>
      <c r="I5" s="22">
        <v>0</v>
      </c>
      <c r="J5" s="22">
        <v>0</v>
      </c>
      <c r="K5" s="22">
        <v>58</v>
      </c>
    </row>
    <row r="6" spans="1:11" x14ac:dyDescent="0.25">
      <c r="A6" t="s">
        <v>160</v>
      </c>
      <c r="B6" t="s">
        <v>161</v>
      </c>
      <c r="C6" s="22">
        <v>40</v>
      </c>
      <c r="D6" s="22">
        <v>0</v>
      </c>
      <c r="E6" s="22">
        <v>0</v>
      </c>
      <c r="F6" s="22">
        <v>0</v>
      </c>
      <c r="G6" s="22">
        <v>0</v>
      </c>
      <c r="H6" s="22">
        <v>0</v>
      </c>
      <c r="I6" s="22">
        <v>0</v>
      </c>
      <c r="J6" s="22">
        <v>0</v>
      </c>
      <c r="K6" s="22">
        <v>40</v>
      </c>
    </row>
    <row r="7" spans="1:11" x14ac:dyDescent="0.25">
      <c r="B7" s="23" t="s">
        <v>183</v>
      </c>
      <c r="C7" s="24">
        <f t="shared" ref="C7:K7" si="0">SUM(C3:C6)</f>
        <v>429</v>
      </c>
      <c r="D7" s="24">
        <f t="shared" si="0"/>
        <v>0</v>
      </c>
      <c r="E7" s="24">
        <f t="shared" si="0"/>
        <v>0</v>
      </c>
      <c r="F7" s="24">
        <f t="shared" si="0"/>
        <v>0</v>
      </c>
      <c r="G7" s="24">
        <f t="shared" si="0"/>
        <v>0</v>
      </c>
      <c r="H7" s="24">
        <f t="shared" si="0"/>
        <v>0</v>
      </c>
      <c r="I7" s="24">
        <f t="shared" si="0"/>
        <v>0</v>
      </c>
      <c r="J7" s="24">
        <f t="shared" si="0"/>
        <v>0</v>
      </c>
      <c r="K7" s="24">
        <f t="shared" si="0"/>
        <v>429</v>
      </c>
    </row>
    <row r="8" spans="1:11" x14ac:dyDescent="0.25">
      <c r="A8" s="25" t="s">
        <v>181</v>
      </c>
      <c r="B8" s="25" t="s">
        <v>184</v>
      </c>
      <c r="C8" s="22"/>
      <c r="D8" s="22"/>
      <c r="E8" s="22"/>
      <c r="F8" s="22"/>
      <c r="G8" s="22"/>
      <c r="H8" s="22"/>
      <c r="I8" s="22"/>
      <c r="J8" s="22"/>
      <c r="K8" s="22"/>
    </row>
    <row r="9" spans="1:11" x14ac:dyDescent="0.25">
      <c r="A9" t="s">
        <v>152</v>
      </c>
      <c r="B9" t="s">
        <v>153</v>
      </c>
      <c r="C9" s="22">
        <v>161</v>
      </c>
      <c r="D9" s="22">
        <v>0</v>
      </c>
      <c r="E9" s="22">
        <v>0</v>
      </c>
      <c r="F9" s="22">
        <v>0</v>
      </c>
      <c r="G9" s="22">
        <v>0</v>
      </c>
      <c r="H9" s="22">
        <v>0</v>
      </c>
      <c r="I9" s="22">
        <v>0</v>
      </c>
      <c r="J9" s="22">
        <v>27</v>
      </c>
      <c r="K9" s="22">
        <v>134</v>
      </c>
    </row>
    <row r="10" spans="1:11" x14ac:dyDescent="0.25">
      <c r="A10" t="s">
        <v>156</v>
      </c>
      <c r="B10" t="s">
        <v>157</v>
      </c>
      <c r="C10" s="22">
        <v>170</v>
      </c>
      <c r="D10" s="22">
        <v>0</v>
      </c>
      <c r="E10" s="22">
        <v>0</v>
      </c>
      <c r="F10" s="22">
        <v>0</v>
      </c>
      <c r="G10" s="22">
        <v>0</v>
      </c>
      <c r="H10" s="22">
        <v>0</v>
      </c>
      <c r="I10" s="22">
        <v>0</v>
      </c>
      <c r="J10" s="22">
        <v>27</v>
      </c>
      <c r="K10" s="22">
        <v>143</v>
      </c>
    </row>
    <row r="11" spans="1:11" x14ac:dyDescent="0.25">
      <c r="A11" t="s">
        <v>158</v>
      </c>
      <c r="B11" t="s">
        <v>159</v>
      </c>
      <c r="C11" s="22">
        <v>58</v>
      </c>
      <c r="D11" s="22">
        <v>0</v>
      </c>
      <c r="E11" s="22">
        <v>1</v>
      </c>
      <c r="F11" s="22">
        <v>1</v>
      </c>
      <c r="G11" s="22">
        <v>0</v>
      </c>
      <c r="H11" s="22">
        <v>0</v>
      </c>
      <c r="I11" s="22">
        <v>1</v>
      </c>
      <c r="J11" s="22">
        <v>7</v>
      </c>
      <c r="K11" s="22">
        <v>50</v>
      </c>
    </row>
    <row r="12" spans="1:11" x14ac:dyDescent="0.25">
      <c r="A12" t="s">
        <v>160</v>
      </c>
      <c r="B12" t="s">
        <v>161</v>
      </c>
      <c r="C12" s="22">
        <v>40</v>
      </c>
      <c r="D12" s="22">
        <v>0</v>
      </c>
      <c r="E12" s="22">
        <v>0</v>
      </c>
      <c r="F12" s="22">
        <v>0</v>
      </c>
      <c r="G12" s="22">
        <v>0</v>
      </c>
      <c r="H12" s="22">
        <v>0</v>
      </c>
      <c r="I12" s="22">
        <v>0</v>
      </c>
      <c r="J12" s="22">
        <v>0</v>
      </c>
      <c r="K12" s="22">
        <v>40</v>
      </c>
    </row>
    <row r="13" spans="1:11" x14ac:dyDescent="0.25">
      <c r="B13" s="23" t="s">
        <v>183</v>
      </c>
      <c r="C13" s="24">
        <f t="shared" ref="C13:K13" si="1">SUM(C9:C12)</f>
        <v>429</v>
      </c>
      <c r="D13" s="24">
        <f t="shared" si="1"/>
        <v>0</v>
      </c>
      <c r="E13" s="24">
        <f t="shared" si="1"/>
        <v>1</v>
      </c>
      <c r="F13" s="24">
        <f t="shared" si="1"/>
        <v>1</v>
      </c>
      <c r="G13" s="24">
        <f t="shared" si="1"/>
        <v>0</v>
      </c>
      <c r="H13" s="24">
        <f t="shared" si="1"/>
        <v>0</v>
      </c>
      <c r="I13" s="24">
        <f t="shared" si="1"/>
        <v>1</v>
      </c>
      <c r="J13" s="24">
        <f t="shared" si="1"/>
        <v>61</v>
      </c>
      <c r="K13" s="24">
        <f t="shared" si="1"/>
        <v>367</v>
      </c>
    </row>
    <row r="14" spans="1:11" x14ac:dyDescent="0.25">
      <c r="B14" s="23" t="s">
        <v>170</v>
      </c>
      <c r="C14" s="24">
        <f t="shared" ref="C14:K14" si="2">SUM(C7+C13)</f>
        <v>858</v>
      </c>
      <c r="D14" s="24">
        <f t="shared" si="2"/>
        <v>0</v>
      </c>
      <c r="E14" s="24">
        <f t="shared" si="2"/>
        <v>1</v>
      </c>
      <c r="F14" s="24">
        <f t="shared" si="2"/>
        <v>1</v>
      </c>
      <c r="G14" s="24">
        <f t="shared" si="2"/>
        <v>0</v>
      </c>
      <c r="H14" s="24">
        <f t="shared" si="2"/>
        <v>0</v>
      </c>
      <c r="I14" s="24">
        <f t="shared" si="2"/>
        <v>1</v>
      </c>
      <c r="J14" s="24">
        <f t="shared" si="2"/>
        <v>61</v>
      </c>
      <c r="K14" s="24">
        <f t="shared" si="2"/>
        <v>796</v>
      </c>
    </row>
    <row r="18" spans="1:1" x14ac:dyDescent="0.25">
      <c r="A18" s="7" t="s">
        <v>25</v>
      </c>
    </row>
  </sheetData>
  <hyperlinks>
    <hyperlink ref="A18" location="'Reportes Dinámicos'!A1" display="Reportes Dinámicos - General"/>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18"/>
  <sheetViews>
    <sheetView workbookViewId="0">
      <selection activeCell="A18" sqref="A18"/>
    </sheetView>
  </sheetViews>
  <sheetFormatPr baseColWidth="10" defaultRowHeight="15" x14ac:dyDescent="0.25"/>
  <cols>
    <col min="2" max="2" width="33.7109375" bestFit="1" customWidth="1"/>
    <col min="3" max="3" width="16.28515625" bestFit="1" customWidth="1"/>
    <col min="4" max="4" width="17" bestFit="1" customWidth="1"/>
    <col min="6" max="6" width="18.140625" bestFit="1" customWidth="1"/>
    <col min="7" max="7" width="12.42578125" bestFit="1" customWidth="1"/>
    <col min="8" max="8" width="13.85546875" bestFit="1" customWidth="1"/>
    <col min="9" max="10" width="10.140625" bestFit="1" customWidth="1"/>
    <col min="11" max="11" width="16.5703125" bestFit="1" customWidth="1"/>
    <col min="12" max="12" width="13.28515625" bestFit="1" customWidth="1"/>
  </cols>
  <sheetData>
    <row r="1" spans="1:12" x14ac:dyDescent="0.25">
      <c r="A1" s="20" t="s">
        <v>101</v>
      </c>
      <c r="B1" s="20" t="s">
        <v>12</v>
      </c>
      <c r="C1" s="26" t="s">
        <v>185</v>
      </c>
      <c r="D1" s="26" t="s">
        <v>186</v>
      </c>
      <c r="E1" s="26" t="s">
        <v>187</v>
      </c>
      <c r="F1" s="26" t="s">
        <v>188</v>
      </c>
      <c r="G1" s="26" t="s">
        <v>189</v>
      </c>
      <c r="H1" s="26" t="s">
        <v>190</v>
      </c>
      <c r="I1" s="26" t="s">
        <v>66</v>
      </c>
      <c r="J1" s="26" t="s">
        <v>191</v>
      </c>
      <c r="K1" s="26" t="s">
        <v>192</v>
      </c>
      <c r="L1" s="26" t="s">
        <v>193</v>
      </c>
    </row>
    <row r="2" spans="1:12" x14ac:dyDescent="0.25">
      <c r="A2" t="s">
        <v>194</v>
      </c>
      <c r="B2" t="s">
        <v>195</v>
      </c>
      <c r="C2" s="27">
        <v>155</v>
      </c>
      <c r="D2" s="27">
        <v>133</v>
      </c>
      <c r="E2" s="27">
        <v>79984</v>
      </c>
      <c r="F2" s="27">
        <v>0</v>
      </c>
      <c r="G2" s="27">
        <v>0</v>
      </c>
      <c r="H2" s="27">
        <v>79984</v>
      </c>
      <c r="I2" s="27">
        <v>2845.5</v>
      </c>
      <c r="J2" s="27">
        <v>77138.5</v>
      </c>
      <c r="K2" s="27">
        <v>2485</v>
      </c>
      <c r="L2" s="27">
        <f t="shared" ref="L2:L11" si="0">I2+K2</f>
        <v>5330.5</v>
      </c>
    </row>
    <row r="3" spans="1:12" x14ac:dyDescent="0.25">
      <c r="A3" t="s">
        <v>196</v>
      </c>
      <c r="B3" t="s">
        <v>197</v>
      </c>
      <c r="C3" s="27">
        <v>264</v>
      </c>
      <c r="D3" s="27">
        <v>262</v>
      </c>
      <c r="E3" s="27">
        <v>138001.5</v>
      </c>
      <c r="F3" s="27">
        <v>0</v>
      </c>
      <c r="G3" s="27">
        <v>0</v>
      </c>
      <c r="H3" s="27">
        <v>138001.5</v>
      </c>
      <c r="I3" s="27">
        <v>91801.5</v>
      </c>
      <c r="J3" s="27">
        <v>46200</v>
      </c>
      <c r="K3" s="27">
        <v>42839</v>
      </c>
      <c r="L3" s="27">
        <f t="shared" si="0"/>
        <v>134640.5</v>
      </c>
    </row>
    <row r="4" spans="1:12" x14ac:dyDescent="0.25">
      <c r="A4" t="s">
        <v>198</v>
      </c>
      <c r="B4" t="s">
        <v>199</v>
      </c>
      <c r="C4" s="27">
        <v>197</v>
      </c>
      <c r="D4" s="27">
        <v>184</v>
      </c>
      <c r="E4" s="27">
        <v>122070.5</v>
      </c>
      <c r="F4" s="27">
        <v>0</v>
      </c>
      <c r="G4" s="27">
        <v>0</v>
      </c>
      <c r="H4" s="27">
        <v>122070.5</v>
      </c>
      <c r="I4" s="27">
        <v>78007.5</v>
      </c>
      <c r="J4" s="27">
        <v>44063</v>
      </c>
      <c r="K4" s="27">
        <v>23224</v>
      </c>
      <c r="L4" s="27">
        <f t="shared" si="0"/>
        <v>101231.5</v>
      </c>
    </row>
    <row r="5" spans="1:12" x14ac:dyDescent="0.25">
      <c r="A5" t="s">
        <v>200</v>
      </c>
      <c r="B5" t="s">
        <v>201</v>
      </c>
      <c r="C5" s="27">
        <v>287</v>
      </c>
      <c r="D5" s="27">
        <v>278</v>
      </c>
      <c r="E5" s="27">
        <v>113552.5</v>
      </c>
      <c r="F5" s="27">
        <v>0</v>
      </c>
      <c r="G5" s="27">
        <v>0</v>
      </c>
      <c r="H5" s="27">
        <v>113552.5</v>
      </c>
      <c r="I5" s="27">
        <v>76777</v>
      </c>
      <c r="J5" s="27">
        <v>36775.5</v>
      </c>
      <c r="K5" s="27">
        <v>23556.5</v>
      </c>
      <c r="L5" s="27">
        <f t="shared" si="0"/>
        <v>100333.5</v>
      </c>
    </row>
    <row r="6" spans="1:12" x14ac:dyDescent="0.25">
      <c r="A6" t="s">
        <v>202</v>
      </c>
      <c r="B6" t="s">
        <v>203</v>
      </c>
      <c r="C6" s="27">
        <v>212</v>
      </c>
      <c r="D6" s="27">
        <v>197</v>
      </c>
      <c r="E6" s="27">
        <v>60702.5</v>
      </c>
      <c r="F6" s="27">
        <v>0</v>
      </c>
      <c r="G6" s="27">
        <v>0</v>
      </c>
      <c r="H6" s="27">
        <v>60702.5</v>
      </c>
      <c r="I6" s="27">
        <v>49738</v>
      </c>
      <c r="J6" s="27">
        <v>10964.5</v>
      </c>
      <c r="K6" s="27">
        <v>10032</v>
      </c>
      <c r="L6" s="27">
        <f t="shared" si="0"/>
        <v>59770</v>
      </c>
    </row>
    <row r="7" spans="1:12" x14ac:dyDescent="0.25">
      <c r="A7" t="s">
        <v>204</v>
      </c>
      <c r="B7" t="s">
        <v>205</v>
      </c>
      <c r="C7" s="27">
        <v>320</v>
      </c>
      <c r="D7" s="27">
        <v>286</v>
      </c>
      <c r="E7" s="27">
        <v>100933</v>
      </c>
      <c r="F7" s="27">
        <v>0</v>
      </c>
      <c r="G7" s="27">
        <v>0</v>
      </c>
      <c r="H7" s="27">
        <v>100933</v>
      </c>
      <c r="I7" s="27">
        <v>58452.5</v>
      </c>
      <c r="J7" s="27">
        <v>42480.5</v>
      </c>
      <c r="K7" s="27">
        <v>1359</v>
      </c>
      <c r="L7" s="27">
        <f t="shared" si="0"/>
        <v>59811.5</v>
      </c>
    </row>
    <row r="8" spans="1:12" x14ac:dyDescent="0.25">
      <c r="A8" t="s">
        <v>206</v>
      </c>
      <c r="B8" t="s">
        <v>207</v>
      </c>
      <c r="C8" s="27">
        <v>10</v>
      </c>
      <c r="D8" s="27">
        <v>7</v>
      </c>
      <c r="E8" s="27">
        <v>233158.5</v>
      </c>
      <c r="F8" s="27">
        <v>0</v>
      </c>
      <c r="G8" s="27">
        <v>0</v>
      </c>
      <c r="H8" s="27">
        <v>233158.5</v>
      </c>
      <c r="I8" s="27">
        <v>0</v>
      </c>
      <c r="J8" s="27">
        <v>233158.5</v>
      </c>
      <c r="K8" s="27">
        <v>0</v>
      </c>
      <c r="L8" s="27">
        <f t="shared" si="0"/>
        <v>0</v>
      </c>
    </row>
    <row r="9" spans="1:12" x14ac:dyDescent="0.25">
      <c r="A9" t="s">
        <v>208</v>
      </c>
      <c r="B9" t="s">
        <v>209</v>
      </c>
      <c r="C9" s="27">
        <v>339</v>
      </c>
      <c r="D9" s="27">
        <v>325</v>
      </c>
      <c r="E9" s="27">
        <v>123147</v>
      </c>
      <c r="F9" s="27">
        <v>0</v>
      </c>
      <c r="G9" s="27">
        <v>0</v>
      </c>
      <c r="H9" s="27">
        <v>123147</v>
      </c>
      <c r="I9" s="27">
        <v>66899.5</v>
      </c>
      <c r="J9" s="27">
        <v>56247.5</v>
      </c>
      <c r="K9" s="27">
        <v>39774</v>
      </c>
      <c r="L9" s="27">
        <f t="shared" si="0"/>
        <v>106673.5</v>
      </c>
    </row>
    <row r="10" spans="1:12" x14ac:dyDescent="0.25">
      <c r="A10" t="s">
        <v>210</v>
      </c>
      <c r="B10" t="s">
        <v>211</v>
      </c>
      <c r="C10" s="27">
        <v>276</v>
      </c>
      <c r="D10" s="27">
        <v>246</v>
      </c>
      <c r="E10" s="27">
        <v>79556.5</v>
      </c>
      <c r="F10" s="27">
        <v>0</v>
      </c>
      <c r="G10" s="27">
        <v>0</v>
      </c>
      <c r="H10" s="27">
        <v>79556.5</v>
      </c>
      <c r="I10" s="27">
        <v>45210</v>
      </c>
      <c r="J10" s="27">
        <v>34346.5</v>
      </c>
      <c r="K10" s="27">
        <v>8097</v>
      </c>
      <c r="L10" s="27">
        <f t="shared" si="0"/>
        <v>53307</v>
      </c>
    </row>
    <row r="11" spans="1:12" x14ac:dyDescent="0.25">
      <c r="A11" t="s">
        <v>212</v>
      </c>
      <c r="B11" t="s">
        <v>213</v>
      </c>
      <c r="C11" s="27">
        <v>33</v>
      </c>
      <c r="D11" s="27">
        <v>33</v>
      </c>
      <c r="E11" s="27">
        <v>0</v>
      </c>
      <c r="F11" s="27">
        <v>0</v>
      </c>
      <c r="G11" s="27">
        <v>0</v>
      </c>
      <c r="H11" s="27">
        <v>0</v>
      </c>
      <c r="I11" s="27">
        <v>0</v>
      </c>
      <c r="J11" s="27">
        <v>0</v>
      </c>
      <c r="K11" s="27">
        <v>11291.66</v>
      </c>
      <c r="L11" s="27">
        <f t="shared" si="0"/>
        <v>11291.66</v>
      </c>
    </row>
    <row r="12" spans="1:12" x14ac:dyDescent="0.25">
      <c r="B12" s="23" t="s">
        <v>170</v>
      </c>
      <c r="C12" s="28">
        <f t="shared" ref="C12:L12" si="1">SUM(C2:C11)</f>
        <v>2093</v>
      </c>
      <c r="D12" s="28">
        <f t="shared" si="1"/>
        <v>1951</v>
      </c>
      <c r="E12" s="28">
        <f t="shared" si="1"/>
        <v>1051106</v>
      </c>
      <c r="F12" s="28">
        <f t="shared" si="1"/>
        <v>0</v>
      </c>
      <c r="G12" s="28">
        <f t="shared" si="1"/>
        <v>0</v>
      </c>
      <c r="H12" s="28">
        <f t="shared" si="1"/>
        <v>1051106</v>
      </c>
      <c r="I12" s="28">
        <f t="shared" si="1"/>
        <v>469731.5</v>
      </c>
      <c r="J12" s="28">
        <f t="shared" si="1"/>
        <v>581374.5</v>
      </c>
      <c r="K12" s="28">
        <f t="shared" si="1"/>
        <v>162658.16</v>
      </c>
      <c r="L12" s="28">
        <f t="shared" si="1"/>
        <v>632389.66</v>
      </c>
    </row>
    <row r="18" spans="1:1" x14ac:dyDescent="0.25">
      <c r="A18" s="7" t="s">
        <v>25</v>
      </c>
    </row>
  </sheetData>
  <hyperlinks>
    <hyperlink ref="A18" location="'Reportes Dinámicos'!A1" display="Reportes Dinámicos - General"/>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X18"/>
  <sheetViews>
    <sheetView workbookViewId="0">
      <selection activeCell="A18" sqref="A18"/>
    </sheetView>
  </sheetViews>
  <sheetFormatPr baseColWidth="10" defaultRowHeight="15" x14ac:dyDescent="0.25"/>
  <cols>
    <col min="1" max="1" width="27.5703125" bestFit="1" customWidth="1"/>
    <col min="2" max="2" width="35" bestFit="1" customWidth="1"/>
    <col min="3" max="3" width="12.5703125" bestFit="1" customWidth="1"/>
    <col min="4" max="4" width="13.28515625" bestFit="1" customWidth="1"/>
    <col min="5" max="5" width="11.140625" bestFit="1" customWidth="1"/>
    <col min="6" max="6" width="11.85546875" bestFit="1" customWidth="1"/>
    <col min="7" max="7" width="9.7109375" bestFit="1" customWidth="1"/>
    <col min="8" max="9" width="10.42578125" bestFit="1" customWidth="1"/>
    <col min="10" max="10" width="15" bestFit="1" customWidth="1"/>
    <col min="11" max="11" width="14.140625" bestFit="1" customWidth="1"/>
    <col min="12" max="12" width="21.7109375" bestFit="1" customWidth="1"/>
    <col min="13" max="13" width="22.42578125" bestFit="1" customWidth="1"/>
    <col min="14" max="14" width="20.140625" bestFit="1" customWidth="1"/>
    <col min="15" max="15" width="20.5703125" bestFit="1" customWidth="1"/>
    <col min="16" max="16" width="11.5703125" bestFit="1" customWidth="1"/>
    <col min="17" max="17" width="12.28515625" bestFit="1" customWidth="1"/>
    <col min="19" max="19" width="12.7109375" bestFit="1" customWidth="1"/>
    <col min="20" max="20" width="13.42578125" bestFit="1" customWidth="1"/>
    <col min="23" max="23" width="11" bestFit="1" customWidth="1"/>
    <col min="24" max="24" width="9.85546875" bestFit="1" customWidth="1"/>
  </cols>
  <sheetData>
    <row r="1" spans="1:24" x14ac:dyDescent="0.25">
      <c r="A1" s="29" t="s">
        <v>145</v>
      </c>
      <c r="B1" s="29" t="s">
        <v>222</v>
      </c>
      <c r="C1" s="29" t="s">
        <v>223</v>
      </c>
      <c r="D1" s="29" t="s">
        <v>224</v>
      </c>
      <c r="E1" s="29" t="s">
        <v>225</v>
      </c>
      <c r="F1" s="29" t="s">
        <v>226</v>
      </c>
      <c r="G1" s="29" t="s">
        <v>227</v>
      </c>
      <c r="H1" s="29" t="s">
        <v>228</v>
      </c>
      <c r="I1" s="29" t="s">
        <v>229</v>
      </c>
      <c r="J1" s="29" t="s">
        <v>230</v>
      </c>
      <c r="K1" s="29" t="s">
        <v>231</v>
      </c>
      <c r="L1" s="29" t="s">
        <v>232</v>
      </c>
      <c r="M1" s="29" t="s">
        <v>233</v>
      </c>
      <c r="N1" s="29" t="s">
        <v>234</v>
      </c>
      <c r="O1" s="29" t="s">
        <v>235</v>
      </c>
      <c r="P1" s="29" t="s">
        <v>236</v>
      </c>
      <c r="Q1" s="29" t="s">
        <v>237</v>
      </c>
      <c r="R1" s="29"/>
      <c r="S1" s="29" t="s">
        <v>238</v>
      </c>
      <c r="T1" s="29" t="s">
        <v>239</v>
      </c>
      <c r="U1" s="29"/>
      <c r="V1" s="29" t="s">
        <v>147</v>
      </c>
      <c r="W1" s="29" t="s">
        <v>240</v>
      </c>
      <c r="X1" s="29" t="s">
        <v>241</v>
      </c>
    </row>
    <row r="2" spans="1:24" x14ac:dyDescent="0.25">
      <c r="A2" t="s">
        <v>242</v>
      </c>
      <c r="B2" t="s">
        <v>243</v>
      </c>
      <c r="C2">
        <v>50</v>
      </c>
      <c r="D2">
        <v>0</v>
      </c>
      <c r="E2">
        <v>40</v>
      </c>
      <c r="F2">
        <v>10</v>
      </c>
      <c r="G2">
        <v>0</v>
      </c>
      <c r="H2">
        <v>0</v>
      </c>
      <c r="I2">
        <v>5</v>
      </c>
      <c r="J2">
        <v>1</v>
      </c>
      <c r="K2">
        <v>2</v>
      </c>
      <c r="L2">
        <v>40</v>
      </c>
      <c r="M2">
        <v>10</v>
      </c>
      <c r="N2">
        <v>0</v>
      </c>
      <c r="O2">
        <v>0</v>
      </c>
      <c r="P2">
        <f>C2+E2-G2</f>
        <v>90</v>
      </c>
      <c r="Q2">
        <f>D2+F2-H2</f>
        <v>10</v>
      </c>
      <c r="S2">
        <f>(L2-N2)-(E2-G2)</f>
        <v>0</v>
      </c>
      <c r="T2">
        <f>(M2-O2)-(F2-H2)</f>
        <v>0</v>
      </c>
      <c r="V2">
        <v>50</v>
      </c>
      <c r="W2">
        <v>5</v>
      </c>
      <c r="X2">
        <v>0</v>
      </c>
    </row>
    <row r="3" spans="1:24" x14ac:dyDescent="0.25">
      <c r="A3" t="s">
        <v>244</v>
      </c>
      <c r="B3" t="s">
        <v>245</v>
      </c>
      <c r="C3">
        <v>50</v>
      </c>
      <c r="D3">
        <v>0</v>
      </c>
      <c r="E3">
        <v>40</v>
      </c>
      <c r="F3">
        <v>10</v>
      </c>
      <c r="G3">
        <v>0</v>
      </c>
      <c r="H3">
        <v>0</v>
      </c>
      <c r="I3">
        <v>5</v>
      </c>
      <c r="J3">
        <v>1</v>
      </c>
      <c r="K3">
        <v>2</v>
      </c>
      <c r="L3">
        <v>40</v>
      </c>
      <c r="M3">
        <v>10</v>
      </c>
      <c r="N3">
        <v>0</v>
      </c>
      <c r="O3">
        <v>0</v>
      </c>
      <c r="P3" s="45">
        <f t="shared" ref="P3:P4" si="0">C3+E3-G3</f>
        <v>90</v>
      </c>
      <c r="Q3">
        <f t="shared" ref="Q3:Q4" si="1">D3+F3-H3</f>
        <v>10</v>
      </c>
      <c r="S3">
        <f t="shared" ref="S3:T4" si="2">(L3-N3)-(E3-G3)</f>
        <v>0</v>
      </c>
      <c r="T3">
        <f t="shared" si="2"/>
        <v>0</v>
      </c>
      <c r="V3">
        <v>50</v>
      </c>
      <c r="W3">
        <v>5</v>
      </c>
      <c r="X3">
        <v>0</v>
      </c>
    </row>
    <row r="4" spans="1:24" x14ac:dyDescent="0.25">
      <c r="A4" t="s">
        <v>246</v>
      </c>
      <c r="B4" t="s">
        <v>247</v>
      </c>
      <c r="C4">
        <v>50</v>
      </c>
      <c r="D4">
        <v>50</v>
      </c>
      <c r="E4">
        <v>900</v>
      </c>
      <c r="F4">
        <v>0</v>
      </c>
      <c r="G4">
        <v>100</v>
      </c>
      <c r="H4">
        <v>0</v>
      </c>
      <c r="I4">
        <v>5</v>
      </c>
      <c r="J4">
        <v>1</v>
      </c>
      <c r="K4">
        <v>2</v>
      </c>
      <c r="L4">
        <v>300</v>
      </c>
      <c r="M4">
        <v>0</v>
      </c>
      <c r="N4">
        <v>100</v>
      </c>
      <c r="O4">
        <v>0</v>
      </c>
      <c r="P4" s="45">
        <f t="shared" si="0"/>
        <v>850</v>
      </c>
      <c r="Q4">
        <f t="shared" si="1"/>
        <v>50</v>
      </c>
      <c r="S4">
        <f t="shared" si="2"/>
        <v>-600</v>
      </c>
      <c r="T4">
        <f>(M4-O4)-(F4-H4)</f>
        <v>0</v>
      </c>
      <c r="V4">
        <v>50</v>
      </c>
      <c r="W4">
        <v>5</v>
      </c>
      <c r="X4">
        <v>0</v>
      </c>
    </row>
    <row r="18" spans="1:1" x14ac:dyDescent="0.25">
      <c r="A18" s="7" t="s">
        <v>25</v>
      </c>
    </row>
  </sheetData>
  <hyperlinks>
    <hyperlink ref="A18" location="'Reportes Dinámicos'!A1" display="Reportes Dinámicos - General"/>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8"/>
  <sheetViews>
    <sheetView workbookViewId="0">
      <selection activeCell="D7" sqref="D7"/>
    </sheetView>
  </sheetViews>
  <sheetFormatPr baseColWidth="10" defaultRowHeight="15" x14ac:dyDescent="0.25"/>
  <cols>
    <col min="1" max="1" width="27.5703125" bestFit="1" customWidth="1"/>
    <col min="2" max="2" width="18.28515625" customWidth="1"/>
    <col min="3" max="3" width="14.42578125" customWidth="1"/>
    <col min="4" max="4" width="37.85546875" customWidth="1"/>
    <col min="5" max="5" width="18.5703125" customWidth="1"/>
    <col min="6" max="6" width="14.7109375" customWidth="1"/>
    <col min="7" max="7" width="20.5703125" customWidth="1"/>
    <col min="8" max="8" width="13.7109375" customWidth="1"/>
    <col min="9" max="9" width="38.7109375" bestFit="1" customWidth="1"/>
    <col min="12" max="12" width="19" bestFit="1" customWidth="1"/>
    <col min="13" max="13" width="14" bestFit="1" customWidth="1"/>
  </cols>
  <sheetData>
    <row r="1" spans="1:13" x14ac:dyDescent="0.25">
      <c r="A1" s="1" t="s">
        <v>257</v>
      </c>
      <c r="B1" s="1" t="s">
        <v>12</v>
      </c>
      <c r="C1" s="1" t="s">
        <v>258</v>
      </c>
      <c r="D1" s="1" t="s">
        <v>259</v>
      </c>
      <c r="E1" s="1" t="s">
        <v>260</v>
      </c>
      <c r="F1" s="1" t="s">
        <v>261</v>
      </c>
      <c r="G1" s="1" t="s">
        <v>262</v>
      </c>
      <c r="H1" s="1" t="s">
        <v>263</v>
      </c>
      <c r="I1" s="1" t="s">
        <v>264</v>
      </c>
      <c r="J1" s="1" t="s">
        <v>104</v>
      </c>
      <c r="K1" s="1" t="s">
        <v>265</v>
      </c>
      <c r="L1" s="1" t="s">
        <v>266</v>
      </c>
      <c r="M1" s="1" t="s">
        <v>55</v>
      </c>
    </row>
    <row r="2" spans="1:13" x14ac:dyDescent="0.25">
      <c r="A2" s="30">
        <v>43841</v>
      </c>
      <c r="B2" s="1" t="s">
        <v>267</v>
      </c>
      <c r="C2" s="1" t="s">
        <v>268</v>
      </c>
      <c r="D2" s="1" t="s">
        <v>269</v>
      </c>
      <c r="E2" s="1" t="s">
        <v>270</v>
      </c>
      <c r="F2" s="1" t="s">
        <v>271</v>
      </c>
      <c r="G2" s="31">
        <v>1000000404518650</v>
      </c>
      <c r="H2" s="1" t="s">
        <v>272</v>
      </c>
      <c r="I2" s="1" t="s">
        <v>273</v>
      </c>
      <c r="J2" s="1">
        <v>140</v>
      </c>
      <c r="K2" s="1">
        <v>0</v>
      </c>
      <c r="L2" s="30">
        <v>43841</v>
      </c>
      <c r="M2" s="1" t="s">
        <v>65</v>
      </c>
    </row>
    <row r="3" spans="1:13" x14ac:dyDescent="0.25">
      <c r="A3" s="30">
        <v>43841</v>
      </c>
      <c r="B3" s="1" t="s">
        <v>274</v>
      </c>
      <c r="C3" s="1" t="s">
        <v>275</v>
      </c>
      <c r="D3" s="1" t="s">
        <v>276</v>
      </c>
      <c r="E3" s="1" t="s">
        <v>277</v>
      </c>
      <c r="F3" s="1" t="s">
        <v>278</v>
      </c>
      <c r="G3" s="31">
        <v>1000000404518650</v>
      </c>
      <c r="H3" s="1" t="s">
        <v>279</v>
      </c>
      <c r="I3" s="1" t="s">
        <v>280</v>
      </c>
      <c r="J3" s="1">
        <v>495</v>
      </c>
      <c r="K3" s="1">
        <v>0</v>
      </c>
      <c r="L3" s="30">
        <v>43841</v>
      </c>
      <c r="M3" s="1" t="s">
        <v>65</v>
      </c>
    </row>
    <row r="4" spans="1:13" x14ac:dyDescent="0.25">
      <c r="A4" s="30">
        <v>43841</v>
      </c>
      <c r="B4" s="1" t="s">
        <v>281</v>
      </c>
      <c r="C4" s="1" t="s">
        <v>282</v>
      </c>
      <c r="D4" s="1" t="s">
        <v>283</v>
      </c>
      <c r="E4" s="1" t="s">
        <v>284</v>
      </c>
      <c r="F4" s="1" t="s">
        <v>285</v>
      </c>
      <c r="G4" s="31">
        <v>1000000404518650</v>
      </c>
      <c r="H4" s="1" t="s">
        <v>272</v>
      </c>
      <c r="I4" s="1" t="s">
        <v>286</v>
      </c>
      <c r="J4" s="1">
        <v>98</v>
      </c>
      <c r="K4" s="1">
        <v>0</v>
      </c>
      <c r="L4" s="30">
        <v>43841</v>
      </c>
      <c r="M4" s="1" t="s">
        <v>65</v>
      </c>
    </row>
    <row r="18" spans="1:1" x14ac:dyDescent="0.25">
      <c r="A18" s="7" t="s">
        <v>25</v>
      </c>
    </row>
  </sheetData>
  <hyperlinks>
    <hyperlink ref="A18" location="'Reportes Dinámicos'!A1" display="Reportes Dinámicos - General"/>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Reportes Dinámicos</vt:lpstr>
      <vt:lpstr>Ventas_81</vt:lpstr>
      <vt:lpstr>VentasCobranza_54</vt:lpstr>
      <vt:lpstr>VentasDistribuidor_82</vt:lpstr>
      <vt:lpstr>InventarioProdTerm_49</vt:lpstr>
      <vt:lpstr>ResumenAlmacen_67</vt:lpstr>
      <vt:lpstr>ResumenVentasDiarias_67</vt:lpstr>
      <vt:lpstr>Kardex_81</vt:lpstr>
      <vt:lpstr>Facturacion_74</vt:lpstr>
      <vt:lpstr>CorteCaja_25</vt:lpstr>
      <vt:lpstr>Promociones_41</vt:lpstr>
      <vt:lpstr>VentasConSaldo_83</vt:lpstr>
      <vt:lpstr>GastosVendedor_0</vt:lpstr>
      <vt:lpstr>Cobranza_28</vt:lpstr>
      <vt:lpstr>CobranzaGral_25</vt:lpstr>
      <vt:lpstr>Cobranza_16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Alejandro Amador Serrano</dc:creator>
  <cp:lastModifiedBy>Belem</cp:lastModifiedBy>
  <dcterms:created xsi:type="dcterms:W3CDTF">2015-06-05T18:19:34Z</dcterms:created>
  <dcterms:modified xsi:type="dcterms:W3CDTF">2021-02-20T03:57:11Z</dcterms:modified>
</cp:coreProperties>
</file>