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4.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Duxstar\Productos\eRouteCloud\Trunk\Analisis\EspecificacionRequerimientos\Reportes Dinámicos\"/>
    </mc:Choice>
  </mc:AlternateContent>
  <bookViews>
    <workbookView xWindow="20370" yWindow="510" windowWidth="20640" windowHeight="11160"/>
  </bookViews>
  <sheets>
    <sheet name="Reportes Dinámicos" sheetId="1" r:id="rId1"/>
    <sheet name="Ventas_81" sheetId="2" r:id="rId2"/>
    <sheet name="VentasCobranza_54" sheetId="3" r:id="rId3"/>
    <sheet name="VentasDistribuidor_82" sheetId="4" r:id="rId4"/>
    <sheet name="InventarioProdTerm_49" sheetId="5" r:id="rId5"/>
    <sheet name="ResumenAlmacen_67" sheetId="9" r:id="rId6"/>
    <sheet name="ResumenVentasDiarias_67" sheetId="8" r:id="rId7"/>
    <sheet name="Kardex_81" sheetId="10" r:id="rId8"/>
    <sheet name="Facturacion_74" sheetId="11" r:id="rId9"/>
    <sheet name="CorteCaja_25" sheetId="12" r:id="rId10"/>
    <sheet name="Promociones_41" sheetId="14" r:id="rId11"/>
    <sheet name="VentasConSaldo_83" sheetId="16" r:id="rId12"/>
    <sheet name="GastosVendedor_0" sheetId="17" r:id="rId13"/>
    <sheet name="Cobranza_28" sheetId="18" r:id="rId14"/>
    <sheet name="CobranzaGral_25" sheetId="20" r:id="rId15"/>
    <sheet name="Cobranza_16" sheetId="21" r:id="rId1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16" l="1"/>
  <c r="G21" i="16" s="1"/>
  <c r="F21" i="16"/>
  <c r="F20" i="16"/>
  <c r="G19" i="16"/>
  <c r="F19" i="16"/>
  <c r="G12" i="16"/>
  <c r="F12" i="16"/>
  <c r="G6" i="17" l="1"/>
  <c r="G5" i="17"/>
  <c r="K12" i="21" l="1"/>
  <c r="G10" i="20"/>
  <c r="I9" i="20"/>
  <c r="H9" i="20"/>
  <c r="G9" i="20"/>
  <c r="I5" i="20"/>
  <c r="I10" i="20" s="1"/>
  <c r="H5" i="20"/>
  <c r="H10" i="20" s="1"/>
  <c r="G5" i="20"/>
  <c r="P3" i="10" l="1"/>
  <c r="P4" i="10"/>
  <c r="P2" i="10"/>
  <c r="E55" i="14" l="1"/>
  <c r="E28" i="14"/>
  <c r="E13" i="14"/>
  <c r="B69" i="12" l="1"/>
  <c r="I60" i="12"/>
  <c r="H60" i="12"/>
  <c r="G60" i="12"/>
  <c r="T4" i="10" l="1"/>
  <c r="S4" i="10"/>
  <c r="Q4" i="10"/>
  <c r="T3" i="10"/>
  <c r="S3" i="10"/>
  <c r="Q3" i="10"/>
  <c r="T2" i="10"/>
  <c r="S2" i="10"/>
  <c r="Q2" i="10"/>
  <c r="K12" i="8" l="1"/>
  <c r="J12" i="8"/>
  <c r="I12" i="8"/>
  <c r="H12" i="8"/>
  <c r="G12" i="8"/>
  <c r="F12" i="8"/>
  <c r="E12" i="8"/>
  <c r="D12" i="8"/>
  <c r="C12" i="8"/>
  <c r="L11" i="8"/>
  <c r="L10" i="8"/>
  <c r="L9" i="8"/>
  <c r="L8" i="8"/>
  <c r="L7" i="8"/>
  <c r="L6" i="8"/>
  <c r="L5" i="8"/>
  <c r="L4" i="8"/>
  <c r="L3" i="8"/>
  <c r="L2" i="8"/>
  <c r="K14" i="9"/>
  <c r="G14" i="9"/>
  <c r="C14" i="9"/>
  <c r="C13" i="9"/>
  <c r="K13" i="9"/>
  <c r="J13" i="9"/>
  <c r="I13" i="9"/>
  <c r="H13" i="9"/>
  <c r="G13" i="9"/>
  <c r="F13" i="9"/>
  <c r="E13" i="9"/>
  <c r="D13" i="9"/>
  <c r="I7" i="9"/>
  <c r="I14" i="9" s="1"/>
  <c r="C7" i="9"/>
  <c r="D7" i="9"/>
  <c r="D14" i="9" s="1"/>
  <c r="E7" i="9"/>
  <c r="E14" i="9" s="1"/>
  <c r="F7" i="9"/>
  <c r="F14" i="9" s="1"/>
  <c r="G7" i="9"/>
  <c r="H7" i="9"/>
  <c r="H14" i="9" s="1"/>
  <c r="K7" i="9"/>
  <c r="J7" i="9"/>
  <c r="J14" i="9" s="1"/>
  <c r="H11" i="5"/>
  <c r="F11" i="5"/>
  <c r="E11" i="5"/>
  <c r="D11" i="5"/>
  <c r="C11" i="5"/>
  <c r="L12" i="8" l="1"/>
</calcChain>
</file>

<file path=xl/comments1.xml><?xml version="1.0" encoding="utf-8"?>
<comments xmlns="http://schemas.openxmlformats.org/spreadsheetml/2006/main">
  <authors>
    <author>Erik Alejandro Amador Serrano</author>
  </authors>
  <commentList>
    <comment ref="A1" authorId="0" shapeId="0">
      <text>
        <r>
          <rPr>
            <b/>
            <sz val="9"/>
            <color indexed="81"/>
            <rFont val="Tahoma"/>
            <family val="2"/>
          </rPr>
          <t>Erik Alejandro Amador Serrano:</t>
        </r>
        <r>
          <rPr>
            <sz val="9"/>
            <color indexed="81"/>
            <rFont val="Tahoma"/>
            <family val="2"/>
          </rPr>
          <t xml:space="preserve">
Mostrar: </t>
        </r>
        <r>
          <rPr>
            <b/>
            <sz val="9"/>
            <color indexed="81"/>
            <rFont val="Tahoma"/>
            <family val="2"/>
          </rPr>
          <t>DiaClave</t>
        </r>
      </text>
    </comment>
    <comment ref="B1" authorId="0" shapeId="0">
      <text>
        <r>
          <rPr>
            <b/>
            <sz val="9"/>
            <color indexed="81"/>
            <rFont val="Tahoma"/>
            <family val="2"/>
          </rPr>
          <t>Erik Alejandro Amador Serrano:</t>
        </r>
        <r>
          <rPr>
            <sz val="9"/>
            <color indexed="81"/>
            <rFont val="Tahoma"/>
            <family val="2"/>
          </rPr>
          <t xml:space="preserve">
Mostrar: </t>
        </r>
        <r>
          <rPr>
            <b/>
            <sz val="9"/>
            <color indexed="81"/>
            <rFont val="Tahoma"/>
            <family val="2"/>
          </rPr>
          <t>Valor por Referencia de TransProd.TipoTurno</t>
        </r>
      </text>
    </comment>
    <comment ref="E1" authorId="0" shapeId="0">
      <text>
        <r>
          <rPr>
            <b/>
            <sz val="9"/>
            <color indexed="81"/>
            <rFont val="Tahoma"/>
            <family val="2"/>
          </rPr>
          <t>Erik Alejandro Amador Serrano:</t>
        </r>
        <r>
          <rPr>
            <sz val="9"/>
            <color indexed="81"/>
            <rFont val="Tahoma"/>
            <family val="2"/>
          </rPr>
          <t xml:space="preserve">
Mostrar: </t>
        </r>
        <r>
          <rPr>
            <b/>
            <sz val="9"/>
            <color indexed="81"/>
            <rFont val="Tahoma"/>
            <family val="2"/>
          </rPr>
          <t>FechaCaptura</t>
        </r>
      </text>
    </comment>
    <comment ref="H1" authorId="0" shapeId="0">
      <text>
        <r>
          <rPr>
            <b/>
            <sz val="9"/>
            <color indexed="81"/>
            <rFont val="Tahoma"/>
            <family val="2"/>
          </rPr>
          <t>Erik Alejandro Amador Serrano:</t>
        </r>
        <r>
          <rPr>
            <sz val="9"/>
            <color indexed="81"/>
            <rFont val="Tahoma"/>
            <family val="2"/>
          </rPr>
          <t xml:space="preserve">
Mostrar: </t>
        </r>
        <r>
          <rPr>
            <b/>
            <sz val="9"/>
            <color indexed="81"/>
            <rFont val="Tahoma"/>
            <family val="2"/>
          </rPr>
          <t>TransProd.Total</t>
        </r>
      </text>
    </comment>
    <comment ref="I1" authorId="0" shapeId="0">
      <text>
        <r>
          <rPr>
            <b/>
            <sz val="9"/>
            <color indexed="81"/>
            <rFont val="Tahoma"/>
            <family val="2"/>
          </rPr>
          <t>Erik Alejandro Amador Serrano:</t>
        </r>
        <r>
          <rPr>
            <sz val="9"/>
            <color indexed="81"/>
            <rFont val="Tahoma"/>
            <family val="2"/>
          </rPr>
          <t xml:space="preserve">
Mostrar: </t>
        </r>
        <r>
          <rPr>
            <b/>
            <sz val="9"/>
            <color indexed="81"/>
            <rFont val="Tahoma"/>
            <family val="2"/>
          </rPr>
          <t>NombreCorto</t>
        </r>
      </text>
    </comment>
  </commentList>
</comments>
</file>

<file path=xl/comments2.xml><?xml version="1.0" encoding="utf-8"?>
<comments xmlns="http://schemas.openxmlformats.org/spreadsheetml/2006/main">
  <authors>
    <author>Erik Alejandro Amador Serrano</author>
  </authors>
  <commentList>
    <comment ref="A1" authorId="0" shapeId="0">
      <text>
        <r>
          <rPr>
            <b/>
            <sz val="9"/>
            <color indexed="81"/>
            <rFont val="Tahoma"/>
            <family val="2"/>
          </rPr>
          <t>Erik Alejandro Amador Serrano:</t>
        </r>
        <r>
          <rPr>
            <sz val="9"/>
            <color indexed="81"/>
            <rFont val="Tahoma"/>
            <family val="2"/>
          </rPr>
          <t xml:space="preserve">
ProductoClave</t>
        </r>
      </text>
    </comment>
    <comment ref="B1" authorId="0" shapeId="0">
      <text>
        <r>
          <rPr>
            <b/>
            <sz val="9"/>
            <color indexed="81"/>
            <rFont val="Tahoma"/>
            <family val="2"/>
          </rPr>
          <t>Erik Alejandro Amador Serrano:</t>
        </r>
        <r>
          <rPr>
            <sz val="9"/>
            <color indexed="81"/>
            <rFont val="Tahoma"/>
            <family val="2"/>
          </rPr>
          <t xml:space="preserve">
Producto.Nombre</t>
        </r>
      </text>
    </comment>
    <comment ref="C1" authorId="0" shapeId="0">
      <text>
        <r>
          <rPr>
            <b/>
            <sz val="9"/>
            <color indexed="81"/>
            <rFont val="Tahoma"/>
            <family val="2"/>
          </rPr>
          <t>Erik Alejandro Amador Serrano:</t>
        </r>
        <r>
          <rPr>
            <sz val="9"/>
            <color indexed="81"/>
            <rFont val="Tahoma"/>
            <family val="2"/>
          </rPr>
          <t xml:space="preserve">
Se presenta como Inventario Inicial el inventario final del producto obtenido para el día anterior a la fecha actual (paso 1): &lt;InvHistDetalle.BuenEstadoFin&gt; donde &lt;InvHistDetalle.ProductoClave = Producto actual&gt;.
Paso 1: Se tomarán en cuenta sólo los registros que coincidan con el Almacén, la (s) fecha (s) y el (los) esquema (s) seleccionados en la parte de filtros, se obtiene información del Histórico del Inventario, es decir &lt;InvHist.AlmacenId = Filtro (s) seleccionado (s)&gt; y &lt;InvHist.FechaHoraAlta = Fecha del Día anterior correspondiente a cada uno de los días incluidos en el rango de fechas seleccionado como filtro&gt;, para el filtro de esquemas se realiza lo siguiente &lt;InvHist.InvHId = InvHistDetalle.InvHId&gt; y &lt;InvHistDetalle.ProductoClave = Producto.ProductoClave&gt; y &lt;Producto.ProductoClave = ProductoEsquema.ProductoClave&gt; y &lt;ProductoEsquema.EsquemaId = Esquema.EsquemaId&gt; y &lt;Esquema.EsquemaId = filtro (s) seleccionado (s)&gt; y/o &lt;Esquema.EsquemaIdPadre = filtro (s) seleccionado (s)&gt;.
</t>
        </r>
        <r>
          <rPr>
            <b/>
            <sz val="9"/>
            <color indexed="81"/>
            <rFont val="Tahoma"/>
            <family val="2"/>
          </rPr>
          <t>NOTA: El nombre de la columna depende si se muestra la columna Inv. Inicial ME si es así se muestra como está "Inv. Inicial BE" si no se muestra, entonces mostrar esta con el nombre de "Inv. Inicial".</t>
        </r>
      </text>
    </comment>
    <comment ref="D1" authorId="0" shapeId="0">
      <text>
        <r>
          <rPr>
            <b/>
            <sz val="9"/>
            <color indexed="81"/>
            <rFont val="Tahoma"/>
            <family val="2"/>
          </rPr>
          <t>Erik Alejandro Amador Serrano:</t>
        </r>
        <r>
          <rPr>
            <sz val="9"/>
            <color indexed="81"/>
            <rFont val="Tahoma"/>
            <family val="2"/>
          </rPr>
          <t xml:space="preserve">
Se presenta como Inventario Inicial el inventario final del producto obtenido para el día anterior a la fecha actual (paso 1): &lt;InvHistDetalle.MalEstadoFin&gt;, donde &lt;InvHistDetalle.ProductoClave = Producto actual&gt;.
Paso 1: Se tomarán en cuenta sólo los registros que coincidan con el Almacén, la (s) fecha (s) y el (los) esquema (s) seleccionados en la parte de filtros, se obtiene información del Histórico del Inventario, es decir &lt;InvHist.AlmacenId = Filtro (s) seleccionado (s)&gt; y &lt;InvHist.FechaHoraAlta = Fecha del Día anterior correspondiente a cada uno de los días incluidos en el rango de fechas seleccionado como filtro&gt;, para el filtro de esquemas se realiza lo siguiente &lt;InvHist.InvHId = InvHistDetalle.InvHId&gt; y &lt;InvHistDetalle.ProductoClave = Producto.ProductoClave&gt; y &lt;Producto.ProductoClave = ProductoEsquema.ProductoClave&gt; y &lt;ProductoEsquema.EsquemaId = Esquema.EsquemaId&gt; y &lt;Esquema.EsquemaId = filtro (s) seleccionado (s)&gt; y/o &lt;Esquema.EsquemaIdPadre = filtro (s) seleccionado (s)&gt;.
</t>
        </r>
        <r>
          <rPr>
            <b/>
            <sz val="9"/>
            <color indexed="81"/>
            <rFont val="Tahoma"/>
            <family val="2"/>
          </rPr>
          <t>NOTA: Esta columna solo aparecera si se encuentran datos en ME de lo contario no mostrarla.</t>
        </r>
      </text>
    </comment>
    <comment ref="E1" authorId="0" shapeId="0">
      <text>
        <r>
          <rPr>
            <b/>
            <sz val="9"/>
            <color indexed="81"/>
            <rFont val="Tahoma"/>
            <family val="2"/>
          </rPr>
          <t>Erik Alejandro Amador Serrano:</t>
        </r>
        <r>
          <rPr>
            <sz val="9"/>
            <color indexed="81"/>
            <rFont val="Tahoma"/>
            <family val="2"/>
          </rPr>
          <t xml:space="preserve">
Se presenta la sumatoria de la cantidad de los Movimientos del Almacén correspondientes a Entradas en Buen Estado asociadas con Transacciones (paso 1) y NO asociadas con Transacciones (paso 2) que se hayan obtenido para  el producto &lt;∑MOVDetalle.Cantidad&gt;, donde &lt;MOVDetalle.ProductoClave = Producto actual&gt;:
Paso 1: Se tomarán en cuenta sólo los registros que coincidan con el Almacén, la (s) fecha (s) y el (los) esquema (s) seleccionados en la parte de filtros, se obtiene información de los Movimientos del Almacén correspondientes a Entradas en Buen Estado asociadas con Transacciones, es decir &lt;MovAlmacen.AlmacenId = filtro (s) seleccionado (s)&gt; y &lt;MovAlmacen.TransProdId = TransProd.TransProdId&gt; y &lt;TrnasProd.DiaClave o DiaClave1 = Dia.DiaClave&gt; y &lt;Dia.FechaCaptura = filtro o filtros seleccionados&gt; y que los movimientos sean &lt;TransProd.Tipo &lt;&gt; 3 (siempre y cuando se encuentren en TrpTpd como Devoluciones provenientes de Consignación )&gt; y &lt;TransProd.TipoFase = 2&gt; y que los movimientos &lt;MovAlmacen.CMAID = ConfigMovAlmacen.CMAID&gt; donde &lt;ConfigMovAlmacen.CMAID = No corresponda a la configuración de los siguientes movimientos: “Ajuste de entrada en buen estado por diferencia”, “Ajuste de entrada en mal estado por diferencia”, “Ajuste de salida en buen estado por diferencia”, “Ajuste de salida en mal estado por diferencia”&gt; y &lt;ConfigMovAlmacen.TipoAplicacion = 1&gt; y &lt;ConfigMovAlmacen.TipoMovPerm = 1&gt;, para el filtro de esquemas se realiza lo siguiente &lt;MOVAlmacen.MOVId = MOVDetalle.MOVId&gt; y &lt;MOVDetalle.ProductoClave = Producto.ProductoClave&gt; y &lt;Producto.ProductoClave = ProductoEsquema.ProductoClave&gt; y &lt;ProductoEsquema.EsquemaId = Esquema.EsquemaId&gt; y &lt;Esquema.EsquemaId = filtro (s) seleccionado (s)&gt; y/o &lt;Esquema.EsquemaIdPadre = filtro (s) seleccionado (s)&gt;.
Paso 2: Se tomarán en cuenta sólo los registros que coincidan con el Almacén, la (s) fecha (s) y el (los) esquema (s) seleccionados en la parte de filtros, se obtiene información de los Movimientos del Almacén correspondientes a Entradas en Buen Estado NO asociadas con Transacciones, es decir &lt;MovAlmacen.AlmacenId = filtro (s) seleccionado (s)&gt; y &lt;MovAlmacen.TransProdId = Null&gt;, y q los movimientos &lt;MovAlmacen.CMAID = ConfigMovAlmacen.CMAID&gt; donde &lt;ConfigMovAlmacen.CMAID = No corresponda a la configuración de los siguientes movimientos: “Ajuste de entrada en buen estado por diferencia”, “Ajuste de entrada en mal estado por diferencia”, “Ajuste de salida en buen estado por diferencia”, “Ajuste de salida en mal estado por diferencia”&gt; y &lt;ConfigMovAlmacen.TipoAplicacion = 1&gt; y &lt;ConfigMovAlmacen.TipoMovPerm = 1&gt;, y que los movimientos cumplan con &lt;MovAlmacen.TipoFase = 2&gt;  y &lt;MovAlmacen.FechaHoraAplicacion = filtro o filtros seleccionados&gt;, para el filtro de esquemas se realiza lo siguiente &lt;MOVAlmacen.MOVId = MOVDetalle.MOVId&gt; y &lt;MOVDetalle.ProductoClave = Producto.ProductoClave&gt; y &lt;Producto.ProductoClave = ProductoEsquema.ProductoClave&gt; y &lt;ProductoEsquema.EsquemaId = Esquema.EsquemaId&gt; y &lt;Esquema.EsquemaId = filtro (s) seleccionado (s)&gt; y/o &lt;Esquema.EsquemaIdPadre = filtro (s) seleccionado (s)&gt;.
</t>
        </r>
      </text>
    </comment>
    <comment ref="F1" authorId="0" shapeId="0">
      <text>
        <r>
          <rPr>
            <b/>
            <sz val="9"/>
            <color indexed="81"/>
            <rFont val="Tahoma"/>
            <family val="2"/>
          </rPr>
          <t>Erik Alejandro Amador Serrano:</t>
        </r>
        <r>
          <rPr>
            <sz val="9"/>
            <color indexed="81"/>
            <rFont val="Tahoma"/>
            <family val="2"/>
          </rPr>
          <t xml:space="preserve">
Se presenta la sumatoria de la cantidad de los Movimientos del Almacén correspondientes a Entradas en Mal Estado asociadas con Transacciones (paso 1) y NO asociadas con Transacciones (paso 2) que se hayan obtenido para  el producto &lt;∑MOVDetalle.Cantidad&gt;, donde &lt;MOVDetalle.ProductoClave = Producto actual&gt;
Paso 1: Se tomarán en cuenta sólo los registros que coincidan con el Almacén, la (s) fecha (s) y el (los) esquema (s) seleccionados en la parte de filtros, se obtiene información de los Movimientos del Almacén correspondientes a Entradas en Mal Estado asociadas con Transacciones, es decir &lt;MovAlmacen.AlmacenId = filtro (s) seleccionado (s)&gt; y &lt;MovAlmacen.TransProdId = TransProd.TransProdId&gt; y &lt;TransProd.DiaClave o DiaClave1 = Dia.DiaClave&gt; y &lt;Dia.FechaCaptura = filtro o filtros seleccionados&gt; y que los movimientos sean &lt;TransProd.TipoFase = 2&gt; y &lt;MovAlmacen.CMAID = ConfigMovAlmacen.CMAID&gt; donde &lt;ConfigMovAlmacen.CMAID = No corresponda a la configuración de los siguientes movimientos: “Ajuste de entrada en buen estado por diferencia”, “Ajuste de entrada en mal estado por diferencia”, “Ajuste de salida en buen estado por diferencia”, “Ajuste de salida en mal estado por diferencia”&gt; y &lt;ConfigMovAlmacen.TipoAplicacion = 2&gt; y &lt;ConfigMovAlmacen.TipoMovPerm = 1&gt;, para el filtro de esquemas se realiza lo siguiente &lt;MOVAlmacen.MOVId = MOVDetalle.MOVId&gt; y &lt;MOVDetalle.ProductoClave = Producto.ProductoClave&gt; y &lt;Producto.ProductoClave = ProductoEsquema.ProductoClave&gt; y &lt;ProductoEsquema.EsquemaId = Esquema.EsquemaId&gt; y &lt;Esquema.EsquemaId = filtro (s) seleccionado (s)&gt; y/o &lt;Esquema.EsquemaIdPadre = filtro (s) seleccionado (s)&gt;.
Paso 2 (6): Se tomarán en cuenta sólo los registros que coincidan con el Almacén, la (s) fecha (s) y el (los) esquema (s) seleccionados en la parte de filtros, se obtiene información de los Movimientos del Almacén correspondientes a Entradas en Mal Estado NO asociadas con Transacciones, es decir &lt;MovAlmacen.AlmacenId = filtro (s) seleccionado (s)&gt; y &lt;MovAlmacen.TransProdId = Null&gt;, y q los movimientos &lt;MovAlmacen.CMAID = ConfigMovAlmacen.CMAID&gt; donde &lt;ConfigMovAlmacen.CMAID = No corresponda a la configuración de los siguientes movimientos: “Ajuste de entrada en buen estado por diferencia”, “Ajuste de entrada en mal estado por diferencia”, “Ajuste de salida en buen estado por diferencia”, “Ajuste de salida en mal estado por diferencia”&gt; y &lt;ConfigMovAlmacen.TipoAplicacion = 2&gt; y &lt;ConfigMovAlmacen.TipoMovPerm = 1&gt;, y que los movimientos cumplan con &lt;MovAlmacen.TipoFase = 2&gt;  y &lt;MovAlmacen.FechaHoraAplicacion = filtro o filtros seleccionados&gt;, para el filtro de esquemas se realiza lo siguiente &lt;MOVAlmacen.MOVId = MOVDetalle.MOVId&gt; y &lt;MOVDetalle.ProductoClave = Producto.ProductoClave&gt; y &lt;Producto.ProductoClave = ProductoEsquema.ProductoClave&gt; y &lt;ProductoEsquema.EsquemaId = Esquema.EsquemaId&gt; y &lt;Esquema.EsquemaId = filtro (s) seleccionado (s)&gt; y/o &lt;Esquema.EsquemaIdPadre = filtro (s) seleccionado (s)&gt;.</t>
        </r>
      </text>
    </comment>
    <comment ref="G1" authorId="0" shapeId="0">
      <text>
        <r>
          <rPr>
            <b/>
            <sz val="9"/>
            <color indexed="81"/>
            <rFont val="Tahoma"/>
            <family val="2"/>
          </rPr>
          <t>Erik Alejandro Amador Serrano:</t>
        </r>
        <r>
          <rPr>
            <sz val="9"/>
            <color indexed="81"/>
            <rFont val="Tahoma"/>
            <family val="2"/>
          </rPr>
          <t xml:space="preserve">
Se presenta la sumatoria de la cantidad de los Movimientos del Almacén correspondientes a Salidas en Buen Estado asociadas con Transacciones (paso 1) y NO asociadas con Transacciones (paso 2) que se hayan obtenido para  el producto &lt;∑MOVDetalle.Cantidad&gt;, donde &lt;MOVDetalle.ProductoClave = Producto actual&gt;.
Paso 1: Se tomarán en cuenta sólo los registros que coincidan con el Almacén, la (s) fecha (s) y el (los) esquema (s) seleccionados en la parte de filtros, se obtiene información de los Movimientos del Almacén correspondientes a Salidas en Buen Estado asociadas con Transacciones, es decir &lt;MovAlmacen.AlmacenId = filtro (s) seleccionado (s)&gt; y &lt;MovAlmacen.TransProdId = TransProd.TransProdId&gt; y &lt;TransProd.DiaClave o DiaClave1 = Dia.DiaClave&gt; y &lt;Dia.FechaCaptura = filtro o filtros seleccionados&gt; y que los movimientos sean &lt;TransProd.Tipo &lt;&gt; 1 y 24&gt; y &lt;TransProd.TipoFase = 2&gt; y que los movimientos &lt;MovAlmacen.CMAID = ConfigMovAlmacen.CMAID&gt; donde &lt;ConfigMovAlmacen.CMAID = No corresponda a la configuración de los siguientes movimientos: “Ajuste de entrada en buen estado por diferencia”, “Ajuste de entrada en mal estado por diferencia”, “Ajuste de salida en buen estado por diferencia”, “Ajuste de salida en mal estado por diferencia”&gt; y &lt;ConfigMovAlmacen.TipoAplicacion = 1&gt; y &lt;ConfigMovAlmacen.TipoMovPerm = 2&gt;, para el filtro de esquemas se realiza lo siguiente &lt;MOVAlmacen.MOVId = MOVDetalle.MOVId&gt; y &lt;MOVDetalle.ProductoClave = Producto.ProductoClave&gt; y &lt;Producto.ProductoClave = ProductoEsquema.ProductoClave&gt; y &lt;ProductoEsquema.EsquemaId = Esquema.EsquemaId&gt; y &lt;Esquema.EsquemaId = filtro (s) seleccionado (s)&gt; y/o &lt;Esquema.EsquemaIdPadre = filtro (s) seleccionado (s)&gt;.
Paso 2: Se tomarán en cuenta sólo los registros que coincidan con el Almacén, la (s) fecha (s) y el (los) esquema (s) seleccionados en la parte de filtros, se obtiene información de los Movimientos del Almacén correspondientes a Salidas en Buen Estado NO asociadas con Transacciones, es decir &lt;MovAlmacen.AlmacenId = filtro (s) seleccionado (s)&gt; y &lt;MovAlmacen.TransProdId = Null&gt;, y q los movimientos &lt;MovAlmacen.CMAID = ConfigMovAlmacen.CMAID&gt; donde &lt;ConfigMovAlmacen.CMAID = No corresponda a la configuración de los siguientes movimientos: “Ajuste de entrada en buen estado por diferencia”, “Ajuste de entrada en mal estado por diferencia”, “Ajuste de salida en buen estado por diferencia”, “Ajuste de salida en mal estado por diferencia”&gt; y &lt;ConfigMovAlmacen.TipoAplicacion = 1&gt; y &lt;ConfigMovAlmacen.TipoMovPerm = 2&gt;, y que los movimientos cumplan con &lt;MovAlmacen.TipoFase = 2&gt;  y &lt;MovAlmacen.FechaHoraAplicacion = filtro o filtros seleccionados&gt;, para el filtro de esquemas se realiza lo siguiente &lt;MOVAlmacen.MOVId = MOVDetalle.MOVId&gt; y &lt;MOVDetalle.ProductoClave = Producto.ProductoClave&gt; y &lt;Producto.ProductoClave = ProductoEsquema.ProductoClave&gt; y &lt;ProductoEsquema.EsquemaId = Esquema.EsquemaId&gt; y &lt;Esquema.EsquemaId = filtro (s) seleccionado (s)&gt; y/o &lt;Esquema.EsquemaIdPadre = filtro (s) seleccionado (s)&gt;.</t>
        </r>
      </text>
    </comment>
    <comment ref="H1" authorId="0" shapeId="0">
      <text>
        <r>
          <rPr>
            <b/>
            <sz val="9"/>
            <color indexed="81"/>
            <rFont val="Tahoma"/>
            <family val="2"/>
          </rPr>
          <t>Erik Alejandro Amador Serrano:</t>
        </r>
        <r>
          <rPr>
            <sz val="9"/>
            <color indexed="81"/>
            <rFont val="Tahoma"/>
            <family val="2"/>
          </rPr>
          <t xml:space="preserve">
Se presenta la sumatoria de la cantidad de los Movimientos del Almacén correspondientes a Salidas en Mal Estado asociadas con Transacciones (paso 1) y NO asociadas con Transacciones (paso 2) que se hayan obtenido para  el producto &lt;∑MOVDetalle.Cantidad&gt;, donde &lt;MOVDetalle.ProductoClave = Producto actual&gt;.
Paso 1: Se tomarán en cuenta sólo los registros que coincidan con el Almacén, la (s) fecha (s) y el (los) esquema (s) seleccionados en la parte de filtros, se obtiene información de los Movimientos del Almacén correspondientes a Salidas en Mal Estado asociadas con Transacciones, es decir &lt;MovAlmacen.AlmacenId = filtro (s) seleccionado (s)&gt; y &lt;MovAlmacen.TransProdId = TransProd.TransProdId&gt; y &lt;TransProd.DiaClave o DiaClave1 = Dia.DiaClave&gt; y &lt;Dia.FechaCaptura = filtro o filtros seleccionados&gt; y que los movimientos sean &lt;TransProd.Tipo &lt;&gt; 1&gt; y &lt;MovAlmacen.TipoFase = 2&gt; y que &lt;MovAlmacen.CMAID = ConfigMovAlmacen.CMAID&gt; donde &lt;ConfigMovAlmacen.CMAID = No corresponda a la configuración de los siguientes movimientos: “Ajuste de entrada en buen estado por diferencia”, “Ajuste de entrada en mal estado por diferencia”, “Ajuste de salida en buen estado por diferencia”, “Ajuste de salida en mal estado por diferencia”&gt; y &lt;ConfigMovAlmacen.TipoAplicacion = 2&gt; y &lt;ConfigMovAlmacen.TipoMovPerm = 2&gt;, para el filtro de esquemas se realiza lo siguiente &lt;MOVAlmacen.MOVId = MOVDetalle.MOVId&gt; y &lt;MOVDetalle.ProductoClave = Producto.ProductoClave&gt; y &lt;Producto.ProductoClave = ProductoEsquema.ProductoClave&gt; y &lt;ProductoEsquema.EsquemaId = Esquema.EsquemaId&gt; y &lt;Esquema.EsquemaId = filtro (s) seleccionado (s)&gt; y/o &lt;Esquema.EsquemaIdPadre = filtro (s) seleccionado (s)&gt;.
Paso 2: Se tomarán en cuenta sólo los registros que coincidan con el Almacén, la (s) fecha (s) y el (los) esquema (s) seleccionados en la parte de filtros, se obtiene información de los Movimientos del Almacén correspondientes a Salidas en Mal Estado NO asociadas con Transacciones, es decir &lt;MovAlmacen.AlmacenId = filtro (s) seleccionado (s)&gt; y &lt;MovAlmacen.TransProdId = Null&gt;, y q los movimientos &lt;MovAlmacen.CMAID = ConfigMovAlmacen.CMAID&gt; donde &lt;ConfigMovAlmacen.CMAID = No corresponda a la configuración de los siguientes movimientos: “Ajuste de entrada en buen estado por diferencia”, “Ajuste de entrada en mal estado por diferencia”, “Ajuste de salida en buen estado por diferencia”, “Ajuste de salida en mal estado por diferencia”&gt; y &lt;ConfigMovAlmacen.TipoAplicacion = 2&gt; y &lt;ConfigMovAlmacen.TipoMovPerm = 2&gt;, y que los movimientos cumplan con &lt;MovAlmacen.TipoFase = 2&gt;  y &lt;MovAlmacen.FechaHoraAplicacion = filtro o filtros seleccionados&gt;, para el filtro de esquemas se realiza lo siguiente &lt;MOVAlmacen.MOVId = MOVDetalle.MOVId&gt; y &lt;MOVDetalle.ProductoClave = Producto.ProductoClave&gt; y &lt;Producto.ProductoClave = ProductoEsquema.ProductoClave&gt; y &lt;ProductoEsquema.EsquemaId = Esquema.EsquemaId&gt; y &lt;Esquema.EsquemaId = filtro (s) seleccionado (s)&gt; y/o &lt;Esquema.EsquemaIdPadre = filtro (s) seleccionado (s)&gt;.</t>
        </r>
      </text>
    </comment>
    <comment ref="I1" authorId="0" shapeId="0">
      <text>
        <r>
          <rPr>
            <b/>
            <sz val="9"/>
            <color indexed="81"/>
            <rFont val="Tahoma"/>
            <family val="2"/>
          </rPr>
          <t>Erik Alejandro Amador Serrano:</t>
        </r>
        <r>
          <rPr>
            <sz val="9"/>
            <color indexed="81"/>
            <rFont val="Tahoma"/>
            <family val="2"/>
          </rPr>
          <t xml:space="preserve">
Se presenta la sumatoria de la cantidad de los detalles de obsequios (paso 1) que se hayan obtenido para  el producto &lt;∑TransProdDetalle.Cantidad&gt;, donde &lt;TransProdDetalle.ProductoClave = Producto actual&gt;.
Paso 1: Se tomarán en cuenta sólo los registros que coincidan con el Almacén, la (s) fecha (s) y el (los) esquema (s) seleccionados en la parte de filtros, se obtiene información de los Obsequios, es decir &lt;TransProd.TransProdId = MovAlmacen.TransProdId&gt; y &lt;MovAlmacen.AlmacenId = filtro (s) seleccionado (s)&gt; y &lt;MovAlmacen.TipoFase = 2&gt; y &lt;TransProd.DiaClave o DiaClave1 = Dia.DiaClave&gt; y &lt;Dia.FechaCaptura = filtro o filtros seleccionados&gt; y que los movimientos sean &lt;TransProd.Tipo = 1&gt; y &lt;TransProd.TipoFase = 2 o 3&gt; y &lt;TransProd.Promocion = 2&gt; y para el detalle del movimiento &lt;TransProd.TransProdId = TransProdDetalle.TransProdId&gt; y &lt;TransProdDetalle.ProductoClave = Producto.ProductoClave&gt; y para el filtro de esquemas &lt;TransProdDetalle.ProductoClave = ProductoEsquema.ProductoClave&gt; y &lt;ProductoEsquema.EsquemaId = Esquema.EsquemaId&gt; y &lt;Esquema.EsquemaId = filtro (s) seleccionado (s)&gt; y/o &lt;Esquema.EsquemaIdPadre = filtro (s) seleccionado (s)&gt;.</t>
        </r>
      </text>
    </comment>
    <comment ref="J1" authorId="0" shapeId="0">
      <text>
        <r>
          <rPr>
            <b/>
            <sz val="9"/>
            <color indexed="81"/>
            <rFont val="Tahoma"/>
            <family val="2"/>
          </rPr>
          <t>Erik Alejandro Amador Serrano:</t>
        </r>
        <r>
          <rPr>
            <sz val="9"/>
            <color indexed="81"/>
            <rFont val="Tahoma"/>
            <family val="2"/>
          </rPr>
          <t xml:space="preserve">
Se presenta la sumatoria de la cantidad de los detalles de las ventas de contado (paso 1) que se hayan obtenido para  el producto &lt;∑TransProdDetalle.Cantidad&gt;, donde &lt;TransProdDetalle.ProductoClave = Producto actual&gt;.
Paso 1: Se tomarán en cuenta sólo los registros que coincidan con el Almacén, la (s) fecha (s) y el (los) esquema (s) seleccionados en la parte de filtros, se obtiene información de las Ventas de Contado, es decir &lt;TransProd.TransProdId = MovAlmacen.TransProdId&gt; y &lt;MovAlmacen.AlmacenId = filtro (s) seleccionado (s)&gt; y &lt;MovAlmacen.TipoFase = 2&gt; y &lt;TransProd.DiaClave o DiaClave1 = Dia.DiaClave&gt; y &lt;Dia.FechaCaptura = filtro o filtros seleccionados&gt; y que los movimientos sean &lt;TransProd.Tipo = 1&gt; y &lt;TransProd.TipoFase = 2 o 3&gt; y &lt;TransProd.CFVTipo = 1&gt; y &lt;TransProd.Promocion &lt;&gt; 2&gt; y para el detalle del movimiento &lt;TransProd.TransProdId = TransProdDetalle.TransProdId&gt; y &lt;TransProdDetalle.ProductoClave = Producto.ProductoClave&gt; y para el filtro de esquemas &lt;TransProdDetalle.ProductoClave = ProductoEsquema.ProductoClave&gt; y &lt;ProductoEsquema.EsquemaId = Esquema.EsquemaId&gt; y &lt;Esquema.EsquemaId = filtro (s) seleccionado (s)&gt; y/o &lt;Esquema.EsquemaIdPadre = filtro (s) seleccionado (s)&gt;.</t>
        </r>
      </text>
    </comment>
    <comment ref="K1" authorId="0" shapeId="0">
      <text>
        <r>
          <rPr>
            <b/>
            <sz val="9"/>
            <color indexed="81"/>
            <rFont val="Tahoma"/>
            <family val="2"/>
          </rPr>
          <t>Erik Alejandro Amador Serrano:</t>
        </r>
        <r>
          <rPr>
            <sz val="9"/>
            <color indexed="81"/>
            <rFont val="Tahoma"/>
            <family val="2"/>
          </rPr>
          <t xml:space="preserve">
Se presenta la sumatoria de la cantidad de los detalles de las ventas a crédito (paso 1) que se hayan obtenido para  el producto &lt;∑TransProdDetalle.Cantidad&gt;, donde &lt;TransProdDetalle.ProductoClave = Producto actual&gt;.
Paso 1: Se tomarán en cuenta sólo los registros que coincidan con el Almacén, la (s) fecha (s) y el (los) esquema (s) seleccionados en la parte de filtros, se obtiene información de las Ventas a Crédito, es decir &lt;TransProd.TransProdId = MovAlmacen.TransProdId&gt; y &lt;MovAlmacen.AlmacenId = filtro (s) seleccionado (s)&gt; y &lt;MovAlmacen.TipoFase = 2&gt; y &lt;TransProd.DiaClave o DiaClave1 = Dia.DiaClave&gt; y &lt;Dia.FechaCaptura = filtro o filtros seleccionados&gt; y que los movimientos sean &lt;TransProd.Tipo = 1&gt; y &lt;TransProd.TipoFase = 2 o 3&gt; y &lt;TransProd.CFVTipo = 2&gt; y &lt;TransProd.Promocion &lt;&gt; 2&gt; y para el detalle del movimiento &lt;TransProd.TransProdId = TransProdDetalle.TransProdId&gt; y &lt;TransProdDetalle.ProductoClave = Producto.ProductoClave&gt; y para el filtro de esquemas &lt;TransProdDetalle.ProductoClave = ProductoEsquema.ProductoClave&gt; y &lt;ProductoEsquema.EsquemaId = Esquema.EsquemaId&gt; y &lt;Esquema.EsquemaId = filtro (s) seleccionado (s)&gt; y/o &lt;Esquema.EsquemaIdPadre = filtro (s) seleccionado (s)&gt;.</t>
        </r>
      </text>
    </comment>
    <comment ref="L1" authorId="0" shapeId="0">
      <text>
        <r>
          <rPr>
            <b/>
            <sz val="9"/>
            <color indexed="81"/>
            <rFont val="Tahoma"/>
            <family val="2"/>
          </rPr>
          <t>Erik Alejandro Amador Serrano:</t>
        </r>
        <r>
          <rPr>
            <sz val="9"/>
            <color indexed="81"/>
            <rFont val="Tahoma"/>
            <family val="2"/>
          </rPr>
          <t xml:space="preserve">
Se presenta la sumatoria de la cantidad de los detalles de las Entradas en Buen Estado por Conteo (paso 1) que se hayan obtenido para el producto &lt;∑MOVdetalle.Cantidad&gt;, donde &lt;MovDetalle.ProductoClave = Producto actual&gt;.
Paso 1: Se tomarán en cuenta sólo los registros que coincidan con el Almacén, la (s) fecha (s) y el (los) esquema (s) seleccionados en la parte de filtros, se obtiene información de las Entradas en Buen Estado por Conteo, es decir, &lt;CONHist.AjusteEntradaBE = MovAlmacen.CMAId&gt; y &lt;MovAlmacen.AlmacenId = filtro (s) seleccionado (s)&gt; y &lt;MovAlmacen.FechaHoraAplicacion = filtro o filtros seleccionados&gt; y &lt;MovAlmacen.MOVId = MOVDetalle.MOVId&gt;, para el filtro de esquemas se realiza lo siguiente &lt;MOVDetalle.ProductoClave = Producto.ProductoClave&gt; y &lt;Producto.ProductoClave = ProductoEsquema.ProductoClave&gt; y &lt;ProductoEsquema.EsquemaId = Esquema.EsquemaId&gt; y &lt;Esquema.EsquemaId = filtro (s) seleccionado (s)&gt; y/o &lt;Esquema.EsquemaIdPadre = filtro (s) seleccionado (s)&gt;.</t>
        </r>
      </text>
    </comment>
    <comment ref="M1" authorId="0" shapeId="0">
      <text>
        <r>
          <rPr>
            <b/>
            <sz val="9"/>
            <color indexed="81"/>
            <rFont val="Tahoma"/>
            <family val="2"/>
          </rPr>
          <t>Erik Alejandro Amador Serrano:</t>
        </r>
        <r>
          <rPr>
            <sz val="9"/>
            <color indexed="81"/>
            <rFont val="Tahoma"/>
            <family val="2"/>
          </rPr>
          <t xml:space="preserve">
Se presenta la sumatoria de la cantidad de los detalles de las Entradas en Mal Estado por Conteo (paso 1) que se hayan obtenido para el producto &lt;∑MOVdetalle.Cantidad&gt;, donde &lt;MovDetalle.ProductoClave = Producto actual&gt;.
Paso 1: Se tomarán en cuenta sólo los registros que coincidan con el Almacén, la (s) fecha (s) y el (los) esquema (s) seleccionados en la parte de filtros, se obtiene información de las Entradas en Mal Estado por Conteo, es decir, &lt;CONHist.AjusteEntradaME = MovAlmacen.CMAId&gt; y &lt;MovAlmacen.AlmacenId = filtro (s) seleccionado (s)&gt; y &lt;MovAlmacen.FechaHoraAplicacion = filtro o filtros seleccionados&gt; y &lt;MovAlmacen.MOVId = MOVDetalle.MOVId&gt;, para el filtro de esquemas se realiza lo siguiente &lt;MOVDetalle.ProductoClave = Producto.ProductoClave&gt; y &lt;Producto.ProductoClave = ProductoEsquema.ProductoClave&gt; y &lt;ProductoEsquema.EsquemaId = Esquema.EsquemaId&gt; y &lt;Esquema.EsquemaId = filtro (s) seleccionado (s)&gt; y/o &lt;Esquema.EsquemaIdPadre = filtro (s) seleccionado (s)&gt;.
</t>
        </r>
      </text>
    </comment>
    <comment ref="N1" authorId="0" shapeId="0">
      <text>
        <r>
          <rPr>
            <b/>
            <sz val="9"/>
            <color indexed="81"/>
            <rFont val="Tahoma"/>
            <family val="2"/>
          </rPr>
          <t>Erik Alejandro Amador Serrano:</t>
        </r>
        <r>
          <rPr>
            <sz val="9"/>
            <color indexed="81"/>
            <rFont val="Tahoma"/>
            <family val="2"/>
          </rPr>
          <t xml:space="preserve">
Se presenta la sumatoria de la cantidad de los detalles de las Salidas en Buen Estado por Conteo (paso 1) que se hayan obtenido para el producto &lt;∑MOVdetalle.Cantidad&gt;, donde &lt;MovDetalle.ProductoClave = Producto actual&gt;.
Paso 1: Se tomarán en cuenta sólo los registros que coincidan con el Almacén, la (s) fecha (s) y el (los) esquema (s) seleccionados en la parte de filtros, se obtiene información de las Salidas en Buen Estado por Conteo, es decir, &lt;CONHist.AjusteSalidaBE = MovAlmacen.CMAId&gt; y &lt;MovAlmacen.AlmacenId = filtro (s) seleccionado (s)&gt; y &lt;MovAlmacen.FechaHoraAplicacion = filtro o filtros seleccionados&gt; y &lt;MovAlmacen.MOVId = MOVDetalle.MOVId&gt;, para el filtro de esquemas se realiza lo siguiente &lt;MOVDetalle.ProductoClave = Producto.ProductoClave&gt; y &lt;Producto.ProductoClave = ProductoEsquema.ProductoClave&gt; y &lt;ProductoEsquema.EsquemaId = Esquema.EsquemaId&gt; y &lt;Esquema.EsquemaId = filtro (s) seleccionado (s)&gt; y/o &lt;Esquema.EsquemaIdPadre = filtro (s) seleccionado (s)&gt;.
</t>
        </r>
      </text>
    </comment>
    <comment ref="O1" authorId="0" shapeId="0">
      <text>
        <r>
          <rPr>
            <b/>
            <sz val="9"/>
            <color indexed="81"/>
            <rFont val="Tahoma"/>
            <family val="2"/>
          </rPr>
          <t>Erik Alejandro Amador Serrano:</t>
        </r>
        <r>
          <rPr>
            <sz val="9"/>
            <color indexed="81"/>
            <rFont val="Tahoma"/>
            <family val="2"/>
          </rPr>
          <t xml:space="preserve">
Se presenta la sumatoria de la cantidad de los detalles de las Salidas en Mal Estado por Conteo (paso 1) que se hayan obtenido para el producto &lt;∑MOVdetalle.Cantidad&gt;, donde &lt;MovDetalle.ProductoClave = Producto actual&gt;.
Paso 1: Se tomarán en cuenta sólo los registros que coincidan con el Almacén, la (s) fecha (s) y el (los) esquema (s) seleccionados en la parte de filtros, se obtiene información de las Salidas en Mal Estado por Conteo, es decir, &lt;CONHist.AjusteSalidasME = MovAlmacen.CMAId&gt; y &lt;MovAlmacen.AlmacenId = filtro (s) seleccionado (s)&gt; y &lt;MovAlmacen.FechaHoraAplicacion = filtro o filtros seleccionados&gt; y &lt;MovAlmacen.MOVId = MOVDetalle.MOVId&gt;, para el filtro de esquemas se realiza lo siguiente &lt;MOVDetalle.ProductoClave = Producto.ProductoClave&gt; y &lt;Producto.ProductoClave = ProductoEsquema.ProductoClave&gt; y &lt;ProductoEsquema.EsquemaId = Esquema.EsquemaId&gt; y &lt;Esquema.EsquemaId = filtro (s) seleccionado (s)&gt; y/o &lt;Esquema.EsquemaIdPadre = filtro (s) seleccionado (s)&gt;.
</t>
        </r>
      </text>
    </comment>
    <comment ref="P1" authorId="0" shapeId="0">
      <text>
        <r>
          <rPr>
            <b/>
            <sz val="9"/>
            <color indexed="81"/>
            <rFont val="Tahoma"/>
            <family val="2"/>
          </rPr>
          <t>Erik Alejandro Amador Serrano:</t>
        </r>
        <r>
          <rPr>
            <sz val="9"/>
            <color indexed="81"/>
            <rFont val="Tahoma"/>
            <family val="2"/>
          </rPr>
          <t xml:space="preserve">
</t>
        </r>
        <r>
          <rPr>
            <sz val="9"/>
            <color indexed="81"/>
            <rFont val="Tahoma"/>
            <family val="2"/>
          </rPr>
          <t xml:space="preserve">Se presenta el inventario final del producto en el almacén, a partir de lo siguiente: Inv. Inicial BE + Entradas BE – Salidas BE – Obsequios – Ventas Contado – Ventas Crédito.
</t>
        </r>
        <r>
          <rPr>
            <b/>
            <sz val="9"/>
            <color indexed="81"/>
            <rFont val="Tahoma"/>
            <family val="2"/>
          </rPr>
          <t>NOTA: El nombre de la columna depende de si se muestra la columna Inv. Final ME si es así se muestra como está "Inv. Final BE" si no se muestra, entonces mostrar esta con el nombre de "Inv. Final".</t>
        </r>
      </text>
    </comment>
    <comment ref="Q1" authorId="0" shapeId="0">
      <text>
        <r>
          <rPr>
            <b/>
            <sz val="9"/>
            <color indexed="81"/>
            <rFont val="Tahoma"/>
            <family val="2"/>
          </rPr>
          <t>Erik Alejandro Amador Serrano:</t>
        </r>
        <r>
          <rPr>
            <sz val="9"/>
            <color indexed="81"/>
            <rFont val="Tahoma"/>
            <family val="2"/>
          </rPr>
          <t xml:space="preserve">
Se presenta el inventario final del producto en el almacén, a partir de lo siguiente: Inv. Inicial ME + Entradas ME – Salidas ME.
</t>
        </r>
        <r>
          <rPr>
            <b/>
            <sz val="9"/>
            <color indexed="81"/>
            <rFont val="Tahoma"/>
            <family val="2"/>
          </rPr>
          <t>NOTA: Esta columna solo aparecera si se encuentran datos (Productos) en ME de lo contario no mostrarla.</t>
        </r>
      </text>
    </comment>
    <comment ref="S1" authorId="0" shapeId="0">
      <text>
        <r>
          <rPr>
            <b/>
            <sz val="9"/>
            <color indexed="81"/>
            <rFont val="Tahoma"/>
            <family val="2"/>
          </rPr>
          <t>Erik Alejandro Amador Serrano:</t>
        </r>
        <r>
          <rPr>
            <sz val="9"/>
            <color indexed="81"/>
            <rFont val="Tahoma"/>
            <family val="2"/>
          </rPr>
          <t xml:space="preserve">
Se presenta la suma de las sigueintes columnas:
((</t>
        </r>
        <r>
          <rPr>
            <b/>
            <sz val="9"/>
            <color indexed="81"/>
            <rFont val="Tahoma"/>
            <family val="2"/>
          </rPr>
          <t>Entradas BE por Conteo</t>
        </r>
        <r>
          <rPr>
            <sz val="9"/>
            <color indexed="81"/>
            <rFont val="Tahoma"/>
            <family val="2"/>
          </rPr>
          <t xml:space="preserve"> - </t>
        </r>
        <r>
          <rPr>
            <b/>
            <sz val="9"/>
            <color indexed="81"/>
            <rFont val="Tahoma"/>
            <family val="2"/>
          </rPr>
          <t>Salidas BE por Conteo</t>
        </r>
        <r>
          <rPr>
            <sz val="9"/>
            <color indexed="81"/>
            <rFont val="Tahoma"/>
            <family val="2"/>
          </rPr>
          <t>) - 
(</t>
        </r>
        <r>
          <rPr>
            <b/>
            <sz val="9"/>
            <color indexed="81"/>
            <rFont val="Tahoma"/>
            <family val="2"/>
          </rPr>
          <t>Entradas BE</t>
        </r>
        <r>
          <rPr>
            <sz val="9"/>
            <color indexed="81"/>
            <rFont val="Tahoma"/>
            <family val="2"/>
          </rPr>
          <t xml:space="preserve"> - </t>
        </r>
        <r>
          <rPr>
            <b/>
            <sz val="9"/>
            <color indexed="81"/>
            <rFont val="Tahoma"/>
            <family val="2"/>
          </rPr>
          <t>Salidas BE</t>
        </r>
        <r>
          <rPr>
            <sz val="9"/>
            <color indexed="81"/>
            <rFont val="Tahoma"/>
            <family val="2"/>
          </rPr>
          <t>))</t>
        </r>
      </text>
    </comment>
    <comment ref="T1" authorId="0" shapeId="0">
      <text>
        <r>
          <rPr>
            <b/>
            <sz val="9"/>
            <color indexed="81"/>
            <rFont val="Tahoma"/>
            <family val="2"/>
          </rPr>
          <t>Erik Alejandro Amador Serrano:</t>
        </r>
        <r>
          <rPr>
            <sz val="9"/>
            <color indexed="81"/>
            <rFont val="Tahoma"/>
            <family val="2"/>
          </rPr>
          <t xml:space="preserve">
Se presenta la suma de las sigueintes columnas:
((</t>
        </r>
        <r>
          <rPr>
            <b/>
            <sz val="9"/>
            <color indexed="81"/>
            <rFont val="Tahoma"/>
            <family val="2"/>
          </rPr>
          <t>Entradas ME por Conteo</t>
        </r>
        <r>
          <rPr>
            <sz val="9"/>
            <color indexed="81"/>
            <rFont val="Tahoma"/>
            <family val="2"/>
          </rPr>
          <t xml:space="preserve"> - </t>
        </r>
        <r>
          <rPr>
            <b/>
            <sz val="9"/>
            <color indexed="81"/>
            <rFont val="Tahoma"/>
            <family val="2"/>
          </rPr>
          <t>Salidas ME por Conteo</t>
        </r>
        <r>
          <rPr>
            <sz val="9"/>
            <color indexed="81"/>
            <rFont val="Tahoma"/>
            <family val="2"/>
          </rPr>
          <t>) -
(</t>
        </r>
        <r>
          <rPr>
            <b/>
            <sz val="9"/>
            <color indexed="81"/>
            <rFont val="Tahoma"/>
            <family val="2"/>
          </rPr>
          <t>Entradas ME</t>
        </r>
        <r>
          <rPr>
            <sz val="9"/>
            <color indexed="81"/>
            <rFont val="Tahoma"/>
            <family val="2"/>
          </rPr>
          <t xml:space="preserve"> - </t>
        </r>
        <r>
          <rPr>
            <b/>
            <sz val="9"/>
            <color indexed="81"/>
            <rFont val="Tahoma"/>
            <family val="2"/>
          </rPr>
          <t>Salidas ME</t>
        </r>
        <r>
          <rPr>
            <sz val="9"/>
            <color indexed="81"/>
            <rFont val="Tahoma"/>
            <family val="2"/>
          </rPr>
          <t>))</t>
        </r>
      </text>
    </comment>
    <comment ref="V1" authorId="0" shapeId="0">
      <text>
        <r>
          <rPr>
            <b/>
            <sz val="9"/>
            <color indexed="81"/>
            <rFont val="Tahoma"/>
            <family val="2"/>
          </rPr>
          <t>Erik Alejandro Amador Serrano:</t>
        </r>
        <r>
          <rPr>
            <sz val="9"/>
            <color indexed="81"/>
            <rFont val="Tahoma"/>
            <family val="2"/>
          </rPr>
          <t xml:space="preserve">
Se presenta la sumatoria de la cantidad de los detalles de las Cargas (Paso 1) &lt;∑TransProdDetalle.Cantidad&gt;, donde &lt;TransProdDetalle.ProductoClave = Producto actual&gt;.
Paso 1: Se tomarán en cuenta sólo los registros que coincidan con el Almacén, la (s) fecha (s) y el (los) esquema (s) seleccionados en la parte de filtros, se obtiene información de las Cargas, es decir, &lt;TrasnProd.Tipo = 2&gt; donde &lt;TransProd.DiaClave = Dia.DiaClave&gt; y &lt;TransProd.DiaClave o DiaClave1 = Dia.DiaClave&gt; y &lt;Dia.FechaCaptura = filtro o filtros seleccionados&gt; y &lt;TransProd.TransProdId = TransProdDetalle.TransProdId&gt;, para filtrar el almacén &lt;TransProd.MUsuarioId = Vendedor.USUId&gt; y &lt;Vendedor.VendedorId = VenCentroDistHist.VendedorId&gt; y &lt;VenCentroDistHist.AlmacenId = filtro o filtros seleccionados&gt;, para el filtro de esquemas se realiza lo siguiente &lt;TransProdDetalle.ProductoClave = Producto.ProductoClave&gt; y &lt;Producto.ProductoClave = ProductoEsquema.ProductoClave&gt; y &lt;ProductoEsquema.EsquemaId = Esquema.EsquemaId&gt; y &lt;Esquema.EsquemaId = filtro (s) seleccionado (s)&gt; y/o &lt;Esquema.EsquemaIdPadre = filtro (s) seleccionado (s)&gt;.</t>
        </r>
      </text>
    </comment>
    <comment ref="W1" authorId="0" shapeId="0">
      <text>
        <r>
          <rPr>
            <b/>
            <sz val="9"/>
            <color indexed="81"/>
            <rFont val="Tahoma"/>
            <family val="2"/>
          </rPr>
          <t>Erik Alejandro Amador Serrano:</t>
        </r>
        <r>
          <rPr>
            <sz val="9"/>
            <color indexed="81"/>
            <rFont val="Tahoma"/>
            <family val="2"/>
          </rPr>
          <t xml:space="preserve">
Se presenta la sumatoria de la cantidad de los detalles de las Devoluciones Buenas (Paso 1) &lt;∑TransProdDetalle.Cantidad&gt;, donde &lt;TransProdDetalle.ProductoClave = Producto actual&gt;.
Paso 1: Se tomarán en cuenta sólo los registros que coincidan con el Almacén, la (s) fecha (s) y el (los) esquema (s) seleccionados en la parte de filtros, se obtiene información de las Devoluciones Buenas, es decir, &lt;TrasnProd.Tipo = 7&gt; donde &lt;TransProd.DiaClave = Dia.DiaClave&gt; y &lt;TransProd.DiaClave o DiaClave1 = Dia.DiaClave&gt; y &lt;Dia.FechaCaptura = filtro o filtros seleccionados&gt; y &lt;TransProd.TransProdId = TransProdDetalle.TransProdId&gt;, para filtrar el almacén &lt;TransProd.MUsuarioId = Vendedor.USUId&gt; y &lt;Vendedor.VendedorId = VenCentroDistHist.VendedorId&gt; y &lt;VenCentroDistHist.AlmacenId = filtro o filtros seleccionados&gt;, para el filtro de esquemas se realiza lo siguiente &lt;TransProdDetalle.ProductoClave = Producto.ProductoClave&gt; y &lt;Producto.ProductoClave = ProductoEsquema.ProductoClave&gt; y &lt;ProductoEsquema.EsquemaId = Esquema.EsquemaId&gt; y &lt;Esquema.EsquemaId = filtro (s) seleccionado (s)&gt; y/o &lt;Esquema.EsquemaIdPadre = filtro (s) seleccionado (s)&gt;.
</t>
        </r>
      </text>
    </comment>
    <comment ref="X1" authorId="0" shapeId="0">
      <text>
        <r>
          <rPr>
            <b/>
            <sz val="9"/>
            <color indexed="81"/>
            <rFont val="Tahoma"/>
            <family val="2"/>
          </rPr>
          <t>Erik Alejandro Amador Serrano:</t>
        </r>
        <r>
          <rPr>
            <sz val="9"/>
            <color indexed="81"/>
            <rFont val="Tahoma"/>
            <family val="2"/>
          </rPr>
          <t xml:space="preserve">
Se presenta la sumatoria de la cantidad de los detalles de las Devoluciones Malas (Paso 1) &lt;∑TransProdDetalle.Cantidad&gt;, donde &lt;TransProdDetalle.ProductoClave = Producto actual&gt;.
Paso 1: Se tomarán en cuenta sólo los registros que coincidan con el Almacén, la (s) fecha (s) y el (los) esquema (s) seleccionados en la parte de filtros, se obtiene información de las Devoluciones Malas, es decir, &lt;TrasnProd.Tipo = 4&gt; donde &lt;TransProd.DiaClave = Dia.DiaClave&gt; y &lt;TransProd.DiaClave o DiaClave1 = Dia.DiaClave&gt; y &lt;Dia.FechaCaptura = filtro o filtros seleccionados&gt; y &lt;TransProd.TransProdId = TransProdDetalle.TransProdId&gt;, para filtrar el almacén &lt;TransProd.MUsuarioId = Vendedor.USUId&gt; y &lt;Vendedor.VendedorId = VenCentroDistHist.VendedorId&gt; y &lt;VenCentroDistHist.AlmacenId = filtro o filtros seleccionados&gt;, para el filtro de esquemas se realiza lo siguiente &lt;TransProdDetalle.ProductoClave = Producto.ProductoClave&gt; y &lt;Producto.ProductoClave = ProductoEsquema.ProductoClave&gt; y &lt;ProductoEsquema.EsquemaId = Esquema.EsquemaId&gt; y &lt;Esquema.EsquemaId = filtro (s) seleccionado (s)&gt; y/o &lt;Esquema.EsquemaIdPadre = filtro (s) seleccionado (s)&gt;.
</t>
        </r>
      </text>
    </comment>
  </commentList>
</comments>
</file>

<file path=xl/comments3.xml><?xml version="1.0" encoding="utf-8"?>
<comments xmlns="http://schemas.openxmlformats.org/spreadsheetml/2006/main">
  <authors>
    <author>Erik Alejandro Amador Serrano</author>
  </authors>
  <commentList>
    <comment ref="A1" authorId="0" shapeId="0">
      <text>
        <r>
          <rPr>
            <b/>
            <sz val="9"/>
            <color indexed="81"/>
            <rFont val="Tahoma"/>
            <family val="2"/>
          </rPr>
          <t>Erik Alejandro Amador Serrano:</t>
        </r>
        <r>
          <rPr>
            <sz val="9"/>
            <color indexed="81"/>
            <rFont val="Tahoma"/>
            <family val="2"/>
          </rPr>
          <t xml:space="preserve">
Se presenta la Fecha de Facturación TRPDatoFiscal.FechaTimbrado, obteniendo la información de todas las columnas con el punto 1.
Punto 1: Se tomarán en cuenta sólo los registros que coincidan con el Cliente, Vendedor y Fecha o rango de fechas seleccionados en la parte de filtros, se obtiene la información de las facturas vigente y/o canceladas, es decir, &lt;TransProd.Tipo = 8&gt; y &lt;TransProd.TipoFase = 0 o 1&gt; y &lt;TransProd.VisitaClave de la factura = Visita.VisitaClave&gt; y &lt;Visita.VendedorId = Vendedor seleccionado&gt; y &lt;Visita.ClienteClave = Cliente seleccionado&gt; y &lt;Visita.DiaClave = Dia.DiaClave&gt; y &lt;Dia.FechaCaptura = Fecha o rango de fechas&gt;, se obtiene la información referente a la factura, es decir &lt;TransProd.TransProdId de la factura = TRPDatoFiscal.TransProdId&gt;.</t>
        </r>
      </text>
    </comment>
    <comment ref="B1" authorId="0" shapeId="0">
      <text>
        <r>
          <rPr>
            <b/>
            <sz val="9"/>
            <color indexed="81"/>
            <rFont val="Tahoma"/>
            <family val="2"/>
          </rPr>
          <t>Erik Alejandro Amador Serrano:</t>
        </r>
        <r>
          <rPr>
            <sz val="9"/>
            <color indexed="81"/>
            <rFont val="Tahoma"/>
            <family val="2"/>
          </rPr>
          <t xml:space="preserve">
Se muestra la clave y nombre del vendedor separados por un guion, es decir &lt;Vendedor.MCNClave&gt; " - " &lt;Vendedor.Nombre&gt;, ej: Clave - NombreVendedor.</t>
        </r>
      </text>
    </comment>
    <comment ref="C1" authorId="0" shapeId="0">
      <text>
        <r>
          <rPr>
            <b/>
            <sz val="9"/>
            <color indexed="81"/>
            <rFont val="Tahoma"/>
            <family val="2"/>
          </rPr>
          <t>Erik Alejandro Amador Serrano:</t>
        </r>
        <r>
          <rPr>
            <sz val="9"/>
            <color indexed="81"/>
            <rFont val="Tahoma"/>
            <family val="2"/>
          </rPr>
          <t xml:space="preserve">
Cliente.Clave</t>
        </r>
      </text>
    </comment>
    <comment ref="D1" authorId="0" shapeId="0">
      <text>
        <r>
          <rPr>
            <b/>
            <sz val="9"/>
            <color indexed="81"/>
            <rFont val="Tahoma"/>
            <family val="2"/>
          </rPr>
          <t>Erik Alejandro Amador Serrano:</t>
        </r>
        <r>
          <rPr>
            <sz val="9"/>
            <color indexed="81"/>
            <rFont val="Tahoma"/>
            <family val="2"/>
          </rPr>
          <t xml:space="preserve">
TRPDatoFiscal.RazonSocial</t>
        </r>
      </text>
    </comment>
    <comment ref="E1" authorId="0" shapeId="0">
      <text>
        <r>
          <rPr>
            <b/>
            <sz val="9"/>
            <color indexed="81"/>
            <rFont val="Tahoma"/>
            <family val="2"/>
          </rPr>
          <t>Erik Alejandro Amador Serrano:</t>
        </r>
        <r>
          <rPr>
            <sz val="9"/>
            <color indexed="81"/>
            <rFont val="Tahoma"/>
            <family val="2"/>
          </rPr>
          <t xml:space="preserve">
Cliente.IdFiscal</t>
        </r>
      </text>
    </comment>
    <comment ref="F1" authorId="0" shapeId="0">
      <text>
        <r>
          <rPr>
            <b/>
            <sz val="9"/>
            <color indexed="81"/>
            <rFont val="Tahoma"/>
            <family val="2"/>
          </rPr>
          <t>Erik Alejandro Amador Serrano:</t>
        </r>
        <r>
          <rPr>
            <sz val="9"/>
            <color indexed="81"/>
            <rFont val="Tahoma"/>
            <family val="2"/>
          </rPr>
          <t xml:space="preserve">
TransProd.Folio</t>
        </r>
      </text>
    </comment>
    <comment ref="G1" authorId="0" shapeId="0">
      <text>
        <r>
          <rPr>
            <b/>
            <sz val="9"/>
            <color indexed="81"/>
            <rFont val="Tahoma"/>
            <family val="2"/>
          </rPr>
          <t>Erik Alejandro Amador Serrano:</t>
        </r>
        <r>
          <rPr>
            <sz val="9"/>
            <color indexed="81"/>
            <rFont val="Tahoma"/>
            <family val="2"/>
          </rPr>
          <t xml:space="preserve">
TRPDatoFiscal.NumCertificado</t>
        </r>
      </text>
    </comment>
    <comment ref="H1" authorId="0" shapeId="0">
      <text>
        <r>
          <rPr>
            <b/>
            <sz val="9"/>
            <color indexed="81"/>
            <rFont val="Tahoma"/>
            <family val="2"/>
          </rPr>
          <t>Erik Alejandro Amador Serrano:</t>
        </r>
        <r>
          <rPr>
            <sz val="9"/>
            <color indexed="81"/>
            <rFont val="Tahoma"/>
            <family val="2"/>
          </rPr>
          <t xml:space="preserve">
Mostrar la descripcioón del Valor por referencia "TRPFASE" según el campo TransProd.TipoFase</t>
        </r>
      </text>
    </comment>
    <comment ref="I1" authorId="0" shapeId="0">
      <text>
        <r>
          <rPr>
            <b/>
            <sz val="9"/>
            <color indexed="81"/>
            <rFont val="Tahoma"/>
            <family val="2"/>
          </rPr>
          <t>Erik Alejandro Amador Serrano:</t>
        </r>
        <r>
          <rPr>
            <sz val="9"/>
            <color indexed="81"/>
            <rFont val="Tahoma"/>
            <family val="2"/>
          </rPr>
          <t xml:space="preserve">
TRPDatoFiscal.UUID</t>
        </r>
      </text>
    </comment>
    <comment ref="J1" authorId="0" shapeId="0">
      <text>
        <r>
          <rPr>
            <b/>
            <sz val="9"/>
            <color indexed="81"/>
            <rFont val="Tahoma"/>
            <family val="2"/>
          </rPr>
          <t>Erik Alejandro Amador Serrano:</t>
        </r>
        <r>
          <rPr>
            <sz val="9"/>
            <color indexed="81"/>
            <rFont val="Tahoma"/>
            <family val="2"/>
          </rPr>
          <t xml:space="preserve">
TransProd.Total</t>
        </r>
      </text>
    </comment>
    <comment ref="K1" authorId="0" shapeId="0">
      <text>
        <r>
          <rPr>
            <b/>
            <sz val="9"/>
            <color indexed="81"/>
            <rFont val="Tahoma"/>
            <family val="2"/>
          </rPr>
          <t>Erik Alejandro Amador Serrano:</t>
        </r>
        <r>
          <rPr>
            <sz val="9"/>
            <color indexed="81"/>
            <rFont val="Tahoma"/>
            <family val="2"/>
          </rPr>
          <t xml:space="preserve">
TransProd.Saldo</t>
        </r>
      </text>
    </comment>
    <comment ref="L1" authorId="0" shapeId="0">
      <text>
        <r>
          <rPr>
            <b/>
            <sz val="9"/>
            <color indexed="81"/>
            <rFont val="Tahoma"/>
            <family val="2"/>
          </rPr>
          <t>Erik Alejandro Amador Serrano:</t>
        </r>
        <r>
          <rPr>
            <sz val="9"/>
            <color indexed="81"/>
            <rFont val="Tahoma"/>
            <family val="2"/>
          </rPr>
          <t xml:space="preserve">
Se obtiene la fecha del ultimo abono &lt;Abono.FechaCreacion&gt;, relacionados a la factura (el mas reciente o top 1) ordenandolos por fecha de creación en orden descendente, obteniendo la información adicional como en el punto 2:
Punto 2: Para obtener información del ultimo abono relacionado a la factura, se ordenan los registros de manera descendente con el campo &lt;Abono.FechaCreacion&gt; y se obtiene el primero, donde &lt;TransProd.TransProdId de la factura = AbnTrp.TransProdId&gt; y &lt;AbnTrp.ABNId = Abono.ABNId&gt;.</t>
        </r>
      </text>
    </comment>
    <comment ref="M1" authorId="0" shapeId="0">
      <text>
        <r>
          <rPr>
            <b/>
            <sz val="9"/>
            <color indexed="81"/>
            <rFont val="Tahoma"/>
            <family val="2"/>
          </rPr>
          <t>Erik Alejandro Amador Serrano:</t>
        </r>
        <r>
          <rPr>
            <sz val="9"/>
            <color indexed="81"/>
            <rFont val="Tahoma"/>
            <family val="2"/>
          </rPr>
          <t xml:space="preserve">
Mostrar la descripcioón del Valor por referencia "PAGO" según el campo TransProd.ClientePagoId</t>
        </r>
      </text>
    </comment>
  </commentList>
</comments>
</file>

<file path=xl/comments4.xml><?xml version="1.0" encoding="utf-8"?>
<comments xmlns="http://schemas.openxmlformats.org/spreadsheetml/2006/main">
  <authors>
    <author>Erik Alejandro Amador Serrano</author>
  </authors>
  <commentList>
    <comment ref="A3" authorId="0" shapeId="0">
      <text>
        <r>
          <rPr>
            <b/>
            <sz val="9"/>
            <color indexed="81"/>
            <rFont val="Tahoma"/>
            <family val="2"/>
          </rPr>
          <t>Erik Alejandro Amador Serrano:</t>
        </r>
        <r>
          <rPr>
            <sz val="9"/>
            <color indexed="81"/>
            <rFont val="Tahoma"/>
            <family val="2"/>
          </rPr>
          <t xml:space="preserve">
Cliente.ClienteClave</t>
        </r>
      </text>
    </comment>
    <comment ref="B3" authorId="0" shapeId="0">
      <text>
        <r>
          <rPr>
            <b/>
            <sz val="9"/>
            <color indexed="81"/>
            <rFont val="Tahoma"/>
            <family val="2"/>
          </rPr>
          <t>Erik Alejandro Amador Serrano:</t>
        </r>
        <r>
          <rPr>
            <sz val="9"/>
            <color indexed="81"/>
            <rFont val="Tahoma"/>
            <family val="2"/>
          </rPr>
          <t xml:space="preserve">
Cliente.RazonSocial</t>
        </r>
      </text>
    </comment>
    <comment ref="C3" authorId="0" shapeId="0">
      <text>
        <r>
          <rPr>
            <b/>
            <sz val="9"/>
            <color indexed="81"/>
            <rFont val="Tahoma"/>
            <family val="2"/>
          </rPr>
          <t>Erik Alejandro Amador Serrano:</t>
        </r>
        <r>
          <rPr>
            <sz val="9"/>
            <color indexed="81"/>
            <rFont val="Tahoma"/>
            <family val="2"/>
          </rPr>
          <t xml:space="preserve">
Se presenta el &lt;Esquema.Nombre&gt;.</t>
        </r>
      </text>
    </comment>
    <comment ref="D3" authorId="0" shapeId="0">
      <text>
        <r>
          <rPr>
            <b/>
            <sz val="9"/>
            <color indexed="81"/>
            <rFont val="Tahoma"/>
            <family val="2"/>
          </rPr>
          <t>Erik Alejandro Amador Serrano:</t>
        </r>
        <r>
          <rPr>
            <sz val="9"/>
            <color indexed="81"/>
            <rFont val="Tahoma"/>
            <family val="2"/>
          </rPr>
          <t xml:space="preserve">
Se presenta el nombre de la promoción (Bonificaciones) &lt;Promocion.Nombre&gt; donde &lt;Promocion.PromocionClave empiece con la letra "B"&gt; y que el/los productos </t>
        </r>
        <r>
          <rPr>
            <b/>
            <sz val="9"/>
            <color indexed="81"/>
            <rFont val="Tahoma"/>
            <family val="2"/>
          </rPr>
          <t>NO</t>
        </r>
        <r>
          <rPr>
            <sz val="9"/>
            <color indexed="81"/>
            <rFont val="Tahoma"/>
            <family val="2"/>
          </rPr>
          <t xml:space="preserve"> sean otorgados como obsequios &lt;TransProdDetalle.Promocion = 1&gt;.</t>
        </r>
      </text>
    </comment>
    <comment ref="E3" authorId="0" shapeId="0">
      <text>
        <r>
          <rPr>
            <b/>
            <sz val="9"/>
            <color indexed="81"/>
            <rFont val="Tahoma"/>
            <family val="2"/>
          </rPr>
          <t>Erik Alejandro Amador Serrano:</t>
        </r>
        <r>
          <rPr>
            <sz val="9"/>
            <color indexed="81"/>
            <rFont val="Tahoma"/>
            <family val="2"/>
          </rPr>
          <t xml:space="preserve">
Se muestra la sumatoria por cliente de las promociones aplicadas según el tipo de Producto y el tipo de Concepto, es decir ∑&lt;TrpPrp.PromocionImp&gt; donde &lt;TransProd.VisitaClave = Visita.VisitaClave&gt; y &lt;Visita.ClienteClave = Cliente actual&gt; y &lt;Visita.DiaClave = Dia.DiaClave&gt; y &lt;Dia.FechaCaptura = Fecha o Rango Fechas según lo filtrado&gt; y que las promociones en esta sección sean de “Bonificación” es decir si &lt;TransProdDetalle.Promocion = 1&gt; entonces &lt;TransProdDetalle.TransProdId = TRPPRP.TransProdId&gt; y &lt;TransProdDetalle.TransProdDetalleId = TRPPRP.TransProdDetalleId&gt; y &lt;TRPPRP.PromocionClave empiece con la letra B&gt; y que sean del mismo tipo de esquema de producto, es decir &lt;TransProdDetalle.ProductoClave = ProductoEsquema.ProductoClave&gt; y &lt;ProductoEsquema.EsquemaId concidan&gt;.</t>
        </r>
      </text>
    </comment>
    <comment ref="A18" authorId="0" shapeId="0">
      <text>
        <r>
          <rPr>
            <b/>
            <sz val="9"/>
            <color indexed="81"/>
            <rFont val="Tahoma"/>
            <family val="2"/>
          </rPr>
          <t>Erik Alejandro Amador Serrano:</t>
        </r>
        <r>
          <rPr>
            <sz val="9"/>
            <color indexed="81"/>
            <rFont val="Tahoma"/>
            <family val="2"/>
          </rPr>
          <t xml:space="preserve">
Cliente.ClienteClave</t>
        </r>
      </text>
    </comment>
    <comment ref="B18" authorId="0" shapeId="0">
      <text>
        <r>
          <rPr>
            <b/>
            <sz val="9"/>
            <color indexed="81"/>
            <rFont val="Tahoma"/>
            <family val="2"/>
          </rPr>
          <t>Erik Alejandro Amador Serrano:</t>
        </r>
        <r>
          <rPr>
            <sz val="9"/>
            <color indexed="81"/>
            <rFont val="Tahoma"/>
            <family val="2"/>
          </rPr>
          <t xml:space="preserve">
Cliente.RazonSocial</t>
        </r>
      </text>
    </comment>
    <comment ref="C18" authorId="0" shapeId="0">
      <text>
        <r>
          <rPr>
            <b/>
            <sz val="9"/>
            <color indexed="81"/>
            <rFont val="Tahoma"/>
            <family val="2"/>
          </rPr>
          <t>Erik Alejandro Amador Serrano:</t>
        </r>
        <r>
          <rPr>
            <sz val="9"/>
            <color indexed="81"/>
            <rFont val="Tahoma"/>
            <family val="2"/>
          </rPr>
          <t xml:space="preserve">
Se presenta el &lt;Esquema.Nombre&gt;.</t>
        </r>
      </text>
    </comment>
    <comment ref="D18" authorId="0" shapeId="0">
      <text>
        <r>
          <rPr>
            <b/>
            <sz val="9"/>
            <color indexed="81"/>
            <rFont val="Tahoma"/>
            <family val="2"/>
          </rPr>
          <t>Erik Alejandro Amador Serrano:</t>
        </r>
        <r>
          <rPr>
            <sz val="9"/>
            <color indexed="81"/>
            <rFont val="Tahoma"/>
            <family val="2"/>
          </rPr>
          <t xml:space="preserve">
Se presenta el nombre de la promoción (Promociones) &lt;Promocion.Nombre&gt; donde &lt;Promocion.PromocionClave no empiece con "B"&gt; y que el/los productos </t>
        </r>
        <r>
          <rPr>
            <b/>
            <sz val="9"/>
            <color indexed="81"/>
            <rFont val="Tahoma"/>
            <family val="2"/>
          </rPr>
          <t>NO</t>
        </r>
        <r>
          <rPr>
            <sz val="9"/>
            <color indexed="81"/>
            <rFont val="Tahoma"/>
            <family val="2"/>
          </rPr>
          <t xml:space="preserve"> sean otorgados como obsequios &lt;TransProdDetalle.Promocion = 1&gt;.</t>
        </r>
      </text>
    </comment>
    <comment ref="E18" authorId="0" shapeId="0">
      <text>
        <r>
          <rPr>
            <b/>
            <sz val="9"/>
            <color indexed="81"/>
            <rFont val="Tahoma"/>
            <family val="2"/>
          </rPr>
          <t>Erik Alejandro Amador Serrano:</t>
        </r>
        <r>
          <rPr>
            <sz val="9"/>
            <color indexed="81"/>
            <rFont val="Tahoma"/>
            <family val="2"/>
          </rPr>
          <t xml:space="preserve">
Se muestra la sumatoria por cliente de las promociones aplicadas según el tipo de Producto y el tipo de Concepto, es decir ∑&lt;TrpPrp.PromocionImp&gt; donde &lt;TransProd.VisitaClave = Visita.VisitaClave&gt; y &lt;Visita.ClienteClave = Cliente actual&gt; y &lt;Visita.DiaClave = Dia.DiaClave&gt; y &lt;Dia.FechaCaptura = Fecha o Rango Fechas según lo filtrado&gt; y que las promociones en esta sección sean de “Promociones” es decir si &lt;TransProdDetalle.Promocion = 1&gt; entonces &lt;TransProdDetalle.TransProdId = TRPPRP.TransProdId&gt; y &lt;TransProdDetalle.TransProdDetalleId = TRPPRP.TransProdDetalleId&gt; y &lt;TRPPRP.PromocionClave </t>
        </r>
        <r>
          <rPr>
            <b/>
            <sz val="9"/>
            <color indexed="81"/>
            <rFont val="Tahoma"/>
            <family val="2"/>
          </rPr>
          <t>NO</t>
        </r>
        <r>
          <rPr>
            <sz val="9"/>
            <color indexed="81"/>
            <rFont val="Tahoma"/>
            <family val="2"/>
          </rPr>
          <t xml:space="preserve"> empiece con la letra B&gt; y &lt;TrpPrp.PromocionClave = Promocion.PromocionClave&gt; y &lt;Promocion.TipoAplicacion &lt;&gt; 4&gt; y que sean del mismo tipo de esquema de producto, es decir &lt;TransProdDetalle.ProductoClave = ProductoEsquema.ProductoClave&gt; y &lt;ProductoEsquema.EsquemaId concidan&gt;.</t>
        </r>
      </text>
    </comment>
    <comment ref="A33" authorId="0" shapeId="0">
      <text>
        <r>
          <rPr>
            <b/>
            <sz val="9"/>
            <color indexed="81"/>
            <rFont val="Tahoma"/>
            <family val="2"/>
          </rPr>
          <t>Erik Alejandro Amador Serrano:</t>
        </r>
        <r>
          <rPr>
            <sz val="9"/>
            <color indexed="81"/>
            <rFont val="Tahoma"/>
            <family val="2"/>
          </rPr>
          <t xml:space="preserve">
Cliente.ClienteClave</t>
        </r>
      </text>
    </comment>
    <comment ref="B33" authorId="0" shapeId="0">
      <text>
        <r>
          <rPr>
            <b/>
            <sz val="9"/>
            <color indexed="81"/>
            <rFont val="Tahoma"/>
            <family val="2"/>
          </rPr>
          <t>Erik Alejandro Amador Serrano:</t>
        </r>
        <r>
          <rPr>
            <sz val="9"/>
            <color indexed="81"/>
            <rFont val="Tahoma"/>
            <family val="2"/>
          </rPr>
          <t xml:space="preserve">
Cliente.RazonSocial</t>
        </r>
      </text>
    </comment>
    <comment ref="C33" authorId="0" shapeId="0">
      <text>
        <r>
          <rPr>
            <b/>
            <sz val="9"/>
            <color indexed="81"/>
            <rFont val="Tahoma"/>
            <family val="2"/>
          </rPr>
          <t>Erik Alejandro Amador Serrano:</t>
        </r>
        <r>
          <rPr>
            <sz val="9"/>
            <color indexed="81"/>
            <rFont val="Tahoma"/>
            <family val="2"/>
          </rPr>
          <t xml:space="preserve">
Se presenta el &lt;Esquema.Nombre&gt;.</t>
        </r>
      </text>
    </comment>
    <comment ref="D33" authorId="0" shapeId="0">
      <text>
        <r>
          <rPr>
            <b/>
            <sz val="9"/>
            <color indexed="81"/>
            <rFont val="Tahoma"/>
            <family val="2"/>
          </rPr>
          <t>Erik Alejandro Amador Serrano:</t>
        </r>
        <r>
          <rPr>
            <sz val="9"/>
            <color indexed="81"/>
            <rFont val="Tahoma"/>
            <family val="2"/>
          </rPr>
          <t xml:space="preserve">
Se presenta el nombre de la promoción (Obsequios) &lt;Promocion.Nombre&gt; donde el/los productos sean otorgados como obsequios &lt;TransProdDetalle.Promocion = 2&gt; y &lt;TransProdDetalle.PromocionClave = Promocion.PromocionClave&gt;.</t>
        </r>
      </text>
    </comment>
    <comment ref="E33" authorId="0" shapeId="0">
      <text>
        <r>
          <rPr>
            <b/>
            <sz val="9"/>
            <color indexed="81"/>
            <rFont val="Tahoma"/>
            <family val="2"/>
          </rPr>
          <t>Erik Alejandro Amador Serrano:</t>
        </r>
        <r>
          <rPr>
            <sz val="9"/>
            <color indexed="81"/>
            <rFont val="Tahoma"/>
            <family val="2"/>
          </rPr>
          <t xml:space="preserve">
Se muestra la sumatoria por cliente de las promociones aplicadas según el tipo de Producto y el tipo de Concepto, es decir ∑&lt;PrecioProductoVig.Precio * TransProdDetalle.Cantidad&gt; donde &lt;TransProd.VisitaClave = Visita.VisitaClave&gt; y &lt;Visita.ClienteClave = Cliente actual&gt; y &lt;Visita.DiaClave = Dia.DiaClave&gt; y &lt;Dia.FechaCaptura = Fecha o Rango Fechas según lo filtrado&gt; y que las promociones en esta sección sean de “Obsequios” es decir si &lt;TransProdDetalle.Promocion = 2&gt; entonces se obtiene el precio vigente del producto obsequiado donde &lt;TransProdDetalle.ProductoClave = PrecioProductoVig.ProductoClave&gt; y &lt;PrecioProductoVig.FechaFin &lt;= a la fecha actual del sistema&gt; y que sea la lista de precios base del vendedor que realizó la transacción, es decir &lt;Visita.VendedorId = Vendedor.VendedorId&gt; y &lt;Vendedor.ListaPrecioBase = PrecioProductoVig.PrecioClave&gt; y que sean del mismo tipo de esquema de producto, es decir &lt;TransProdDetalle.ProductoClave = ProductoEsquema.ProductoClave&gt; y &lt;ProductoEsquema.EsquemaId concidan&gt;.</t>
        </r>
      </text>
    </comment>
  </commentList>
</comments>
</file>

<file path=xl/sharedStrings.xml><?xml version="1.0" encoding="utf-8"?>
<sst xmlns="http://schemas.openxmlformats.org/spreadsheetml/2006/main" count="1235" uniqueCount="620">
  <si>
    <t>Reportes Dinámicos</t>
  </si>
  <si>
    <t>Proyecto / Cliente externo</t>
  </si>
  <si>
    <t>Responsable de proyecto</t>
  </si>
  <si>
    <t>Versión</t>
  </si>
  <si>
    <t>Nombre SP</t>
  </si>
  <si>
    <t>Propuesta de Pantalla</t>
  </si>
  <si>
    <t>CAI</t>
  </si>
  <si>
    <t>Filtros</t>
  </si>
  <si>
    <t>LPB</t>
  </si>
  <si>
    <t>Nemónico</t>
  </si>
  <si>
    <t>Lácteos Palma Blanca</t>
  </si>
  <si>
    <t>4.25.0.0</t>
  </si>
  <si>
    <t>Vendedor</t>
  </si>
  <si>
    <t>Ruta A01 - Ángel Islas Maldonado</t>
  </si>
  <si>
    <t>Ruta A02 - Ángel Islas Maldonado</t>
  </si>
  <si>
    <t>Fecha</t>
  </si>
  <si>
    <t>Total de Ventas de Productos</t>
  </si>
  <si>
    <t>Total de Ventas a Crédito</t>
  </si>
  <si>
    <t>Total de Cobranza</t>
  </si>
  <si>
    <t>Total de Gastos de Vendedor</t>
  </si>
  <si>
    <t>Total de Comisiones</t>
  </si>
  <si>
    <t>Total Devoluciones</t>
  </si>
  <si>
    <t>Total a Liquidar</t>
  </si>
  <si>
    <t>22/05/2020</t>
  </si>
  <si>
    <t>23/05/2020</t>
  </si>
  <si>
    <t>Reportes Dinámicos - General</t>
  </si>
  <si>
    <t>Ruta A03 - Ángel Islas Maldonado</t>
  </si>
  <si>
    <t>21/05/2020</t>
  </si>
  <si>
    <t>Ventas_81</t>
  </si>
  <si>
    <t>Francisco Ochoa</t>
  </si>
  <si>
    <t>Total de Ventas de Contado</t>
  </si>
  <si>
    <t>http://dx.serveftp.com/cai/view.php?id=5979</t>
  </si>
  <si>
    <t>stpr_Ventas_81</t>
  </si>
  <si>
    <t>SEN</t>
  </si>
  <si>
    <t>Daniel Quintero</t>
  </si>
  <si>
    <t>http://dx.serveftp.com/cai/view.php?id=6021</t>
  </si>
  <si>
    <t>Folio de Venta</t>
  </si>
  <si>
    <t>Folio de Cobranza</t>
  </si>
  <si>
    <t>Hora</t>
  </si>
  <si>
    <t>stpr_VentasCobranza_54</t>
  </si>
  <si>
    <t>VentasCobranza_54</t>
  </si>
  <si>
    <t>Id Cliente</t>
  </si>
  <si>
    <t>Nombre</t>
  </si>
  <si>
    <t>Teléfono</t>
  </si>
  <si>
    <t>Calle</t>
  </si>
  <si>
    <t>Número</t>
  </si>
  <si>
    <t>Colonia</t>
  </si>
  <si>
    <t>Cantidad</t>
  </si>
  <si>
    <t>Unidad</t>
  </si>
  <si>
    <t>Condiciones de Venta</t>
  </si>
  <si>
    <t>FV001</t>
  </si>
  <si>
    <t>FV002</t>
  </si>
  <si>
    <t>FV003</t>
  </si>
  <si>
    <t>FC020</t>
  </si>
  <si>
    <t>FC021</t>
  </si>
  <si>
    <t>José Carlos</t>
  </si>
  <si>
    <t>Juan Antonio</t>
  </si>
  <si>
    <t>Luis Aguilar</t>
  </si>
  <si>
    <t>Francisco Villalaz</t>
  </si>
  <si>
    <t>Francisco Luna</t>
  </si>
  <si>
    <t>Serafin Milan</t>
  </si>
  <si>
    <t>Elias Lemus</t>
  </si>
  <si>
    <t>Jorge Lopez</t>
  </si>
  <si>
    <t>Alicia Zavala</t>
  </si>
  <si>
    <t>BENITO JUAREZ</t>
  </si>
  <si>
    <t>PIPILA</t>
  </si>
  <si>
    <t>5 DE FEBRERO</t>
  </si>
  <si>
    <t>CONSTITUYENTES</t>
  </si>
  <si>
    <t>CONSTITUCION</t>
  </si>
  <si>
    <t>AVIACION CIVIL</t>
  </si>
  <si>
    <t>CENTRO</t>
  </si>
  <si>
    <t>NIÑOS HEROES</t>
  </si>
  <si>
    <t>LOS PINOS</t>
  </si>
  <si>
    <t>AZTECAS</t>
  </si>
  <si>
    <t>Contado</t>
  </si>
  <si>
    <t>Crédito</t>
  </si>
  <si>
    <t xml:space="preserve"> </t>
  </si>
  <si>
    <t>Malboro Rojo</t>
  </si>
  <si>
    <t>Malboro Gold</t>
  </si>
  <si>
    <t>Malboro Rubi</t>
  </si>
  <si>
    <t>Malboro Velvet</t>
  </si>
  <si>
    <t>Malboro Amber</t>
  </si>
  <si>
    <t>Pedido</t>
  </si>
  <si>
    <t>Cobranza</t>
  </si>
  <si>
    <t>FV005</t>
  </si>
  <si>
    <t>FV004</t>
  </si>
  <si>
    <t>Latitud</t>
  </si>
  <si>
    <t>Longitud</t>
  </si>
  <si>
    <t>Forma de Pago</t>
  </si>
  <si>
    <t>Efectivo</t>
  </si>
  <si>
    <t>Pieza</t>
  </si>
  <si>
    <t>Paquete</t>
  </si>
  <si>
    <t>4.25.0.1
4.26.0.0</t>
  </si>
  <si>
    <t>• CEDI
• Vendedor - Varios
• Fecha o rango de fechas</t>
  </si>
  <si>
    <t>• Vendedor - Varios
• Fecha o rango de fechas</t>
  </si>
  <si>
    <t>Tipo Documento</t>
  </si>
  <si>
    <t>Vencimiento</t>
  </si>
  <si>
    <t>Hora de Salida</t>
  </si>
  <si>
    <t>ProductoClave</t>
  </si>
  <si>
    <t>NombreLargo</t>
  </si>
  <si>
    <t>PrecioVenta</t>
  </si>
  <si>
    <t>MED</t>
  </si>
  <si>
    <t>Ruta</t>
  </si>
  <si>
    <t>Fecha Pedido</t>
  </si>
  <si>
    <t>Cliente</t>
  </si>
  <si>
    <t>Total</t>
  </si>
  <si>
    <t>Producto</t>
  </si>
  <si>
    <t>Precio</t>
  </si>
  <si>
    <t>NombreProducto 1</t>
  </si>
  <si>
    <t>NombreProducto 2</t>
  </si>
  <si>
    <t>NombreProducto 4</t>
  </si>
  <si>
    <t>NombreProducto 5</t>
  </si>
  <si>
    <t>http://dx.serveftp.com/cai/view.php?id=6064</t>
  </si>
  <si>
    <t>4.25.0.3
4.26.0.0</t>
  </si>
  <si>
    <t>V0003 - Manuel Gomez</t>
  </si>
  <si>
    <t>V0002 - Jesus Barroco</t>
  </si>
  <si>
    <t>V0004 - Roberto</t>
  </si>
  <si>
    <t>RUT2 - Ruta 2</t>
  </si>
  <si>
    <t>RUT3 - Ruta 3</t>
  </si>
  <si>
    <t>RUT4 - Ruta 4</t>
  </si>
  <si>
    <t>C0020 - Abarrotes Don Miguel</t>
  </si>
  <si>
    <t>C0025 - Aba San Miguel</t>
  </si>
  <si>
    <t>C0030 - San Juan</t>
  </si>
  <si>
    <t>Guadalajara Sur</t>
  </si>
  <si>
    <t>Guadalajara Norte</t>
  </si>
  <si>
    <t>Mederi</t>
  </si>
  <si>
    <t>VentasDistribuidor_82</t>
  </si>
  <si>
    <t>Distribuido</t>
  </si>
  <si>
    <t>PAN</t>
  </si>
  <si>
    <t>InventarioProdTerm_49</t>
  </si>
  <si>
    <t>http://dx.serveftp.com/cai/view.php?id=6001</t>
  </si>
  <si>
    <t>BYF</t>
  </si>
  <si>
    <t>Botanas y Frituras del Sureste de Chiapas, S.A. de C.V.</t>
  </si>
  <si>
    <t>Senna Comercial S.A. de C.V.</t>
  </si>
  <si>
    <t>Juan Manuel Rodriguez</t>
  </si>
  <si>
    <t>stpr_ResumenAlmacen_67</t>
  </si>
  <si>
    <t>ResumenAlmacen_67</t>
  </si>
  <si>
    <t>http://dx.serveftp.com/cai/view.php?id=6017</t>
  </si>
  <si>
    <t>stpr_ResumenVentasDiarias_67</t>
  </si>
  <si>
    <t>ResumenVentasDiarias_67</t>
  </si>
  <si>
    <t>http://dx.serveftp.com/cai/view.php?id=6018</t>
  </si>
  <si>
    <t>Clave</t>
  </si>
  <si>
    <t>Existencia Anterior</t>
  </si>
  <si>
    <t>Cargas</t>
  </si>
  <si>
    <t>Sobrantes Produccion</t>
  </si>
  <si>
    <t>Existencia Total</t>
  </si>
  <si>
    <t>Precion Unitario</t>
  </si>
  <si>
    <t>Importe</t>
  </si>
  <si>
    <t>00001</t>
  </si>
  <si>
    <t>CHORIZO MIXTO 250 G</t>
  </si>
  <si>
    <t>00002</t>
  </si>
  <si>
    <t>CHORIZO MIXTO 500 G</t>
  </si>
  <si>
    <t>00003</t>
  </si>
  <si>
    <t>CHORIZO RES 250 G</t>
  </si>
  <si>
    <t>00004</t>
  </si>
  <si>
    <t>CHORIZO PAVO 250 G</t>
  </si>
  <si>
    <t>00005</t>
  </si>
  <si>
    <t>CHORIZO PUERCO 250 G</t>
  </si>
  <si>
    <t>00006</t>
  </si>
  <si>
    <t>CHORIZO MIXTO ARTESANAL KG</t>
  </si>
  <si>
    <t>00007</t>
  </si>
  <si>
    <t>MACHACA 35 G</t>
  </si>
  <si>
    <t>00009</t>
  </si>
  <si>
    <t>MACHACA 70 G</t>
  </si>
  <si>
    <t>00011</t>
  </si>
  <si>
    <t>MACHACA 125 G</t>
  </si>
  <si>
    <t>Gran Total:</t>
  </si>
  <si>
    <t>Descripcion</t>
  </si>
  <si>
    <t>Inventario Inicial</t>
  </si>
  <si>
    <t>Recarga</t>
  </si>
  <si>
    <t>Cambios y Dev. (Entrada)</t>
  </si>
  <si>
    <t>Cambios (Salida)</t>
  </si>
  <si>
    <t>Promocion</t>
  </si>
  <si>
    <t>Descarga Almacen BE</t>
  </si>
  <si>
    <t>Devolucion Almacen ME</t>
  </si>
  <si>
    <t>Ventas</t>
  </si>
  <si>
    <t>Inventario Final</t>
  </si>
  <si>
    <t>Dia:</t>
  </si>
  <si>
    <t>01/01/2020</t>
  </si>
  <si>
    <t>Total Por Dia:</t>
  </si>
  <si>
    <t>02/01/2020</t>
  </si>
  <si>
    <t>Clientes A Visitar</t>
  </si>
  <si>
    <t>Clientes Visitados</t>
  </si>
  <si>
    <t>Subtotal</t>
  </si>
  <si>
    <t>Importe Descuento</t>
  </si>
  <si>
    <t>% Descuento</t>
  </si>
  <si>
    <t>Importe Venta</t>
  </si>
  <si>
    <t>Credito</t>
  </si>
  <si>
    <t>Abono A Creditos</t>
  </si>
  <si>
    <t>Total Cobrado</t>
  </si>
  <si>
    <t>R-CACH</t>
  </si>
  <si>
    <t>R-CACHANILLA: JESUS MONTES</t>
  </si>
  <si>
    <t>R-DES1</t>
  </si>
  <si>
    <t>R-DESIERTO: ELIO LOPEZ</t>
  </si>
  <si>
    <t>R-DES2</t>
  </si>
  <si>
    <t>R-COSTERA: ERNESTO BELTRAN</t>
  </si>
  <si>
    <t>R-LOC</t>
  </si>
  <si>
    <t>R-PAPAGO: ANTONIO RODRIGUEZ</t>
  </si>
  <si>
    <t>R-MEM</t>
  </si>
  <si>
    <t>R-MEMBRILLERA: HUMBERTO ACUÑA</t>
  </si>
  <si>
    <t>R-NOG1</t>
  </si>
  <si>
    <t>R-NOGAL: MIGUEL GUERRERO</t>
  </si>
  <si>
    <t>R-OFI</t>
  </si>
  <si>
    <t>R-OFI: RUTA OFICINA</t>
  </si>
  <si>
    <t>R-PIN</t>
  </si>
  <si>
    <t>R-PINACATE: RAMON RODRIGUEZ</t>
  </si>
  <si>
    <t>R-ZAI</t>
  </si>
  <si>
    <t>R-ZAINO: GERARDO AGUILAR</t>
  </si>
  <si>
    <t>VENMOS</t>
  </si>
  <si>
    <t>R-VENMOS: VENTAS MOSTRADOR</t>
  </si>
  <si>
    <t>• CEDI
• Fecha o rango de fechas</t>
  </si>
  <si>
    <t>• CEDI
• Fecha</t>
  </si>
  <si>
    <t>• CEDI
• Vendedor
• Fecha o rango de fechas</t>
  </si>
  <si>
    <t>Folio Pedido</t>
  </si>
  <si>
    <t>R2-00001</t>
  </si>
  <si>
    <t>R3-00005</t>
  </si>
  <si>
    <t>R4-00004</t>
  </si>
  <si>
    <t>2020-07-29 00:00:00.000</t>
  </si>
  <si>
    <t>R4-00005</t>
  </si>
  <si>
    <t>C0031 - Juan Manuel</t>
  </si>
  <si>
    <t>2020-07-30 00:00:00.000</t>
  </si>
  <si>
    <t>Distribuidora el Panque</t>
  </si>
  <si>
    <t>• Fecha o rango de fechas
• Distribuidor
• Vendedor / Ruta - Varios</t>
  </si>
  <si>
    <t>stpr_Kardex_81</t>
  </si>
  <si>
    <t>Kardex_81</t>
  </si>
  <si>
    <t>http://dx.serveftp.com/cai/view.php?id=6056</t>
  </si>
  <si>
    <t>Descripción</t>
  </si>
  <si>
    <t>Inv. Inicial BE</t>
  </si>
  <si>
    <t>Inv. Inicial ME</t>
  </si>
  <si>
    <t>Entradas BE</t>
  </si>
  <si>
    <t>Entradas ME</t>
  </si>
  <si>
    <t>Salidas BE</t>
  </si>
  <si>
    <t>Salidas ME</t>
  </si>
  <si>
    <t>Obsequios</t>
  </si>
  <si>
    <t>Ventas Contado</t>
  </si>
  <si>
    <t>Ventas Credito</t>
  </si>
  <si>
    <t>Entradas BE por Conteo</t>
  </si>
  <si>
    <t>Entradas ME por Conteo</t>
  </si>
  <si>
    <t>Salidas BE por Conteo</t>
  </si>
  <si>
    <t>Salidas ME por conteo</t>
  </si>
  <si>
    <t>Inv. Final BE</t>
  </si>
  <si>
    <t>Inv. Final ME</t>
  </si>
  <si>
    <t>Diferencia BE</t>
  </si>
  <si>
    <t>Diferencia ME</t>
  </si>
  <si>
    <t>Dev. Buena</t>
  </si>
  <si>
    <t>Dev. Mala</t>
  </si>
  <si>
    <t>CHOCO0001</t>
  </si>
  <si>
    <t>CH LA AURORA GRANULADO 12/320GR</t>
  </si>
  <si>
    <t>CHOCO0002</t>
  </si>
  <si>
    <t>CH LA AURORA GRANULADO 12/420GR</t>
  </si>
  <si>
    <t>CHOCO0003</t>
  </si>
  <si>
    <t>CH LA AURORA GRANULADO 12/520GR</t>
  </si>
  <si>
    <t>• Fecha o rango de fechas
• CEDI - Varios
• Esquema de Productos - Varios</t>
  </si>
  <si>
    <t>Practi Hielo del Sur</t>
  </si>
  <si>
    <t>http://dx.serveftp.com/cai/view.php?id=6109</t>
  </si>
  <si>
    <t>• Fecha o rango de fechas
• Cliente
• Vendedor</t>
  </si>
  <si>
    <t>Fecha de Facturación</t>
  </si>
  <si>
    <t>Clave Cliente</t>
  </si>
  <si>
    <t>Razon Social</t>
  </si>
  <si>
    <t>RFC</t>
  </si>
  <si>
    <t>Folio Factura</t>
  </si>
  <si>
    <t>Serie Factura</t>
  </si>
  <si>
    <t>Fase</t>
  </si>
  <si>
    <t>UUID</t>
  </si>
  <si>
    <t>Saldo</t>
  </si>
  <si>
    <t>Fecha Ultimo Abono</t>
  </si>
  <si>
    <t>10001 - Joel</t>
  </si>
  <si>
    <t>Clave01</t>
  </si>
  <si>
    <t>VENTA PUBLICO GENERAL</t>
  </si>
  <si>
    <t>XAXX010101000</t>
  </si>
  <si>
    <t>FN-000001</t>
  </si>
  <si>
    <t>Captura</t>
  </si>
  <si>
    <t>9BF933E8-7A00-4A1D-8537-F7D88D31DB3B</t>
  </si>
  <si>
    <t>10002 - Adrian</t>
  </si>
  <si>
    <t>Clave02</t>
  </si>
  <si>
    <t>SIEMPRE CON GANAS, S DE RL CV</t>
  </si>
  <si>
    <t>SGA150225FQ3</t>
  </si>
  <si>
    <t>FN-000002</t>
  </si>
  <si>
    <t>Cancelado</t>
  </si>
  <si>
    <t>34EA1DBB-0608-42D8-B58B-60FA2D47632E</t>
  </si>
  <si>
    <t>10003 - Edgar</t>
  </si>
  <si>
    <t>Clave03</t>
  </si>
  <si>
    <t>CADENA COMERCIAL OXXO, S.A. DE C.V.</t>
  </si>
  <si>
    <t>CCO8605231N4</t>
  </si>
  <si>
    <t>FN-000003</t>
  </si>
  <si>
    <t>89CFC4E6-A68F-4133-9033-DE46FF4D8CF2</t>
  </si>
  <si>
    <t>Facturacion_74</t>
  </si>
  <si>
    <t>PSH</t>
  </si>
  <si>
    <t>YUP</t>
  </si>
  <si>
    <t>CorteCaja_25</t>
  </si>
  <si>
    <t>http://dx.serveftp.com/cai/view.php?id=6081</t>
  </si>
  <si>
    <t>Hielos Yupik S.A. de C.V.</t>
  </si>
  <si>
    <t>Jesus Peña</t>
  </si>
  <si>
    <t>Concepto</t>
  </si>
  <si>
    <t>Fecha Abono</t>
  </si>
  <si>
    <t>Folio Abono</t>
  </si>
  <si>
    <t>Folio Documento</t>
  </si>
  <si>
    <t>Referencia</t>
  </si>
  <si>
    <t>Abono</t>
  </si>
  <si>
    <t>IVA</t>
  </si>
  <si>
    <t>Fecha Documento</t>
  </si>
  <si>
    <t>1001</t>
  </si>
  <si>
    <t>01 Efectivo</t>
  </si>
  <si>
    <t>00002402</t>
  </si>
  <si>
    <t>00005149</t>
  </si>
  <si>
    <t/>
  </si>
  <si>
    <t>00002435</t>
  </si>
  <si>
    <t>00005219</t>
  </si>
  <si>
    <t>00002431</t>
  </si>
  <si>
    <t>00005210</t>
  </si>
  <si>
    <t>00002398</t>
  </si>
  <si>
    <t>00005140</t>
  </si>
  <si>
    <t>1004</t>
  </si>
  <si>
    <t>00002404</t>
  </si>
  <si>
    <t>00005151</t>
  </si>
  <si>
    <t>00002417</t>
  </si>
  <si>
    <t>00005181</t>
  </si>
  <si>
    <t>00002437</t>
  </si>
  <si>
    <t>00005221</t>
  </si>
  <si>
    <t>00002432</t>
  </si>
  <si>
    <t>00005212</t>
  </si>
  <si>
    <t>00002399</t>
  </si>
  <si>
    <t>00005142</t>
  </si>
  <si>
    <t>1006</t>
  </si>
  <si>
    <t>00002418</t>
  </si>
  <si>
    <t>00005182</t>
  </si>
  <si>
    <t>00002434</t>
  </si>
  <si>
    <t>00005214</t>
  </si>
  <si>
    <t>00002403</t>
  </si>
  <si>
    <t>00005150</t>
  </si>
  <si>
    <t>00002436</t>
  </si>
  <si>
    <t>00005220</t>
  </si>
  <si>
    <t>00002401</t>
  </si>
  <si>
    <t>00005144</t>
  </si>
  <si>
    <t>1007</t>
  </si>
  <si>
    <t>00002433</t>
  </si>
  <si>
    <t>00005213</t>
  </si>
  <si>
    <t>00002419</t>
  </si>
  <si>
    <t>00005183</t>
  </si>
  <si>
    <t>00002400</t>
  </si>
  <si>
    <t>00005143</t>
  </si>
  <si>
    <t>1020</t>
  </si>
  <si>
    <t>00002390</t>
  </si>
  <si>
    <t>00005120</t>
  </si>
  <si>
    <t>00002441</t>
  </si>
  <si>
    <t>00005231</t>
  </si>
  <si>
    <t>00002422</t>
  </si>
  <si>
    <t>00005197</t>
  </si>
  <si>
    <t>00002407</t>
  </si>
  <si>
    <t>00005158</t>
  </si>
  <si>
    <t>00002423</t>
  </si>
  <si>
    <t>00005198</t>
  </si>
  <si>
    <t>00002408</t>
  </si>
  <si>
    <t>00005161</t>
  </si>
  <si>
    <t>00002391</t>
  </si>
  <si>
    <t>00005122</t>
  </si>
  <si>
    <t>00002442</t>
  </si>
  <si>
    <t>00005233</t>
  </si>
  <si>
    <t>00002421</t>
  </si>
  <si>
    <t>00005196</t>
  </si>
  <si>
    <t>00002440</t>
  </si>
  <si>
    <t>00005228</t>
  </si>
  <si>
    <t>1023</t>
  </si>
  <si>
    <t>00002443</t>
  </si>
  <si>
    <t>00005238</t>
  </si>
  <si>
    <t>00002394</t>
  </si>
  <si>
    <t>00005127</t>
  </si>
  <si>
    <t>00002411</t>
  </si>
  <si>
    <t>00005166</t>
  </si>
  <si>
    <t>00002424</t>
  </si>
  <si>
    <t>00005201</t>
  </si>
  <si>
    <t>1024</t>
  </si>
  <si>
    <t>00002429</t>
  </si>
  <si>
    <t>00005208</t>
  </si>
  <si>
    <t>00002395</t>
  </si>
  <si>
    <t>00005130</t>
  </si>
  <si>
    <t>00002445</t>
  </si>
  <si>
    <t>00005241</t>
  </si>
  <si>
    <t>00002412</t>
  </si>
  <si>
    <t>00005171</t>
  </si>
  <si>
    <t>1027</t>
  </si>
  <si>
    <t>00002396</t>
  </si>
  <si>
    <t>00005131</t>
  </si>
  <si>
    <t>00002427</t>
  </si>
  <si>
    <t>00005206</t>
  </si>
  <si>
    <t>00002444</t>
  </si>
  <si>
    <t>00005240</t>
  </si>
  <si>
    <t>00002413</t>
  </si>
  <si>
    <t>00005172</t>
  </si>
  <si>
    <t>1028</t>
  </si>
  <si>
    <t>00002446</t>
  </si>
  <si>
    <t>00005242</t>
  </si>
  <si>
    <t>00002397</t>
  </si>
  <si>
    <t>00005134</t>
  </si>
  <si>
    <t>00002426</t>
  </si>
  <si>
    <t>00005205</t>
  </si>
  <si>
    <t>00002414</t>
  </si>
  <si>
    <t>00005174</t>
  </si>
  <si>
    <t>1029</t>
  </si>
  <si>
    <t>00002428</t>
  </si>
  <si>
    <t>00005207</t>
  </si>
  <si>
    <t>00002415</t>
  </si>
  <si>
    <t>00005175</t>
  </si>
  <si>
    <t>00002393</t>
  </si>
  <si>
    <t>00005124</t>
  </si>
  <si>
    <t>1035</t>
  </si>
  <si>
    <t>00002447</t>
  </si>
  <si>
    <t>00005244</t>
  </si>
  <si>
    <t>00002416</t>
  </si>
  <si>
    <t>00005177</t>
  </si>
  <si>
    <t>00002430</t>
  </si>
  <si>
    <t>00005209</t>
  </si>
  <si>
    <t>1038</t>
  </si>
  <si>
    <t>00002410</t>
  </si>
  <si>
    <t>00005165</t>
  </si>
  <si>
    <t>1039</t>
  </si>
  <si>
    <t>00002439</t>
  </si>
  <si>
    <t>00005227</t>
  </si>
  <si>
    <t>00002420</t>
  </si>
  <si>
    <t>00005195</t>
  </si>
  <si>
    <t>00002409</t>
  </si>
  <si>
    <t>00005162</t>
  </si>
  <si>
    <t>1044</t>
  </si>
  <si>
    <t>00002438</t>
  </si>
  <si>
    <t>00005224</t>
  </si>
  <si>
    <t>00002405</t>
  </si>
  <si>
    <t>00005154</t>
  </si>
  <si>
    <t>1063</t>
  </si>
  <si>
    <t>00002406</t>
  </si>
  <si>
    <t>00005155</t>
  </si>
  <si>
    <t>1071</t>
  </si>
  <si>
    <t>00002392</t>
  </si>
  <si>
    <t>00005123</t>
  </si>
  <si>
    <t>00002425</t>
  </si>
  <si>
    <t>00005204</t>
  </si>
  <si>
    <t>Abonos</t>
  </si>
  <si>
    <t>• Fecha o rango de fechas</t>
  </si>
  <si>
    <t>Distribuidora Osorio</t>
  </si>
  <si>
    <t>4.25.0.4
4.26.0.0</t>
  </si>
  <si>
    <t>http://dx.serveftp.com/cai/view.php?id=6116</t>
  </si>
  <si>
    <t>DIO</t>
  </si>
  <si>
    <t>Promociones_41</t>
  </si>
  <si>
    <t>Pestaña de Bonificaciones</t>
  </si>
  <si>
    <t>Id</t>
  </si>
  <si>
    <t>Tipo Producto</t>
  </si>
  <si>
    <t>MARTIN OCTAVIO  CANO GOMEZ  - LA OLIMPICA</t>
  </si>
  <si>
    <t>CERVEZA</t>
  </si>
  <si>
    <t>BONIFICACION</t>
  </si>
  <si>
    <t>CESAR OCTAVIO HERNANDEZ HERNANDEZ - LAS QUINCE LETRAS</t>
  </si>
  <si>
    <t>ALBERTO URCINO MENDEZ GALVEZ - GALERAS DEL POLLO LOCO</t>
  </si>
  <si>
    <t>JORGE MUÑOZ MONTIEL - EL VOLCAN</t>
  </si>
  <si>
    <t>ROSA GABRIELA POZOS CANO - LA CAMPESINA</t>
  </si>
  <si>
    <t>GILBERTO ALEJANDRO POPO HERNANDEZ - EL PROGRESO</t>
  </si>
  <si>
    <t>REMEDIOS CESSA GARCIA - BAR LA CAMELIA</t>
  </si>
  <si>
    <t>GUILLERMINA LUNA HERNANDEZ - LA MALINCHE</t>
  </si>
  <si>
    <t>ESTELITA COLORADO LEZAMA - ESTELITA COLORADO LEZAMA</t>
  </si>
  <si>
    <t>Pestaña de Promociones</t>
  </si>
  <si>
    <t>JORGE MUÑOZ DOMINGUEZ - EL CAFETAL</t>
  </si>
  <si>
    <t>BONIFICACION APOYO  EL CAFETAL</t>
  </si>
  <si>
    <t>MONTSERRAT MINERVA PERALTA GONZALEZ - DEJA-VU SNACK BAR</t>
  </si>
  <si>
    <t>CARGA BASE CC HEINEKEN 4X6 NR 2019</t>
  </si>
  <si>
    <t>CARGA BASE CC INDIO  20/2 RET 2019</t>
  </si>
  <si>
    <t>LUCY CABAL NEVA - CERVECERIA DELUXE</t>
  </si>
  <si>
    <t>MARGARITO RAMOS PEDRAZA - COCTELERIA LA PALAPA</t>
  </si>
  <si>
    <t>CARGA BASE CC SOL 24/2 RET 2019</t>
  </si>
  <si>
    <t>CARGA BASE CC SOL OBSCURA 24/2 RET 2019</t>
  </si>
  <si>
    <t>Pestaña de Obsequios</t>
  </si>
  <si>
    <t>CARGA BASE CC TKT 20/2 RET 2019</t>
  </si>
  <si>
    <t>CARGA BASE CC TKT LIGHT 20/2 RET 2019</t>
  </si>
  <si>
    <t>CARGA BASE CC XX AMBAR 24/2 RET 2019</t>
  </si>
  <si>
    <t>CARGA BASE CC XX LAGER 24/2 RET 2019</t>
  </si>
  <si>
    <t>stpr_VentasDistribuidor_82</t>
  </si>
  <si>
    <t>stpr_InventarioProdTerm_49</t>
  </si>
  <si>
    <t>stpr_Promociones_41</t>
  </si>
  <si>
    <t>stpr_CorteCaja_25</t>
  </si>
  <si>
    <t>stpr_Facturacion_74</t>
  </si>
  <si>
    <t>Lactigurth</t>
  </si>
  <si>
    <t>stpr_VentasConSaldo_83</t>
  </si>
  <si>
    <t>VentasConSaldo_83</t>
  </si>
  <si>
    <t>http://dx.serveftp.com/cai/view.php?id=6094</t>
  </si>
  <si>
    <t>• CEDI
• Fecha
• Vendedor
• Esquema de Cliente
• Cliente - varios</t>
  </si>
  <si>
    <t>Folio</t>
  </si>
  <si>
    <t>http://dx.serveftp.com/cai/view.php?id=6092</t>
  </si>
  <si>
    <t>• CEDI
• Fecha o rango de fechas
• Vendedor</t>
  </si>
  <si>
    <t>Duxstar</t>
  </si>
  <si>
    <t>DUX</t>
  </si>
  <si>
    <t>stpr_GastosVendedor_0</t>
  </si>
  <si>
    <t>GastosVendedor_0</t>
  </si>
  <si>
    <t>http://dx.serveftp.com/cai/view.php?id=6014</t>
  </si>
  <si>
    <t>• CEDI
• Fecha o rango de fechas
• Ruta - Varios</t>
  </si>
  <si>
    <t>stpr_Cobranza_28</t>
  </si>
  <si>
    <t>Cobranza_28</t>
  </si>
  <si>
    <t>COS</t>
  </si>
  <si>
    <t>Conservas La Costeña SA de CV</t>
  </si>
  <si>
    <t>Folio SAP</t>
  </si>
  <si>
    <t>Monto</t>
  </si>
  <si>
    <t>Forma Pago</t>
  </si>
  <si>
    <t>Banco</t>
  </si>
  <si>
    <t>Nombre Cliente</t>
  </si>
  <si>
    <t>Observaciones</t>
  </si>
  <si>
    <t>RUTClave</t>
  </si>
  <si>
    <t>Ruta:</t>
  </si>
  <si>
    <t>Ruta 1 - R-01 Diego Huerta</t>
  </si>
  <si>
    <t>COBV1-0002044</t>
  </si>
  <si>
    <t>VENV1-0000458</t>
  </si>
  <si>
    <t>C01001</t>
  </si>
  <si>
    <t>MISCELANEA LUNA</t>
  </si>
  <si>
    <t>Ruta 1</t>
  </si>
  <si>
    <t>COBV1-0002135</t>
  </si>
  <si>
    <t>COBV1-0002136</t>
  </si>
  <si>
    <t>VENV1-0000518</t>
  </si>
  <si>
    <t>COBV1-0002208</t>
  </si>
  <si>
    <t>COBV1-0002296</t>
  </si>
  <si>
    <t>Ruta 10 - R-10 Carlos Mora</t>
  </si>
  <si>
    <t>COBV10-0003552</t>
  </si>
  <si>
    <t>VENV10-0000978</t>
  </si>
  <si>
    <t>C10001</t>
  </si>
  <si>
    <t>MISC MONY</t>
  </si>
  <si>
    <t>Ruta 10</t>
  </si>
  <si>
    <t>COBV10-0003354</t>
  </si>
  <si>
    <t>VENV10-0000927</t>
  </si>
  <si>
    <t>C10002</t>
  </si>
  <si>
    <t>MISCELANIA TOTO</t>
  </si>
  <si>
    <t>COBV10-0003442</t>
  </si>
  <si>
    <t>COBV10-0003591</t>
  </si>
  <si>
    <t>COBV10-0003317</t>
  </si>
  <si>
    <t>VENV10-0000785</t>
  </si>
  <si>
    <t>C10004</t>
  </si>
  <si>
    <t>VERDULERIA PAO</t>
  </si>
  <si>
    <t>stpr_CobranzaGral_25</t>
  </si>
  <si>
    <t>CobranzaGral_25</t>
  </si>
  <si>
    <t>http://dx.serveftp.com/cai/view.php?id=6010</t>
  </si>
  <si>
    <t>• CEDI
• Fecha o rango de fechas
• Vendedor
• Cliente - varios</t>
  </si>
  <si>
    <t>NombreCorto</t>
  </si>
  <si>
    <t>FechaAplicacion</t>
  </si>
  <si>
    <t>FechaVencimiento</t>
  </si>
  <si>
    <t>Cargos</t>
  </si>
  <si>
    <t>Saldos</t>
  </si>
  <si>
    <t>CONCEPTO:</t>
  </si>
  <si>
    <t>C01001 - MISCELANEA LUNA</t>
  </si>
  <si>
    <t>Venta</t>
  </si>
  <si>
    <t>VENV1-0000551</t>
  </si>
  <si>
    <t>Total Por CONCEPTO:</t>
  </si>
  <si>
    <t>C01006 - TORTILLERIA EL GUERO</t>
  </si>
  <si>
    <t>C01006</t>
  </si>
  <si>
    <t>TORTILLERIA EL GUERO</t>
  </si>
  <si>
    <t>VENV1-0000538</t>
  </si>
  <si>
    <t>VENV1-0000581</t>
  </si>
  <si>
    <t>IBA</t>
  </si>
  <si>
    <t>Chocolatera Ibarra</t>
  </si>
  <si>
    <t>http://dx.serveftp.com/cai/view.php?id=6009</t>
  </si>
  <si>
    <t>stpr_Cobranza_16</t>
  </si>
  <si>
    <t>Cobranza_16</t>
  </si>
  <si>
    <t>C01847</t>
  </si>
  <si>
    <t>LIBRE 277</t>
  </si>
  <si>
    <t>VENV1-0000425</t>
  </si>
  <si>
    <t>VENV1-0000511</t>
  </si>
  <si>
    <t>C01850</t>
  </si>
  <si>
    <t>ABTS LA VENTANITA</t>
  </si>
  <si>
    <t>VENV1-0000549</t>
  </si>
  <si>
    <t>Ruta 6</t>
  </si>
  <si>
    <t>C06001</t>
  </si>
  <si>
    <t>CREMERIA MAYORCA</t>
  </si>
  <si>
    <t>VENV6-0000763</t>
  </si>
  <si>
    <t>C06002</t>
  </si>
  <si>
    <t>AB CAMPOS</t>
  </si>
  <si>
    <t>VENV6-0000768</t>
  </si>
  <si>
    <t>C06004</t>
  </si>
  <si>
    <t>VINOS Y ABTS GABY</t>
  </si>
  <si>
    <t>VENV6-0000754</t>
  </si>
  <si>
    <t>RazonSocial</t>
  </si>
  <si>
    <t>TipoPago</t>
  </si>
  <si>
    <t>SubTotal</t>
  </si>
  <si>
    <t>%_Impuesto</t>
  </si>
  <si>
    <t>Impuesto</t>
  </si>
  <si>
    <t>Comentario</t>
  </si>
  <si>
    <t>CEDI</t>
  </si>
  <si>
    <t>Vendedor:</t>
  </si>
  <si>
    <t>Ruta RUT02 - Vendedor Ruta 2</t>
  </si>
  <si>
    <t>1099</t>
  </si>
  <si>
    <t>Mantenimiento Unidad</t>
  </si>
  <si>
    <t>gastos de eléctrico</t>
  </si>
  <si>
    <t>ALMCEDI Centro de Distribucion Veracruz</t>
  </si>
  <si>
    <t>21858</t>
  </si>
  <si>
    <t>lavado y engrasado</t>
  </si>
  <si>
    <t>Total Por Vendedor:</t>
  </si>
  <si>
    <t>Facturas</t>
  </si>
  <si>
    <t>Ruta RUT01 - Vendedor Ruta 1</t>
  </si>
  <si>
    <t>Cliente:</t>
  </si>
  <si>
    <t>C0018 - FARMACIA GUADALAJARA, S.A. DE C.V.</t>
  </si>
  <si>
    <t>RUT01-00238</t>
  </si>
  <si>
    <t>C0018</t>
  </si>
  <si>
    <t>FARMACIA GUADALAJARA, S.A. DE C.V.</t>
  </si>
  <si>
    <t>RUT01-00133</t>
  </si>
  <si>
    <t>RUT01-00058</t>
  </si>
  <si>
    <t>RUT01-00253</t>
  </si>
  <si>
    <t>RUT01-00263</t>
  </si>
  <si>
    <t>RUT01-00333</t>
  </si>
  <si>
    <t>RUT01-00111</t>
  </si>
  <si>
    <t>RUT01-00196</t>
  </si>
  <si>
    <t>Total Por Cliente:</t>
  </si>
  <si>
    <t>C0026 - FARMACIA GUADALAJARA, S.A. DE C.V.</t>
  </si>
  <si>
    <t>RUT01-00047</t>
  </si>
  <si>
    <t>C0026</t>
  </si>
  <si>
    <t>RUT01-00350</t>
  </si>
  <si>
    <t>RUT01-00119</t>
  </si>
  <si>
    <t>RUT01-00213</t>
  </si>
  <si>
    <t>RUT01-00271</t>
  </si>
  <si>
    <t>4.25.0.6
4.26.0.0</t>
  </si>
  <si>
    <t>FER</t>
  </si>
  <si>
    <t>Ferguez</t>
  </si>
  <si>
    <t>4.25.0.6</t>
  </si>
  <si>
    <t>stpr_ControlCreditos_84</t>
  </si>
  <si>
    <t>http://54.150.8.207/view.php?id=6616</t>
  </si>
  <si>
    <t>stpr_VentasDiarias_84</t>
  </si>
  <si>
    <t>http://54.150.8.207/view.php?id=6618</t>
  </si>
  <si>
    <t>stpr_ControlSaldosEnvase_84</t>
  </si>
  <si>
    <t>http://54.150.8.207/view.php?id=6619</t>
  </si>
  <si>
    <t>stpr_Inventario_84</t>
  </si>
  <si>
    <t>stpr_Cobranza_84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</si>
</sst>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quot;$&quot;* #,##0.00_-;_-&quot;$&quot;* &quot;-&quot;??_-;_-@_-"/>
    <numFmt numFmtId="164" formatCode="&quot;$&quot;#,##0.00"/>
    <numFmt numFmtId="165" formatCode="_([$$-409]* #,##0.00_);_([$$-409]* \(#,##0.00\);_([$$-409]* &quot;0&quot;??_);_(@_)"/>
    <numFmt numFmtId="166" formatCode="mm/dd/yyyy"/>
  </numFmts>
  <fonts count="16" x14ac:knownFonts="1">
    <font>
      <sz val="11"/>
      <color theme="1"/>
      <name val="Calibri"/>
      <family val="2"/>
      <scheme val="minor"/>
    </font>
    <font>
      <b/>
      <sz val="11"/>
      <color theme="1"/>
      <name val="Calibri"/>
      <family val="2"/>
      <scheme val="minor"/>
    </font>
    <font>
      <u/>
      <sz val="11"/>
      <color theme="10"/>
      <name val="Calibri"/>
      <family val="2"/>
      <scheme val="minor"/>
    </font>
    <font>
      <b/>
      <sz val="18"/>
      <color theme="1"/>
      <name val="Calibri"/>
      <family val="2"/>
      <scheme val="minor"/>
    </font>
    <font>
      <sz val="8"/>
      <name val="Calibri"/>
      <family val="2"/>
      <scheme val="minor"/>
    </font>
    <font>
      <b/>
      <sz val="11"/>
      <name val="Calibri"/>
      <family val="2"/>
      <scheme val="minor"/>
    </font>
    <font>
      <sz val="9"/>
      <color indexed="81"/>
      <name val="Tahoma"/>
      <family val="2"/>
    </font>
    <font>
      <b/>
      <sz val="9"/>
      <color indexed="81"/>
      <name val="Tahoma"/>
      <family val="2"/>
    </font>
    <font>
      <b/>
      <sz val="11"/>
      <name val="Calibri"/>
      <family val="2"/>
      <scheme val="minor"/>
    </font>
    <font>
      <b/>
      <sz val="15"/>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b/>
      <sz val="11"/>
      <name val="Calibri"/>
      <scheme val="minor"/>
    </font>
    <font>
      <sz val="11"/>
      <color rgb="FF000000"/>
      <name val="Calibri"/>
      <family val="2"/>
      <scheme val="minor"/>
    </font>
    <font>
      <u/>
      <sz val="11"/>
      <color rgb="FF0563C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theme="0" tint="-4.9989318521683403E-2"/>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
      <left/>
      <right/>
      <top style="thin">
        <color auto="1"/>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44" fontId="10" fillId="0" borderId="0" applyFont="0" applyFill="0" applyBorder="0" applyAlignment="0" applyProtection="0"/>
  </cellStyleXfs>
  <cellXfs count="78">
    <xf numFmtId="0" fontId="0" fillId="0" borderId="0" xfId="0"/>
    <xf numFmtId="0" fontId="0" fillId="0" borderId="1" xfId="0" applyBorder="1"/>
    <xf numFmtId="0" fontId="0" fillId="0" borderId="1" xfId="0" applyBorder="1" applyAlignment="1">
      <alignment wrapText="1"/>
    </xf>
    <xf numFmtId="0" fontId="2" fillId="0" borderId="1" xfId="1" applyBorder="1"/>
    <xf numFmtId="0" fontId="1" fillId="2" borderId="1" xfId="0" applyFont="1" applyFill="1" applyBorder="1"/>
    <xf numFmtId="164" fontId="0" fillId="0" borderId="0" xfId="0" applyNumberFormat="1"/>
    <xf numFmtId="49" fontId="0" fillId="0" borderId="0" xfId="0" applyNumberFormat="1"/>
    <xf numFmtId="0" fontId="2" fillId="0" borderId="0" xfId="1"/>
    <xf numFmtId="0" fontId="2" fillId="0" borderId="1" xfId="1" applyBorder="1" applyAlignment="1">
      <alignment wrapText="1"/>
    </xf>
    <xf numFmtId="14" fontId="0" fillId="0" borderId="0" xfId="0" applyNumberFormat="1"/>
    <xf numFmtId="21" fontId="0" fillId="0" borderId="0" xfId="0" applyNumberFormat="1"/>
    <xf numFmtId="0" fontId="0" fillId="0" borderId="0" xfId="0" applyAlignment="1">
      <alignment wrapText="1"/>
    </xf>
    <xf numFmtId="0" fontId="0" fillId="0" borderId="0" xfId="0" applyAlignment="1">
      <alignment horizontal="left"/>
    </xf>
    <xf numFmtId="0" fontId="0" fillId="3" borderId="1" xfId="0" applyFill="1" applyBorder="1"/>
    <xf numFmtId="0" fontId="0" fillId="3" borderId="1" xfId="0" applyFill="1" applyBorder="1" applyAlignment="1">
      <alignment wrapText="1"/>
    </xf>
    <xf numFmtId="0" fontId="0" fillId="4" borderId="1" xfId="0" applyFill="1" applyBorder="1"/>
    <xf numFmtId="0" fontId="2" fillId="0" borderId="0" xfId="1" applyAlignment="1">
      <alignment wrapText="1"/>
    </xf>
    <xf numFmtId="0" fontId="1" fillId="2" borderId="1" xfId="0" applyFont="1" applyFill="1" applyBorder="1" applyAlignment="1">
      <alignment wrapText="1"/>
    </xf>
    <xf numFmtId="0" fontId="5" fillId="0" borderId="2" xfId="0" applyFont="1" applyBorder="1" applyAlignment="1">
      <alignment horizontal="center" vertical="center"/>
    </xf>
    <xf numFmtId="3" fontId="5" fillId="0" borderId="2" xfId="0" applyNumberFormat="1" applyFont="1" applyBorder="1" applyAlignment="1">
      <alignment horizontal="center" vertical="center"/>
    </xf>
    <xf numFmtId="3" fontId="0" fillId="0" borderId="0" xfId="0" applyNumberFormat="1"/>
    <xf numFmtId="0" fontId="5" fillId="0" borderId="3" xfId="0" applyFont="1" applyBorder="1" applyAlignment="1">
      <alignment horizontal="right" vertical="center"/>
    </xf>
    <xf numFmtId="3" fontId="5" fillId="0" borderId="3" xfId="0" applyNumberFormat="1" applyFont="1" applyBorder="1" applyAlignment="1">
      <alignment horizontal="right" vertical="center"/>
    </xf>
    <xf numFmtId="0" fontId="5" fillId="0" borderId="0" xfId="0" applyFont="1" applyAlignment="1">
      <alignment horizontal="left" vertical="center"/>
    </xf>
    <xf numFmtId="4" fontId="5" fillId="0" borderId="2" xfId="0" applyNumberFormat="1" applyFont="1" applyBorder="1" applyAlignment="1">
      <alignment horizontal="center" vertical="center"/>
    </xf>
    <xf numFmtId="4" fontId="0" fillId="0" borderId="0" xfId="0" applyNumberFormat="1"/>
    <xf numFmtId="4" fontId="5" fillId="0" borderId="3" xfId="0" applyNumberFormat="1" applyFont="1" applyBorder="1" applyAlignment="1">
      <alignment horizontal="right" vertical="center"/>
    </xf>
    <xf numFmtId="0" fontId="2" fillId="0" borderId="0" xfId="1" applyFill="1"/>
    <xf numFmtId="0" fontId="1" fillId="3" borderId="1" xfId="0" applyFont="1" applyFill="1" applyBorder="1"/>
    <xf numFmtId="14" fontId="0" fillId="0" borderId="1" xfId="0" applyNumberFormat="1" applyBorder="1"/>
    <xf numFmtId="1" fontId="0" fillId="0" borderId="1" xfId="0" applyNumberFormat="1" applyBorder="1"/>
    <xf numFmtId="0" fontId="8" fillId="0" borderId="2" xfId="0" applyFont="1" applyBorder="1" applyAlignment="1">
      <alignment horizontal="center" vertical="center"/>
    </xf>
    <xf numFmtId="165" fontId="0" fillId="0" borderId="0" xfId="0" applyNumberFormat="1"/>
    <xf numFmtId="0" fontId="8" fillId="0" borderId="3" xfId="0" applyFont="1" applyBorder="1" applyAlignment="1">
      <alignment horizontal="right" vertical="center"/>
    </xf>
    <xf numFmtId="165" fontId="8" fillId="0" borderId="3" xfId="0" applyNumberFormat="1" applyFont="1" applyBorder="1" applyAlignment="1">
      <alignment horizontal="right" vertical="center"/>
    </xf>
    <xf numFmtId="0" fontId="0" fillId="0" borderId="0" xfId="0"/>
    <xf numFmtId="0" fontId="0" fillId="0" borderId="1" xfId="0" applyBorder="1" applyAlignment="1"/>
    <xf numFmtId="0" fontId="11" fillId="0" borderId="0" xfId="0" applyFont="1" applyAlignment="1">
      <alignment horizontal="left"/>
    </xf>
    <xf numFmtId="0" fontId="11" fillId="0" borderId="0" xfId="0" applyFont="1"/>
    <xf numFmtId="44" fontId="11" fillId="0" borderId="0" xfId="2" applyFont="1"/>
    <xf numFmtId="0" fontId="12" fillId="0" borderId="0" xfId="0" applyFont="1" applyAlignment="1">
      <alignment horizontal="left"/>
    </xf>
    <xf numFmtId="0" fontId="12" fillId="0" borderId="0" xfId="0" applyFont="1"/>
    <xf numFmtId="44" fontId="12" fillId="0" borderId="0" xfId="2" applyFont="1"/>
    <xf numFmtId="44" fontId="12" fillId="0" borderId="0" xfId="2" applyFont="1" applyAlignment="1">
      <alignment horizontal="center"/>
    </xf>
    <xf numFmtId="0" fontId="1" fillId="0" borderId="0" xfId="0" applyFont="1"/>
    <xf numFmtId="44" fontId="12" fillId="0" borderId="0" xfId="0" applyNumberFormat="1" applyFont="1"/>
    <xf numFmtId="0" fontId="2" fillId="0" borderId="1" xfId="1" applyBorder="1" applyAlignment="1">
      <alignment horizontal="left" wrapText="1"/>
    </xf>
    <xf numFmtId="0" fontId="0" fillId="0" borderId="0" xfId="0"/>
    <xf numFmtId="0" fontId="0" fillId="0" borderId="0" xfId="0"/>
    <xf numFmtId="0" fontId="0" fillId="0" borderId="0" xfId="0"/>
    <xf numFmtId="0" fontId="2" fillId="0" borderId="1" xfId="1" applyBorder="1" applyAlignment="1">
      <alignment horizontal="left"/>
    </xf>
    <xf numFmtId="0" fontId="13" fillId="0" borderId="2" xfId="0" applyFont="1" applyBorder="1" applyAlignment="1">
      <alignment horizontal="center" vertical="center"/>
    </xf>
    <xf numFmtId="0" fontId="13" fillId="0" borderId="0" xfId="0" applyFont="1" applyAlignment="1">
      <alignment horizontal="left" vertical="center"/>
    </xf>
    <xf numFmtId="166" fontId="13" fillId="0" borderId="0" xfId="0" applyNumberFormat="1" applyFont="1" applyAlignment="1">
      <alignment horizontal="left" vertical="center"/>
    </xf>
    <xf numFmtId="166" fontId="0" fillId="0" borderId="0" xfId="0" applyNumberFormat="1"/>
    <xf numFmtId="166" fontId="13" fillId="0" borderId="3" xfId="0" applyNumberFormat="1" applyFont="1" applyBorder="1" applyAlignment="1">
      <alignment horizontal="right" vertical="center"/>
    </xf>
    <xf numFmtId="165" fontId="13" fillId="0" borderId="3" xfId="0" applyNumberFormat="1" applyFont="1" applyBorder="1" applyAlignment="1">
      <alignment horizontal="right" vertical="center"/>
    </xf>
    <xf numFmtId="0" fontId="13" fillId="0" borderId="3" xfId="0" applyFont="1" applyBorder="1" applyAlignment="1">
      <alignment horizontal="right" vertical="center"/>
    </xf>
    <xf numFmtId="0" fontId="0" fillId="0" borderId="1" xfId="0" applyFill="1" applyBorder="1" applyAlignment="1"/>
    <xf numFmtId="0" fontId="0" fillId="0" borderId="1" xfId="0" applyFill="1" applyBorder="1" applyAlignment="1">
      <alignment wrapText="1"/>
    </xf>
    <xf numFmtId="0" fontId="2" fillId="0" borderId="1" xfId="1" applyFill="1" applyBorder="1" applyAlignment="1">
      <alignment horizontal="left"/>
    </xf>
    <xf numFmtId="0" fontId="2" fillId="0" borderId="1" xfId="1" applyFill="1" applyBorder="1" applyAlignment="1">
      <alignment wrapText="1"/>
    </xf>
    <xf numFmtId="0" fontId="0" fillId="0" borderId="0" xfId="0"/>
    <xf numFmtId="0" fontId="0" fillId="0" borderId="0" xfId="0"/>
    <xf numFmtId="0" fontId="3" fillId="0" borderId="0" xfId="0" applyFont="1" applyBorder="1" applyAlignment="1">
      <alignment horizontal="center" vertical="center"/>
    </xf>
    <xf numFmtId="0" fontId="9" fillId="0" borderId="2" xfId="0" applyFont="1" applyBorder="1" applyAlignment="1">
      <alignment horizontal="left" vertical="center"/>
    </xf>
    <xf numFmtId="0" fontId="0" fillId="0" borderId="0" xfId="0"/>
    <xf numFmtId="0" fontId="14" fillId="0" borderId="0" xfId="0" applyFont="1"/>
    <xf numFmtId="0" fontId="14" fillId="0" borderId="1" xfId="0" applyFont="1" applyBorder="1"/>
    <xf numFmtId="0" fontId="14" fillId="0" borderId="4" xfId="0" applyFont="1" applyBorder="1" applyAlignment="1">
      <alignment wrapText="1"/>
    </xf>
    <xf numFmtId="0" fontId="14" fillId="0" borderId="4" xfId="0" applyFont="1" applyBorder="1"/>
    <xf numFmtId="0" fontId="14" fillId="0" borderId="4" xfId="0" applyFont="1" applyBorder="1" applyAlignment="1">
      <alignment horizontal="left"/>
    </xf>
    <xf numFmtId="0" fontId="2" fillId="0" borderId="4" xfId="1" applyBorder="1" applyAlignment="1">
      <alignment wrapText="1"/>
    </xf>
    <xf numFmtId="0" fontId="14" fillId="0" borderId="5" xfId="0" applyFont="1" applyBorder="1"/>
    <xf numFmtId="0" fontId="14" fillId="0" borderId="6" xfId="0" applyFont="1" applyBorder="1" applyAlignment="1">
      <alignment wrapText="1"/>
    </xf>
    <xf numFmtId="0" fontId="14" fillId="0" borderId="6" xfId="0" applyFont="1" applyBorder="1"/>
    <xf numFmtId="0" fontId="15" fillId="0" borderId="6" xfId="0" applyFont="1" applyBorder="1" applyAlignment="1">
      <alignment wrapText="1"/>
    </xf>
    <xf numFmtId="0" fontId="2" fillId="0" borderId="6" xfId="1" applyBorder="1" applyAlignment="1">
      <alignment wrapText="1"/>
    </xf>
  </cellXfs>
  <cellStyles count="3">
    <cellStyle name="Hipervínculo" xfId="1" builtinId="8"/>
    <cellStyle name="Moneda" xfId="2" builtinId="4"/>
    <cellStyle name="Normal" xfId="0" builtinId="0"/>
  </cellStyles>
  <dxfs count="24">
    <dxf>
      <numFmt numFmtId="165" formatCode="_([$$-409]* #,##0.00_);_([$$-409]* \(#,##0.00\);_([$$-409]* &quot;0&quot;??_);_(@_)"/>
    </dxf>
    <dxf>
      <numFmt numFmtId="165" formatCode="_([$$-409]* #,##0.00_);_([$$-409]* \(#,##0.00\);_([$$-409]* &quot;0&quot;??_);_(@_)"/>
    </dxf>
    <dxf>
      <numFmt numFmtId="165" formatCode="_([$$-409]* #,##0.00_);_([$$-409]* \(#,##0.00\);_([$$-409]* &quot;0&quot;??_);_(@_)"/>
    </dxf>
    <dxf>
      <numFmt numFmtId="166" formatCode="mm/dd/yyyy"/>
    </dxf>
    <dxf>
      <numFmt numFmtId="166" formatCode="mm/dd/yyyy"/>
    </dxf>
    <dxf>
      <border>
        <top style="thin">
          <color auto="1"/>
        </top>
        <bottom style="thin">
          <color auto="1"/>
        </bottom>
      </border>
    </dxf>
    <dxf>
      <font>
        <b/>
        <sz val="11"/>
        <name val="Calibri"/>
        <scheme val="minor"/>
      </font>
      <alignment horizontal="center" vertical="center"/>
    </dxf>
    <dxf>
      <numFmt numFmtId="165" formatCode="_([$$-409]* #,##0.00_);_([$$-409]* \(#,##0.00\);_([$$-409]* &quot;0&quot;??_);_(@_)"/>
    </dxf>
    <dxf>
      <numFmt numFmtId="165" formatCode="_([$$-409]* #,##0.00_);_([$$-409]* \(#,##0.00\);_([$$-409]* &quot;0&quot;??_);_(@_)"/>
    </dxf>
    <dxf>
      <numFmt numFmtId="165" formatCode="_([$$-409]* #,##0.00_);_([$$-409]* \(#,##0.00\);_([$$-409]* &quot;0&quot;??_);_(@_)"/>
    </dxf>
    <dxf>
      <numFmt numFmtId="165" formatCode="_([$$-409]* #,##0.00_);_([$$-409]* \(#,##0.00\);_([$$-409]* &quot;0&quot;??_);_(@_)"/>
    </dxf>
    <dxf>
      <numFmt numFmtId="166" formatCode="mm/dd/yyyy"/>
    </dxf>
    <dxf>
      <border>
        <top style="thin">
          <color auto="1"/>
        </top>
        <bottom style="thin">
          <color auto="1"/>
        </bottom>
      </border>
    </dxf>
    <dxf>
      <font>
        <b/>
        <sz val="11"/>
        <name val="Calibri"/>
        <scheme val="minor"/>
      </font>
      <alignment horizontal="center" vertical="center"/>
    </dxf>
    <dxf>
      <numFmt numFmtId="165" formatCode="_([$$-409]* #,##0.00_);_([$$-409]* \(#,##0.00\);_([$$-409]* &quot;0&quot;??_);_(@_)"/>
    </dxf>
    <dxf>
      <border>
        <top style="thin">
          <color auto="1"/>
        </top>
        <bottom style="thin">
          <color auto="1"/>
        </bottom>
      </border>
    </dxf>
    <dxf>
      <font>
        <b/>
        <sz val="11"/>
        <name val="Calibri"/>
        <scheme val="minor"/>
      </font>
      <alignment horizontal="center" vertical="center"/>
    </dxf>
    <dxf>
      <numFmt numFmtId="19" formatCode="dd/mm/yyyy"/>
    </dxf>
    <dxf>
      <numFmt numFmtId="165" formatCode="_([$$-409]* #,##0.00_);_([$$-409]* \(#,##0.00\);_([$$-409]* &quot;0&quot;??_);_(@_)"/>
    </dxf>
    <dxf>
      <numFmt numFmtId="165" formatCode="_([$$-409]* #,##0.00_);_([$$-409]* \(#,##0.00\);_([$$-409]* &quot;0&quot;??_);_(@_)"/>
    </dxf>
    <dxf>
      <numFmt numFmtId="165" formatCode="_([$$-409]* #,##0.00_);_([$$-409]* \(#,##0.00\);_([$$-409]* &quot;0&quot;??_);_(@_)"/>
    </dxf>
    <dxf>
      <numFmt numFmtId="19" formatCode="dd/mm/yyyy"/>
    </dxf>
    <dxf>
      <border>
        <top style="thin">
          <color auto="1"/>
        </top>
        <bottom style="thin">
          <color auto="1"/>
        </bottom>
      </border>
    </dxf>
    <dxf>
      <font>
        <b/>
        <sz val="11"/>
        <name val="Calibri"/>
        <scheme val="minor"/>
      </font>
      <alignment horizontal="center"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1</xdr:row>
      <xdr:rowOff>9525</xdr:rowOff>
    </xdr:from>
    <xdr:to>
      <xdr:col>2</xdr:col>
      <xdr:colOff>1334122</xdr:colOff>
      <xdr:row>5</xdr:row>
      <xdr:rowOff>2596</xdr:rowOff>
    </xdr:to>
    <xdr:pic>
      <xdr:nvPicPr>
        <xdr:cNvPr id="2" name="Imagen 1">
          <a:extLst>
            <a:ext uri="{FF2B5EF4-FFF2-40B4-BE49-F238E27FC236}">
              <a16:creationId xmlns:a16="http://schemas.microsoft.com/office/drawing/2014/main" xmlns="" id="{0750D56E-0F9B-483A-B26C-B5D96F1432D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8175" y="200025"/>
          <a:ext cx="1981822" cy="755071"/>
        </a:xfrm>
        <a:prstGeom prst="rect">
          <a:avLst/>
        </a:prstGeom>
        <a:noFill/>
      </xdr:spPr>
    </xdr:pic>
    <xdr:clientData/>
  </xdr:twoCellAnchor>
</xdr:wsDr>
</file>

<file path=xl/tables/table1.xml><?xml version="1.0" encoding="utf-8"?>
<table xmlns="http://schemas.openxmlformats.org/spreadsheetml/2006/main" id="1" name="Table1" displayName="Table1" ref="A1:J60" headerRowDxfId="23" headerRowBorderDxfId="22">
  <tableColumns count="10">
    <tableColumn id="1" name="Cliente"/>
    <tableColumn id="2" name="Concepto"/>
    <tableColumn id="3" name="Fecha Abono" dataDxfId="21"/>
    <tableColumn id="4" name="Folio Abono"/>
    <tableColumn id="5" name="Folio Documento"/>
    <tableColumn id="6" name="Referencia"/>
    <tableColumn id="7" name="Abono" dataDxfId="20"/>
    <tableColumn id="8" name="Subtotal" dataDxfId="19"/>
    <tableColumn id="9" name="IVA" dataDxfId="18"/>
    <tableColumn id="10" name="Fecha Documento" dataDxfId="17"/>
  </tableColumns>
  <tableStyleInfo showFirstColumn="0" showLastColumn="0" showRowStripes="0" showColumnStripes="0"/>
</table>
</file>

<file path=xl/tables/table2.xml><?xml version="1.0" encoding="utf-8"?>
<table xmlns="http://schemas.openxmlformats.org/spreadsheetml/2006/main" id="2" name="Table2" displayName="Table2" ref="A67:B69" headerRowDxfId="16" headerRowBorderDxfId="15">
  <tableColumns count="2">
    <tableColumn id="1" name="Concepto"/>
    <tableColumn id="2" name="Total" dataDxfId="14"/>
  </tableColumns>
  <tableStyleInfo showFirstColumn="0" showLastColumn="0" showRowStripes="0" showColumnStripes="0"/>
</table>
</file>

<file path=xl/tables/table3.xml><?xml version="1.0" encoding="utf-8"?>
<table xmlns="http://schemas.openxmlformats.org/spreadsheetml/2006/main" id="4" name="Table15" displayName="Table15" ref="A1:I6" headerRowDxfId="13" headerRowBorderDxfId="12">
  <tableColumns count="9">
    <tableColumn id="1" name="Fecha" dataDxfId="11"/>
    <tableColumn id="2" name="Folio"/>
    <tableColumn id="3" name="Concepto"/>
    <tableColumn id="4" name="SubTotal" dataDxfId="10"/>
    <tableColumn id="5" name="%_Impuesto" dataDxfId="9"/>
    <tableColumn id="6" name="Impuesto" dataDxfId="8"/>
    <tableColumn id="7" name="Total" dataDxfId="7"/>
    <tableColumn id="8" name="Comentario"/>
    <tableColumn id="9" name="CEDI"/>
  </tableColumns>
  <tableStyleInfo showFirstColumn="0" showLastColumn="0" showRowStripes="0" showColumnStripes="0"/>
</table>
</file>

<file path=xl/tables/table4.xml><?xml version="1.0" encoding="utf-8"?>
<table xmlns="http://schemas.openxmlformats.org/spreadsheetml/2006/main" id="3" name="Table14" displayName="Table14" ref="A1:I10" headerRowDxfId="6" headerRowBorderDxfId="5">
  <tableColumns count="9">
    <tableColumn id="1" name="Clave"/>
    <tableColumn id="2" name="NombreCorto"/>
    <tableColumn id="3" name="Concepto"/>
    <tableColumn id="4" name="Folio"/>
    <tableColumn id="5" name="FechaAplicacion" dataDxfId="4"/>
    <tableColumn id="6" name="FechaVencimiento" dataDxfId="3"/>
    <tableColumn id="7" name="Cargos" dataDxfId="2"/>
    <tableColumn id="8" name="Abonos" dataDxfId="1"/>
    <tableColumn id="9" name="Saldos" data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dx.serveftp.com/cai/view.php?id=6109" TargetMode="External"/><Relationship Id="rId13" Type="http://schemas.openxmlformats.org/officeDocument/2006/relationships/hyperlink" Target="http://dx.serveftp.com/cai/view.php?id=6010" TargetMode="External"/><Relationship Id="rId18" Type="http://schemas.openxmlformats.org/officeDocument/2006/relationships/hyperlink" Target="http://54.150.8.207/view.php?id=6619" TargetMode="External"/><Relationship Id="rId3" Type="http://schemas.openxmlformats.org/officeDocument/2006/relationships/hyperlink" Target="http://dx.serveftp.com/cai/view.php?id=6064" TargetMode="External"/><Relationship Id="rId7" Type="http://schemas.openxmlformats.org/officeDocument/2006/relationships/hyperlink" Target="http://dx.serveftp.com/cai/view.php?id=6056" TargetMode="External"/><Relationship Id="rId12" Type="http://schemas.openxmlformats.org/officeDocument/2006/relationships/hyperlink" Target="http://dx.serveftp.com/cai/view.php?id=6092" TargetMode="External"/><Relationship Id="rId17" Type="http://schemas.openxmlformats.org/officeDocument/2006/relationships/hyperlink" Target="http://54.150.8.207/view.php?id=6618" TargetMode="External"/><Relationship Id="rId2" Type="http://schemas.openxmlformats.org/officeDocument/2006/relationships/hyperlink" Target="http://dx.serveftp.com/cai/view.php?id=6021" TargetMode="External"/><Relationship Id="rId16" Type="http://schemas.openxmlformats.org/officeDocument/2006/relationships/hyperlink" Target="http://54.150.8.207/view.php?id=6616" TargetMode="External"/><Relationship Id="rId20" Type="http://schemas.openxmlformats.org/officeDocument/2006/relationships/drawing" Target="../drawings/drawing1.xml"/><Relationship Id="rId1" Type="http://schemas.openxmlformats.org/officeDocument/2006/relationships/hyperlink" Target="http://dx.serveftp.com/cai/view.php?id=5979" TargetMode="External"/><Relationship Id="rId6" Type="http://schemas.openxmlformats.org/officeDocument/2006/relationships/hyperlink" Target="http://dx.serveftp.com/cai/view.php?id=6018" TargetMode="External"/><Relationship Id="rId11" Type="http://schemas.openxmlformats.org/officeDocument/2006/relationships/hyperlink" Target="http://dx.serveftp.com/cai/view.php?id=6094" TargetMode="External"/><Relationship Id="rId5" Type="http://schemas.openxmlformats.org/officeDocument/2006/relationships/hyperlink" Target="http://dx.serveftp.com/cai/view.php?id=6017" TargetMode="External"/><Relationship Id="rId15" Type="http://schemas.openxmlformats.org/officeDocument/2006/relationships/hyperlink" Target="http://dx.serveftp.com/cai/view.php?id=6014" TargetMode="External"/><Relationship Id="rId10" Type="http://schemas.openxmlformats.org/officeDocument/2006/relationships/hyperlink" Target="http://dx.serveftp.com/cai/view.php?id=6116" TargetMode="External"/><Relationship Id="rId19" Type="http://schemas.openxmlformats.org/officeDocument/2006/relationships/printerSettings" Target="../printerSettings/printerSettings1.bin"/><Relationship Id="rId4" Type="http://schemas.openxmlformats.org/officeDocument/2006/relationships/hyperlink" Target="http://dx.serveftp.com/cai/view.php?id=6001" TargetMode="External"/><Relationship Id="rId9" Type="http://schemas.openxmlformats.org/officeDocument/2006/relationships/hyperlink" Target="http://dx.serveftp.com/cai/view.php?id=6081" TargetMode="External"/><Relationship Id="rId14" Type="http://schemas.openxmlformats.org/officeDocument/2006/relationships/hyperlink" Target="http://dx.serveftp.com/cai/view.php?id=6009"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I27"/>
  <sheetViews>
    <sheetView tabSelected="1" topLeftCell="B1" workbookViewId="0">
      <pane ySplit="7" topLeftCell="A20" activePane="bottomLeft" state="frozen"/>
      <selection pane="bottomLeft" activeCell="D22" sqref="D22"/>
    </sheetView>
  </sheetViews>
  <sheetFormatPr baseColWidth="10" defaultColWidth="9.140625" defaultRowHeight="15" x14ac:dyDescent="0.25"/>
  <cols>
    <col min="2" max="2" width="10.140625" bestFit="1" customWidth="1"/>
    <col min="3" max="3" width="24.7109375" style="11" bestFit="1" customWidth="1"/>
    <col min="4" max="4" width="23.5703125" bestFit="1" customWidth="1"/>
    <col min="5" max="5" width="9.42578125" customWidth="1"/>
    <col min="6" max="6" width="29.28515625" bestFit="1" customWidth="1"/>
    <col min="7" max="7" width="31" customWidth="1"/>
    <col min="8" max="8" width="37.42578125" style="11" customWidth="1"/>
    <col min="9" max="9" width="33.28515625" customWidth="1"/>
  </cols>
  <sheetData>
    <row r="2" spans="2:9" x14ac:dyDescent="0.25">
      <c r="B2" s="64" t="s">
        <v>0</v>
      </c>
      <c r="C2" s="64"/>
      <c r="D2" s="64"/>
      <c r="E2" s="64"/>
      <c r="F2" s="64"/>
      <c r="G2" s="64"/>
      <c r="H2" s="64"/>
      <c r="I2" s="64"/>
    </row>
    <row r="3" spans="2:9" ht="15" customHeight="1" x14ac:dyDescent="0.25">
      <c r="B3" s="64"/>
      <c r="C3" s="64"/>
      <c r="D3" s="64"/>
      <c r="E3" s="64"/>
      <c r="F3" s="64"/>
      <c r="G3" s="64"/>
      <c r="H3" s="64"/>
      <c r="I3" s="64"/>
    </row>
    <row r="4" spans="2:9" ht="15" customHeight="1" x14ac:dyDescent="0.25">
      <c r="B4" s="64"/>
      <c r="C4" s="64"/>
      <c r="D4" s="64"/>
      <c r="E4" s="64"/>
      <c r="F4" s="64"/>
      <c r="G4" s="64"/>
      <c r="H4" s="64"/>
      <c r="I4" s="64"/>
    </row>
    <row r="5" spans="2:9" x14ac:dyDescent="0.25">
      <c r="B5" s="64"/>
      <c r="C5" s="64"/>
      <c r="D5" s="64"/>
      <c r="E5" s="64"/>
      <c r="F5" s="64"/>
      <c r="G5" s="64"/>
      <c r="H5" s="64"/>
      <c r="I5" s="64"/>
    </row>
    <row r="7" spans="2:9" x14ac:dyDescent="0.25">
      <c r="B7" s="4" t="s">
        <v>9</v>
      </c>
      <c r="C7" s="17" t="s">
        <v>1</v>
      </c>
      <c r="D7" s="4" t="s">
        <v>2</v>
      </c>
      <c r="E7" s="4" t="s">
        <v>3</v>
      </c>
      <c r="F7" s="4" t="s">
        <v>4</v>
      </c>
      <c r="G7" s="4" t="s">
        <v>5</v>
      </c>
      <c r="H7" s="17" t="s">
        <v>6</v>
      </c>
      <c r="I7" s="4" t="s">
        <v>7</v>
      </c>
    </row>
    <row r="8" spans="2:9" ht="30" x14ac:dyDescent="0.25">
      <c r="B8" s="1" t="s">
        <v>8</v>
      </c>
      <c r="C8" s="2" t="s">
        <v>10</v>
      </c>
      <c r="D8" s="1" t="s">
        <v>29</v>
      </c>
      <c r="E8" s="1" t="s">
        <v>11</v>
      </c>
      <c r="F8" s="1" t="s">
        <v>32</v>
      </c>
      <c r="G8" s="3" t="s">
        <v>28</v>
      </c>
      <c r="H8" s="8" t="s">
        <v>31</v>
      </c>
      <c r="I8" s="2" t="s">
        <v>94</v>
      </c>
    </row>
    <row r="9" spans="2:9" ht="45" x14ac:dyDescent="0.25">
      <c r="B9" s="1" t="s">
        <v>33</v>
      </c>
      <c r="C9" s="2" t="s">
        <v>133</v>
      </c>
      <c r="D9" s="1" t="s">
        <v>34</v>
      </c>
      <c r="E9" s="2" t="s">
        <v>92</v>
      </c>
      <c r="F9" s="1" t="s">
        <v>39</v>
      </c>
      <c r="G9" s="3" t="s">
        <v>40</v>
      </c>
      <c r="H9" s="8" t="s">
        <v>35</v>
      </c>
      <c r="I9" s="2" t="s">
        <v>93</v>
      </c>
    </row>
    <row r="10" spans="2:9" ht="45" x14ac:dyDescent="0.25">
      <c r="B10" s="1" t="s">
        <v>101</v>
      </c>
      <c r="C10" s="2" t="s">
        <v>125</v>
      </c>
      <c r="D10" s="1" t="s">
        <v>34</v>
      </c>
      <c r="E10" s="2" t="s">
        <v>113</v>
      </c>
      <c r="F10" s="1" t="s">
        <v>471</v>
      </c>
      <c r="G10" s="27" t="s">
        <v>126</v>
      </c>
      <c r="H10" s="8" t="s">
        <v>112</v>
      </c>
      <c r="I10" s="2" t="s">
        <v>222</v>
      </c>
    </row>
    <row r="11" spans="2:9" ht="30" x14ac:dyDescent="0.25">
      <c r="B11" s="1" t="s">
        <v>128</v>
      </c>
      <c r="C11" s="2" t="s">
        <v>221</v>
      </c>
      <c r="D11" s="1" t="s">
        <v>29</v>
      </c>
      <c r="E11" s="2" t="s">
        <v>113</v>
      </c>
      <c r="F11" s="1" t="s">
        <v>472</v>
      </c>
      <c r="G11" s="3" t="s">
        <v>129</v>
      </c>
      <c r="H11" s="8" t="s">
        <v>130</v>
      </c>
      <c r="I11" s="2" t="s">
        <v>211</v>
      </c>
    </row>
    <row r="12" spans="2:9" ht="45" x14ac:dyDescent="0.25">
      <c r="B12" s="1" t="s">
        <v>131</v>
      </c>
      <c r="C12" s="2" t="s">
        <v>132</v>
      </c>
      <c r="D12" s="1" t="s">
        <v>134</v>
      </c>
      <c r="E12" s="2" t="s">
        <v>113</v>
      </c>
      <c r="F12" s="1" t="s">
        <v>135</v>
      </c>
      <c r="G12" s="3" t="s">
        <v>136</v>
      </c>
      <c r="H12" s="16" t="s">
        <v>137</v>
      </c>
      <c r="I12" s="2" t="s">
        <v>212</v>
      </c>
    </row>
    <row r="13" spans="2:9" ht="45" x14ac:dyDescent="0.25">
      <c r="B13" s="1" t="s">
        <v>131</v>
      </c>
      <c r="C13" s="2" t="s">
        <v>132</v>
      </c>
      <c r="D13" s="1" t="s">
        <v>134</v>
      </c>
      <c r="E13" s="2" t="s">
        <v>113</v>
      </c>
      <c r="F13" s="1" t="s">
        <v>138</v>
      </c>
      <c r="G13" s="3" t="s">
        <v>139</v>
      </c>
      <c r="H13" s="8" t="s">
        <v>140</v>
      </c>
      <c r="I13" s="2" t="s">
        <v>210</v>
      </c>
    </row>
    <row r="14" spans="2:9" ht="45" x14ac:dyDescent="0.25">
      <c r="B14" s="1" t="s">
        <v>8</v>
      </c>
      <c r="C14" s="2" t="s">
        <v>10</v>
      </c>
      <c r="D14" s="1" t="s">
        <v>29</v>
      </c>
      <c r="E14" s="2" t="s">
        <v>113</v>
      </c>
      <c r="F14" s="1" t="s">
        <v>223</v>
      </c>
      <c r="G14" s="3" t="s">
        <v>224</v>
      </c>
      <c r="H14" s="8" t="s">
        <v>225</v>
      </c>
      <c r="I14" s="2" t="s">
        <v>252</v>
      </c>
    </row>
    <row r="15" spans="2:9" ht="45" x14ac:dyDescent="0.25">
      <c r="B15" s="1" t="s">
        <v>287</v>
      </c>
      <c r="C15" s="2" t="s">
        <v>253</v>
      </c>
      <c r="D15" s="1" t="s">
        <v>34</v>
      </c>
      <c r="E15" s="2" t="s">
        <v>113</v>
      </c>
      <c r="F15" s="1" t="s">
        <v>475</v>
      </c>
      <c r="G15" s="3" t="s">
        <v>286</v>
      </c>
      <c r="H15" s="8" t="s">
        <v>254</v>
      </c>
      <c r="I15" s="2" t="s">
        <v>255</v>
      </c>
    </row>
    <row r="16" spans="2:9" ht="30" x14ac:dyDescent="0.25">
      <c r="B16" s="1" t="s">
        <v>288</v>
      </c>
      <c r="C16" s="2" t="s">
        <v>291</v>
      </c>
      <c r="D16" s="1" t="s">
        <v>292</v>
      </c>
      <c r="E16" s="2" t="s">
        <v>113</v>
      </c>
      <c r="F16" s="1" t="s">
        <v>474</v>
      </c>
      <c r="G16" s="3" t="s">
        <v>289</v>
      </c>
      <c r="H16" s="8" t="s">
        <v>290</v>
      </c>
      <c r="I16" s="2" t="s">
        <v>436</v>
      </c>
    </row>
    <row r="17" spans="1:9" ht="30" x14ac:dyDescent="0.25">
      <c r="B17" s="36" t="s">
        <v>440</v>
      </c>
      <c r="C17" s="2" t="s">
        <v>437</v>
      </c>
      <c r="D17" s="36" t="s">
        <v>292</v>
      </c>
      <c r="E17" s="2" t="s">
        <v>438</v>
      </c>
      <c r="F17" s="36" t="s">
        <v>473</v>
      </c>
      <c r="G17" s="46" t="s">
        <v>441</v>
      </c>
      <c r="H17" s="8" t="s">
        <v>439</v>
      </c>
      <c r="I17" s="2" t="s">
        <v>210</v>
      </c>
    </row>
    <row r="18" spans="1:9" ht="75" x14ac:dyDescent="0.25">
      <c r="B18" s="58" t="s">
        <v>476</v>
      </c>
      <c r="C18" s="59" t="s">
        <v>476</v>
      </c>
      <c r="D18" s="58"/>
      <c r="E18" s="2" t="s">
        <v>608</v>
      </c>
      <c r="F18" s="58" t="s">
        <v>477</v>
      </c>
      <c r="G18" s="60" t="s">
        <v>478</v>
      </c>
      <c r="H18" s="61" t="s">
        <v>479</v>
      </c>
      <c r="I18" s="59" t="s">
        <v>480</v>
      </c>
    </row>
    <row r="19" spans="1:9" ht="45" x14ac:dyDescent="0.25">
      <c r="B19" s="58" t="s">
        <v>485</v>
      </c>
      <c r="C19" s="59" t="s">
        <v>484</v>
      </c>
      <c r="D19" s="58"/>
      <c r="E19" s="2" t="s">
        <v>608</v>
      </c>
      <c r="F19" s="58" t="s">
        <v>486</v>
      </c>
      <c r="G19" s="60" t="s">
        <v>487</v>
      </c>
      <c r="H19" s="61" t="s">
        <v>482</v>
      </c>
      <c r="I19" s="59" t="s">
        <v>483</v>
      </c>
    </row>
    <row r="20" spans="1:9" s="48" customFormat="1" ht="45" x14ac:dyDescent="0.25">
      <c r="B20" s="36" t="s">
        <v>492</v>
      </c>
      <c r="C20" s="2" t="s">
        <v>493</v>
      </c>
      <c r="D20" s="36"/>
      <c r="E20" s="2" t="s">
        <v>608</v>
      </c>
      <c r="F20" s="36" t="s">
        <v>490</v>
      </c>
      <c r="G20" s="50" t="s">
        <v>491</v>
      </c>
      <c r="H20" s="8" t="s">
        <v>488</v>
      </c>
      <c r="I20" s="2" t="s">
        <v>489</v>
      </c>
    </row>
    <row r="21" spans="1:9" s="48" customFormat="1" ht="60" x14ac:dyDescent="0.25">
      <c r="B21" s="1" t="s">
        <v>288</v>
      </c>
      <c r="C21" s="2" t="s">
        <v>291</v>
      </c>
      <c r="D21" s="1" t="s">
        <v>292</v>
      </c>
      <c r="E21" s="2" t="s">
        <v>608</v>
      </c>
      <c r="F21" s="36" t="s">
        <v>529</v>
      </c>
      <c r="G21" s="50" t="s">
        <v>530</v>
      </c>
      <c r="H21" s="8" t="s">
        <v>531</v>
      </c>
      <c r="I21" s="2" t="s">
        <v>532</v>
      </c>
    </row>
    <row r="22" spans="1:9" s="48" customFormat="1" ht="45" x14ac:dyDescent="0.25">
      <c r="B22" s="36" t="s">
        <v>548</v>
      </c>
      <c r="C22" s="2" t="s">
        <v>549</v>
      </c>
      <c r="D22" s="36" t="s">
        <v>292</v>
      </c>
      <c r="E22" s="2" t="s">
        <v>608</v>
      </c>
      <c r="F22" s="36" t="s">
        <v>551</v>
      </c>
      <c r="G22" s="50" t="s">
        <v>552</v>
      </c>
      <c r="H22" s="8" t="s">
        <v>550</v>
      </c>
      <c r="I22" s="2" t="s">
        <v>489</v>
      </c>
    </row>
    <row r="23" spans="1:9" s="48" customFormat="1" x14ac:dyDescent="0.25">
      <c r="A23" s="67"/>
      <c r="B23" s="68" t="s">
        <v>609</v>
      </c>
      <c r="C23" s="69" t="s">
        <v>610</v>
      </c>
      <c r="D23" s="70" t="s">
        <v>34</v>
      </c>
      <c r="E23" s="69" t="s">
        <v>611</v>
      </c>
      <c r="F23" s="70" t="s">
        <v>612</v>
      </c>
      <c r="G23" s="71"/>
      <c r="H23" s="72" t="s">
        <v>613</v>
      </c>
      <c r="I23" s="69"/>
    </row>
    <row r="24" spans="1:9" x14ac:dyDescent="0.25">
      <c r="A24" s="67"/>
      <c r="B24" s="73" t="s">
        <v>609</v>
      </c>
      <c r="C24" s="74" t="s">
        <v>610</v>
      </c>
      <c r="D24" s="75" t="s">
        <v>34</v>
      </c>
      <c r="E24" s="75" t="s">
        <v>611</v>
      </c>
      <c r="F24" s="75" t="s">
        <v>614</v>
      </c>
      <c r="G24" s="75"/>
      <c r="H24" s="77" t="s">
        <v>615</v>
      </c>
      <c r="I24" s="74"/>
    </row>
    <row r="25" spans="1:9" x14ac:dyDescent="0.25">
      <c r="A25" s="67"/>
      <c r="B25" s="73" t="s">
        <v>609</v>
      </c>
      <c r="C25" s="74" t="s">
        <v>610</v>
      </c>
      <c r="D25" s="75" t="s">
        <v>34</v>
      </c>
      <c r="E25" s="75" t="s">
        <v>611</v>
      </c>
      <c r="F25" s="75" t="s">
        <v>618</v>
      </c>
      <c r="G25" s="75"/>
      <c r="H25" s="76"/>
      <c r="I25" s="74"/>
    </row>
    <row r="26" spans="1:9" s="63" customFormat="1" x14ac:dyDescent="0.25">
      <c r="A26" s="67"/>
      <c r="B26" s="73" t="s">
        <v>609</v>
      </c>
      <c r="C26" s="75" t="s">
        <v>610</v>
      </c>
      <c r="D26" s="75" t="s">
        <v>34</v>
      </c>
      <c r="E26" s="75" t="s">
        <v>611</v>
      </c>
      <c r="F26" s="75" t="s">
        <v>619</v>
      </c>
      <c r="G26" s="75"/>
      <c r="H26" s="74"/>
      <c r="I26" s="74"/>
    </row>
    <row r="27" spans="1:9" x14ac:dyDescent="0.25">
      <c r="A27" s="67"/>
      <c r="B27" s="73" t="s">
        <v>609</v>
      </c>
      <c r="C27" s="74" t="s">
        <v>610</v>
      </c>
      <c r="D27" s="75" t="s">
        <v>34</v>
      </c>
      <c r="E27" s="75" t="s">
        <v>611</v>
      </c>
      <c r="F27" s="75" t="s">
        <v>616</v>
      </c>
      <c r="G27" s="75"/>
      <c r="H27" s="77" t="s">
        <v>617</v>
      </c>
      <c r="I27" s="74"/>
    </row>
  </sheetData>
  <mergeCells count="1">
    <mergeCell ref="B2:I5"/>
  </mergeCells>
  <phoneticPr fontId="4" type="noConversion"/>
  <hyperlinks>
    <hyperlink ref="G8" location="Ventas_81!A1" display="Ventas_81"/>
    <hyperlink ref="H8" r:id="rId1"/>
    <hyperlink ref="H9" r:id="rId2"/>
    <hyperlink ref="G9" location="VentasCobranza_54!A1" display="VentasCobranza_54"/>
    <hyperlink ref="H10" r:id="rId3"/>
    <hyperlink ref="H11" r:id="rId4"/>
    <hyperlink ref="G11" location="InventarioProdTerm_49!A1" display="InventarioProdTerm_49"/>
    <hyperlink ref="H12" r:id="rId5"/>
    <hyperlink ref="H13" r:id="rId6"/>
    <hyperlink ref="G12" location="ResumenAlmacen_67!A1" display="ResumenAlmacen_67"/>
    <hyperlink ref="G13" location="ResumenVentasDiarias_67!A1" display="ResumenVentasDiarias_67"/>
    <hyperlink ref="G10" location="VentasDistribuidor_82!A1" display="VentasDistribuidor_82"/>
    <hyperlink ref="H14" r:id="rId7"/>
    <hyperlink ref="G14" location="Kardex_81!A1" display="Kardex_81"/>
    <hyperlink ref="H15" r:id="rId8"/>
    <hyperlink ref="G15" location="Facturacion_74!A1" display="Facturacion_74"/>
    <hyperlink ref="H16" r:id="rId9"/>
    <hyperlink ref="G16" location="CorteCaja_25!A1" display="CorteCaja_25"/>
    <hyperlink ref="H17" r:id="rId10"/>
    <hyperlink ref="G17" location="Promociones_41!A1" display="Promociones_41"/>
    <hyperlink ref="H18" r:id="rId11"/>
    <hyperlink ref="H19" r:id="rId12"/>
    <hyperlink ref="G18" location="VentasConSaldo_83!A1" display="VentasConSaldo_83"/>
    <hyperlink ref="G19" location="GastosVendedor_0!A1" display="GastosVendedor_0"/>
    <hyperlink ref="G20" location="Cobranza_28!A1" display="Cobranza_28"/>
    <hyperlink ref="H21" r:id="rId13"/>
    <hyperlink ref="G21" location="CobranzaGral_25!A1" display="CobranzaGral_25"/>
    <hyperlink ref="H22" r:id="rId14"/>
    <hyperlink ref="G22" location="Cobranza_16!A1" display="Cobranza_16"/>
    <hyperlink ref="H20" r:id="rId15"/>
    <hyperlink ref="H23" r:id="rId16"/>
    <hyperlink ref="H24" r:id="rId17"/>
    <hyperlink ref="H27" r:id="rId18"/>
  </hyperlinks>
  <pageMargins left="0.7" right="0.7" top="0.75" bottom="0.75" header="0.3" footer="0.3"/>
  <pageSetup orientation="portrait" r:id="rId19"/>
  <drawing r:id="rId2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73"/>
  <sheetViews>
    <sheetView topLeftCell="A55" workbookViewId="0">
      <selection activeCell="A73" sqref="A73"/>
    </sheetView>
  </sheetViews>
  <sheetFormatPr baseColWidth="10" defaultRowHeight="15" x14ac:dyDescent="0.25"/>
  <cols>
    <col min="2" max="2" width="15.85546875" customWidth="1"/>
    <col min="3" max="3" width="15.42578125" customWidth="1"/>
    <col min="4" max="4" width="13.5703125" customWidth="1"/>
    <col min="5" max="5" width="16.28515625" bestFit="1" customWidth="1"/>
    <col min="7" max="7" width="15.5703125" customWidth="1"/>
    <col min="8" max="8" width="16.28515625" customWidth="1"/>
    <col min="9" max="9" width="14.7109375" customWidth="1"/>
    <col min="10" max="10" width="17" bestFit="1" customWidth="1"/>
  </cols>
  <sheetData>
    <row r="1" spans="1:10" x14ac:dyDescent="0.25">
      <c r="A1" s="31" t="s">
        <v>104</v>
      </c>
      <c r="B1" s="31" t="s">
        <v>293</v>
      </c>
      <c r="C1" s="31" t="s">
        <v>294</v>
      </c>
      <c r="D1" s="31" t="s">
        <v>295</v>
      </c>
      <c r="E1" s="31" t="s">
        <v>296</v>
      </c>
      <c r="F1" s="31" t="s">
        <v>297</v>
      </c>
      <c r="G1" s="31" t="s">
        <v>298</v>
      </c>
      <c r="H1" s="31" t="s">
        <v>183</v>
      </c>
      <c r="I1" s="31" t="s">
        <v>299</v>
      </c>
      <c r="J1" s="31" t="s">
        <v>300</v>
      </c>
    </row>
    <row r="2" spans="1:10" x14ac:dyDescent="0.25">
      <c r="A2" t="s">
        <v>301</v>
      </c>
      <c r="B2" t="s">
        <v>302</v>
      </c>
      <c r="C2" s="9">
        <v>43836</v>
      </c>
      <c r="D2" t="s">
        <v>303</v>
      </c>
      <c r="E2" t="s">
        <v>304</v>
      </c>
      <c r="F2" t="s">
        <v>305</v>
      </c>
      <c r="G2" s="32">
        <v>20188.8</v>
      </c>
      <c r="H2" s="32">
        <v>17404.137931034482</v>
      </c>
      <c r="I2" s="32">
        <v>2784.6620689655174</v>
      </c>
      <c r="J2" s="9">
        <v>43836.469560185185</v>
      </c>
    </row>
    <row r="3" spans="1:10" x14ac:dyDescent="0.25">
      <c r="A3" t="s">
        <v>301</v>
      </c>
      <c r="B3" t="s">
        <v>302</v>
      </c>
      <c r="C3" s="9">
        <v>43843</v>
      </c>
      <c r="D3" t="s">
        <v>306</v>
      </c>
      <c r="E3" t="s">
        <v>307</v>
      </c>
      <c r="F3" t="s">
        <v>305</v>
      </c>
      <c r="G3" s="32">
        <v>20380.8</v>
      </c>
      <c r="H3" s="32">
        <v>17569.655172413793</v>
      </c>
      <c r="I3" s="32">
        <v>2811.1448275862058</v>
      </c>
      <c r="J3" s="9">
        <v>43843.498969907407</v>
      </c>
    </row>
    <row r="4" spans="1:10" x14ac:dyDescent="0.25">
      <c r="A4" t="s">
        <v>301</v>
      </c>
      <c r="B4" t="s">
        <v>302</v>
      </c>
      <c r="C4" s="9">
        <v>43841</v>
      </c>
      <c r="D4" t="s">
        <v>308</v>
      </c>
      <c r="E4" t="s">
        <v>309</v>
      </c>
      <c r="F4" t="s">
        <v>305</v>
      </c>
      <c r="G4" s="32">
        <v>9830.4</v>
      </c>
      <c r="H4" s="32">
        <v>8474.4827586206902</v>
      </c>
      <c r="I4" s="32">
        <v>1355.9172413793094</v>
      </c>
      <c r="J4" s="9">
        <v>43841.450254629628</v>
      </c>
    </row>
    <row r="5" spans="1:10" x14ac:dyDescent="0.25">
      <c r="A5" t="s">
        <v>301</v>
      </c>
      <c r="B5" t="s">
        <v>302</v>
      </c>
      <c r="C5" s="9">
        <v>43834</v>
      </c>
      <c r="D5" t="s">
        <v>310</v>
      </c>
      <c r="E5" t="s">
        <v>311</v>
      </c>
      <c r="F5" t="s">
        <v>305</v>
      </c>
      <c r="G5" s="32">
        <v>19680</v>
      </c>
      <c r="H5" s="32">
        <v>16965.517241379312</v>
      </c>
      <c r="I5" s="32">
        <v>2714.4827586206884</v>
      </c>
      <c r="J5" s="9">
        <v>43834.442129629628</v>
      </c>
    </row>
    <row r="6" spans="1:10" x14ac:dyDescent="0.25">
      <c r="A6" t="s">
        <v>312</v>
      </c>
      <c r="B6" t="s">
        <v>302</v>
      </c>
      <c r="C6" s="9">
        <v>43836</v>
      </c>
      <c r="D6" t="s">
        <v>313</v>
      </c>
      <c r="E6" t="s">
        <v>314</v>
      </c>
      <c r="F6" t="s">
        <v>305</v>
      </c>
      <c r="G6" s="32">
        <v>5825.05</v>
      </c>
      <c r="H6" s="32">
        <v>5021.5948275862074</v>
      </c>
      <c r="I6" s="32">
        <v>803.45517241379275</v>
      </c>
      <c r="J6" s="9">
        <v>43836.5312037037</v>
      </c>
    </row>
    <row r="7" spans="1:10" x14ac:dyDescent="0.25">
      <c r="A7" t="s">
        <v>312</v>
      </c>
      <c r="B7" t="s">
        <v>302</v>
      </c>
      <c r="C7" s="9">
        <v>43839</v>
      </c>
      <c r="D7" t="s">
        <v>315</v>
      </c>
      <c r="E7" t="s">
        <v>316</v>
      </c>
      <c r="F7" t="s">
        <v>305</v>
      </c>
      <c r="G7" s="32">
        <v>4588.6499999999996</v>
      </c>
      <c r="H7" s="32">
        <v>3955.7327586206898</v>
      </c>
      <c r="I7" s="32">
        <v>632.91724137930987</v>
      </c>
      <c r="J7" s="9">
        <v>43839.523402777777</v>
      </c>
    </row>
    <row r="8" spans="1:10" x14ac:dyDescent="0.25">
      <c r="A8" t="s">
        <v>312</v>
      </c>
      <c r="B8" t="s">
        <v>302</v>
      </c>
      <c r="C8" s="9">
        <v>43843</v>
      </c>
      <c r="D8" t="s">
        <v>317</v>
      </c>
      <c r="E8" t="s">
        <v>318</v>
      </c>
      <c r="F8" t="s">
        <v>305</v>
      </c>
      <c r="G8" s="32">
        <v>4525.95</v>
      </c>
      <c r="H8" s="32">
        <v>3901.6810344827586</v>
      </c>
      <c r="I8" s="32">
        <v>624.26896551724121</v>
      </c>
      <c r="J8" s="9">
        <v>43843.566921296297</v>
      </c>
    </row>
    <row r="9" spans="1:10" x14ac:dyDescent="0.25">
      <c r="A9" t="s">
        <v>312</v>
      </c>
      <c r="B9" t="s">
        <v>302</v>
      </c>
      <c r="C9" s="9">
        <v>43841</v>
      </c>
      <c r="D9" t="s">
        <v>319</v>
      </c>
      <c r="E9" t="s">
        <v>320</v>
      </c>
      <c r="F9" t="s">
        <v>305</v>
      </c>
      <c r="G9" s="32">
        <v>5680.95</v>
      </c>
      <c r="H9" s="32">
        <v>4897.370689655173</v>
      </c>
      <c r="I9" s="32">
        <v>783.57931034482681</v>
      </c>
      <c r="J9" s="9">
        <v>43841.530185185184</v>
      </c>
    </row>
    <row r="10" spans="1:10" x14ac:dyDescent="0.25">
      <c r="A10" t="s">
        <v>312</v>
      </c>
      <c r="B10" t="s">
        <v>302</v>
      </c>
      <c r="C10" s="9">
        <v>43834</v>
      </c>
      <c r="D10" t="s">
        <v>321</v>
      </c>
      <c r="E10" t="s">
        <v>322</v>
      </c>
      <c r="F10" t="s">
        <v>305</v>
      </c>
      <c r="G10" s="32">
        <v>5662.8</v>
      </c>
      <c r="H10" s="32">
        <v>4881.7241379310353</v>
      </c>
      <c r="I10" s="32">
        <v>781.07586206896485</v>
      </c>
      <c r="J10" s="9">
        <v>43834.539803240739</v>
      </c>
    </row>
    <row r="11" spans="1:10" x14ac:dyDescent="0.25">
      <c r="A11" t="s">
        <v>323</v>
      </c>
      <c r="B11" t="s">
        <v>302</v>
      </c>
      <c r="C11" s="9">
        <v>43839</v>
      </c>
      <c r="D11" t="s">
        <v>324</v>
      </c>
      <c r="E11" t="s">
        <v>325</v>
      </c>
      <c r="F11" t="s">
        <v>305</v>
      </c>
      <c r="G11" s="32">
        <v>1171.5999999999999</v>
      </c>
      <c r="H11" s="32">
        <v>1010</v>
      </c>
      <c r="I11" s="32">
        <v>161.59999999999991</v>
      </c>
      <c r="J11" s="9">
        <v>43839.545787037037</v>
      </c>
    </row>
    <row r="12" spans="1:10" x14ac:dyDescent="0.25">
      <c r="A12" t="s">
        <v>323</v>
      </c>
      <c r="B12" t="s">
        <v>302</v>
      </c>
      <c r="C12" s="9">
        <v>43841</v>
      </c>
      <c r="D12" t="s">
        <v>326</v>
      </c>
      <c r="E12" t="s">
        <v>327</v>
      </c>
      <c r="F12" t="s">
        <v>305</v>
      </c>
      <c r="G12" s="32">
        <v>603.20000000000005</v>
      </c>
      <c r="H12" s="32">
        <v>520.00000000000011</v>
      </c>
      <c r="I12" s="32">
        <v>83.199999999999932</v>
      </c>
      <c r="J12" s="9">
        <v>43841.598749999997</v>
      </c>
    </row>
    <row r="13" spans="1:10" x14ac:dyDescent="0.25">
      <c r="A13" t="s">
        <v>323</v>
      </c>
      <c r="B13" t="s">
        <v>302</v>
      </c>
      <c r="C13" s="9">
        <v>43836</v>
      </c>
      <c r="D13" t="s">
        <v>328</v>
      </c>
      <c r="E13" t="s">
        <v>329</v>
      </c>
      <c r="F13" t="s">
        <v>305</v>
      </c>
      <c r="G13" s="32">
        <v>916.4</v>
      </c>
      <c r="H13" s="32">
        <v>790</v>
      </c>
      <c r="I13" s="32">
        <v>126.39999999999998</v>
      </c>
      <c r="J13" s="9">
        <v>43836.523993055554</v>
      </c>
    </row>
    <row r="14" spans="1:10" x14ac:dyDescent="0.25">
      <c r="A14" t="s">
        <v>323</v>
      </c>
      <c r="B14" t="s">
        <v>302</v>
      </c>
      <c r="C14" s="9">
        <v>43843</v>
      </c>
      <c r="D14" t="s">
        <v>330</v>
      </c>
      <c r="E14" t="s">
        <v>331</v>
      </c>
      <c r="F14" t="s">
        <v>305</v>
      </c>
      <c r="G14" s="32">
        <v>614.79999999999995</v>
      </c>
      <c r="H14" s="32">
        <v>530</v>
      </c>
      <c r="I14" s="32">
        <v>84.799999999999955</v>
      </c>
      <c r="J14" s="9">
        <v>43843.561874999999</v>
      </c>
    </row>
    <row r="15" spans="1:10" x14ac:dyDescent="0.25">
      <c r="A15" t="s">
        <v>323</v>
      </c>
      <c r="B15" t="s">
        <v>302</v>
      </c>
      <c r="C15" s="9">
        <v>43834</v>
      </c>
      <c r="D15" t="s">
        <v>332</v>
      </c>
      <c r="E15" t="s">
        <v>333</v>
      </c>
      <c r="F15" t="s">
        <v>305</v>
      </c>
      <c r="G15" s="32">
        <v>899</v>
      </c>
      <c r="H15" s="32">
        <v>775</v>
      </c>
      <c r="I15" s="32">
        <v>124</v>
      </c>
      <c r="J15" s="9">
        <v>43834.578009259254</v>
      </c>
    </row>
    <row r="16" spans="1:10" x14ac:dyDescent="0.25">
      <c r="A16" t="s">
        <v>334</v>
      </c>
      <c r="B16" t="s">
        <v>302</v>
      </c>
      <c r="C16" s="9">
        <v>43841</v>
      </c>
      <c r="D16" t="s">
        <v>335</v>
      </c>
      <c r="E16" t="s">
        <v>336</v>
      </c>
      <c r="F16" t="s">
        <v>305</v>
      </c>
      <c r="G16" s="32">
        <v>1763.2</v>
      </c>
      <c r="H16" s="32">
        <v>1520.0000000000002</v>
      </c>
      <c r="I16" s="32">
        <v>243.19999999999982</v>
      </c>
      <c r="J16" s="9">
        <v>43841.599259259259</v>
      </c>
    </row>
    <row r="17" spans="1:10" x14ac:dyDescent="0.25">
      <c r="A17" t="s">
        <v>334</v>
      </c>
      <c r="B17" t="s">
        <v>302</v>
      </c>
      <c r="C17" s="9">
        <v>43839</v>
      </c>
      <c r="D17" t="s">
        <v>337</v>
      </c>
      <c r="E17" t="s">
        <v>338</v>
      </c>
      <c r="F17" t="s">
        <v>305</v>
      </c>
      <c r="G17" s="32">
        <v>2511.4</v>
      </c>
      <c r="H17" s="32">
        <v>2165.0000000000005</v>
      </c>
      <c r="I17" s="32">
        <v>346.39999999999964</v>
      </c>
      <c r="J17" s="9">
        <v>43839.557291666664</v>
      </c>
    </row>
    <row r="18" spans="1:10" x14ac:dyDescent="0.25">
      <c r="A18" t="s">
        <v>334</v>
      </c>
      <c r="B18" t="s">
        <v>302</v>
      </c>
      <c r="C18" s="9">
        <v>43834</v>
      </c>
      <c r="D18" t="s">
        <v>339</v>
      </c>
      <c r="E18" t="s">
        <v>340</v>
      </c>
      <c r="F18" t="s">
        <v>305</v>
      </c>
      <c r="G18" s="32">
        <v>2401.1999999999998</v>
      </c>
      <c r="H18" s="32">
        <v>2070</v>
      </c>
      <c r="I18" s="32">
        <v>331.19999999999982</v>
      </c>
      <c r="J18" s="9">
        <v>43834.565729166665</v>
      </c>
    </row>
    <row r="19" spans="1:10" x14ac:dyDescent="0.25">
      <c r="A19" t="s">
        <v>341</v>
      </c>
      <c r="B19" t="s">
        <v>302</v>
      </c>
      <c r="C19" s="9">
        <v>43833</v>
      </c>
      <c r="D19" t="s">
        <v>342</v>
      </c>
      <c r="E19" t="s">
        <v>343</v>
      </c>
      <c r="F19" t="s">
        <v>305</v>
      </c>
      <c r="G19" s="32">
        <v>1696.8</v>
      </c>
      <c r="H19" s="32">
        <v>1462.7586206896553</v>
      </c>
      <c r="I19" s="32">
        <v>234.04137931034461</v>
      </c>
      <c r="J19" s="9">
        <v>43833.482916666668</v>
      </c>
    </row>
    <row r="20" spans="1:10" x14ac:dyDescent="0.25">
      <c r="A20" t="s">
        <v>341</v>
      </c>
      <c r="B20" t="s">
        <v>302</v>
      </c>
      <c r="C20" s="9">
        <v>43844</v>
      </c>
      <c r="D20" t="s">
        <v>344</v>
      </c>
      <c r="E20" t="s">
        <v>345</v>
      </c>
      <c r="F20" t="s">
        <v>305</v>
      </c>
      <c r="G20" s="32">
        <v>2312.8000000000002</v>
      </c>
      <c r="H20" s="32">
        <v>1993.7931034482763</v>
      </c>
      <c r="I20" s="32">
        <v>319.00689655172391</v>
      </c>
      <c r="J20" s="9">
        <v>43844.501851851848</v>
      </c>
    </row>
    <row r="21" spans="1:10" x14ac:dyDescent="0.25">
      <c r="A21" t="s">
        <v>341</v>
      </c>
      <c r="B21" t="s">
        <v>302</v>
      </c>
      <c r="C21" s="9">
        <v>43840</v>
      </c>
      <c r="D21" t="s">
        <v>346</v>
      </c>
      <c r="E21" t="s">
        <v>347</v>
      </c>
      <c r="F21" t="s">
        <v>305</v>
      </c>
      <c r="G21" s="32">
        <v>1131.2</v>
      </c>
      <c r="H21" s="32">
        <v>975.1724137931036</v>
      </c>
      <c r="I21" s="32">
        <v>156.02758620689644</v>
      </c>
      <c r="J21" s="9">
        <v>43840.497083333328</v>
      </c>
    </row>
    <row r="22" spans="1:10" x14ac:dyDescent="0.25">
      <c r="A22" t="s">
        <v>341</v>
      </c>
      <c r="B22" t="s">
        <v>302</v>
      </c>
      <c r="C22" s="9">
        <v>43837</v>
      </c>
      <c r="D22" t="s">
        <v>348</v>
      </c>
      <c r="E22" t="s">
        <v>349</v>
      </c>
      <c r="F22" t="s">
        <v>305</v>
      </c>
      <c r="G22" s="32">
        <v>2296</v>
      </c>
      <c r="H22" s="32">
        <v>1979.3103448275863</v>
      </c>
      <c r="I22" s="32">
        <v>316.68965517241372</v>
      </c>
      <c r="J22" s="9">
        <v>43837.43850694444</v>
      </c>
    </row>
    <row r="23" spans="1:10" x14ac:dyDescent="0.25">
      <c r="A23" t="s">
        <v>341</v>
      </c>
      <c r="B23" t="s">
        <v>302</v>
      </c>
      <c r="C23" s="9">
        <v>43840</v>
      </c>
      <c r="D23" t="s">
        <v>350</v>
      </c>
      <c r="E23" t="s">
        <v>351</v>
      </c>
      <c r="F23" t="s">
        <v>305</v>
      </c>
      <c r="G23" s="32">
        <v>1696.8</v>
      </c>
      <c r="H23" s="32">
        <v>1462.7586206896553</v>
      </c>
      <c r="I23" s="32">
        <v>234.04137931034461</v>
      </c>
      <c r="J23" s="9">
        <v>43840.506851851853</v>
      </c>
    </row>
    <row r="24" spans="1:10" x14ac:dyDescent="0.25">
      <c r="A24" t="s">
        <v>341</v>
      </c>
      <c r="B24" t="s">
        <v>302</v>
      </c>
      <c r="C24" s="9">
        <v>43837</v>
      </c>
      <c r="D24" t="s">
        <v>352</v>
      </c>
      <c r="E24" t="s">
        <v>353</v>
      </c>
      <c r="F24" t="s">
        <v>305</v>
      </c>
      <c r="G24" s="32">
        <v>1713.6</v>
      </c>
      <c r="H24" s="32">
        <v>1477.2413793103449</v>
      </c>
      <c r="I24" s="32">
        <v>236.35862068965503</v>
      </c>
      <c r="J24" s="9">
        <v>43837.507916666662</v>
      </c>
    </row>
    <row r="25" spans="1:10" x14ac:dyDescent="0.25">
      <c r="A25" t="s">
        <v>341</v>
      </c>
      <c r="B25" t="s">
        <v>302</v>
      </c>
      <c r="C25" s="9">
        <v>43833</v>
      </c>
      <c r="D25" t="s">
        <v>354</v>
      </c>
      <c r="E25" t="s">
        <v>355</v>
      </c>
      <c r="F25" t="s">
        <v>305</v>
      </c>
      <c r="G25" s="32">
        <v>1713.6</v>
      </c>
      <c r="H25" s="32">
        <v>1477.2413793103449</v>
      </c>
      <c r="I25" s="32">
        <v>236.35862068965503</v>
      </c>
      <c r="J25" s="9">
        <v>43833.538946759254</v>
      </c>
    </row>
    <row r="26" spans="1:10" x14ac:dyDescent="0.25">
      <c r="A26" t="s">
        <v>341</v>
      </c>
      <c r="B26" t="s">
        <v>302</v>
      </c>
      <c r="C26" s="9">
        <v>43844</v>
      </c>
      <c r="D26" t="s">
        <v>356</v>
      </c>
      <c r="E26" t="s">
        <v>357</v>
      </c>
      <c r="F26" t="s">
        <v>305</v>
      </c>
      <c r="G26" s="32">
        <v>1159.2</v>
      </c>
      <c r="H26" s="32">
        <v>999.31034482758628</v>
      </c>
      <c r="I26" s="32">
        <v>159.88965517241377</v>
      </c>
      <c r="J26" s="9">
        <v>43844.527071759258</v>
      </c>
    </row>
    <row r="27" spans="1:10" x14ac:dyDescent="0.25">
      <c r="A27" t="s">
        <v>341</v>
      </c>
      <c r="B27" t="s">
        <v>302</v>
      </c>
      <c r="C27" s="9">
        <v>43840</v>
      </c>
      <c r="D27" t="s">
        <v>358</v>
      </c>
      <c r="E27" t="s">
        <v>359</v>
      </c>
      <c r="F27" t="s">
        <v>305</v>
      </c>
      <c r="G27" s="32">
        <v>4284</v>
      </c>
      <c r="H27" s="32">
        <v>3693.1034482758623</v>
      </c>
      <c r="I27" s="32">
        <v>590.89655172413768</v>
      </c>
      <c r="J27" s="9">
        <v>43840.483460648145</v>
      </c>
    </row>
    <row r="28" spans="1:10" x14ac:dyDescent="0.25">
      <c r="A28" t="s">
        <v>341</v>
      </c>
      <c r="B28" t="s">
        <v>302</v>
      </c>
      <c r="C28" s="9">
        <v>43844</v>
      </c>
      <c r="D28" t="s">
        <v>360</v>
      </c>
      <c r="E28" t="s">
        <v>361</v>
      </c>
      <c r="F28" t="s">
        <v>305</v>
      </c>
      <c r="G28" s="32">
        <v>2296</v>
      </c>
      <c r="H28" s="32">
        <v>1979.3103448275863</v>
      </c>
      <c r="I28" s="32">
        <v>316.68965517241372</v>
      </c>
      <c r="J28" s="9">
        <v>43844.437719907408</v>
      </c>
    </row>
    <row r="29" spans="1:10" x14ac:dyDescent="0.25">
      <c r="A29" t="s">
        <v>362</v>
      </c>
      <c r="B29" t="s">
        <v>302</v>
      </c>
      <c r="C29" s="9">
        <v>43844</v>
      </c>
      <c r="D29" t="s">
        <v>363</v>
      </c>
      <c r="E29" t="s">
        <v>364</v>
      </c>
      <c r="F29" t="s">
        <v>305</v>
      </c>
      <c r="G29" s="32">
        <v>2658.32</v>
      </c>
      <c r="H29" s="32">
        <v>2291.6551724137935</v>
      </c>
      <c r="I29" s="32">
        <v>366.66482758620668</v>
      </c>
      <c r="J29" s="9">
        <v>43844.576504629629</v>
      </c>
    </row>
    <row r="30" spans="1:10" x14ac:dyDescent="0.25">
      <c r="A30" t="s">
        <v>362</v>
      </c>
      <c r="B30" t="s">
        <v>302</v>
      </c>
      <c r="C30" s="9">
        <v>43833</v>
      </c>
      <c r="D30" t="s">
        <v>365</v>
      </c>
      <c r="E30" t="s">
        <v>366</v>
      </c>
      <c r="F30" t="s">
        <v>305</v>
      </c>
      <c r="G30" s="32">
        <v>3214.96</v>
      </c>
      <c r="H30" s="32">
        <v>2771.5172413793107</v>
      </c>
      <c r="I30" s="32">
        <v>443.44275862068935</v>
      </c>
      <c r="J30" s="9">
        <v>43833.648032407407</v>
      </c>
    </row>
    <row r="31" spans="1:10" x14ac:dyDescent="0.25">
      <c r="A31" t="s">
        <v>362</v>
      </c>
      <c r="B31" t="s">
        <v>302</v>
      </c>
      <c r="C31" s="9">
        <v>43837</v>
      </c>
      <c r="D31" t="s">
        <v>367</v>
      </c>
      <c r="E31" t="s">
        <v>368</v>
      </c>
      <c r="F31" t="s">
        <v>305</v>
      </c>
      <c r="G31" s="32">
        <v>2864.4</v>
      </c>
      <c r="H31" s="32">
        <v>2469.3103448275865</v>
      </c>
      <c r="I31" s="32">
        <v>395.08965517241359</v>
      </c>
      <c r="J31" s="9">
        <v>43837.602407407408</v>
      </c>
    </row>
    <row r="32" spans="1:10" x14ac:dyDescent="0.25">
      <c r="A32" t="s">
        <v>362</v>
      </c>
      <c r="B32" t="s">
        <v>302</v>
      </c>
      <c r="C32" s="9">
        <v>43840</v>
      </c>
      <c r="D32" t="s">
        <v>369</v>
      </c>
      <c r="E32" t="s">
        <v>370</v>
      </c>
      <c r="F32" t="s">
        <v>305</v>
      </c>
      <c r="G32" s="32">
        <v>4579.12</v>
      </c>
      <c r="H32" s="32">
        <v>3947.5172413793107</v>
      </c>
      <c r="I32" s="32">
        <v>631.6027586206892</v>
      </c>
      <c r="J32" s="9">
        <v>43840.575648148144</v>
      </c>
    </row>
    <row r="33" spans="1:10" x14ac:dyDescent="0.25">
      <c r="A33" t="s">
        <v>371</v>
      </c>
      <c r="B33" t="s">
        <v>302</v>
      </c>
      <c r="C33" s="9">
        <v>43840</v>
      </c>
      <c r="D33" t="s">
        <v>372</v>
      </c>
      <c r="E33" t="s">
        <v>373</v>
      </c>
      <c r="F33" t="s">
        <v>305</v>
      </c>
      <c r="G33" s="32">
        <v>292.61</v>
      </c>
      <c r="H33" s="32">
        <v>252.25000000000003</v>
      </c>
      <c r="I33" s="32">
        <v>40.359999999999985</v>
      </c>
      <c r="J33" s="9">
        <v>43840.825289351851</v>
      </c>
    </row>
    <row r="34" spans="1:10" x14ac:dyDescent="0.25">
      <c r="A34" t="s">
        <v>371</v>
      </c>
      <c r="B34" t="s">
        <v>302</v>
      </c>
      <c r="C34" s="9">
        <v>43833</v>
      </c>
      <c r="D34" t="s">
        <v>374</v>
      </c>
      <c r="E34" t="s">
        <v>375</v>
      </c>
      <c r="F34" t="s">
        <v>305</v>
      </c>
      <c r="G34" s="32">
        <v>291.45</v>
      </c>
      <c r="H34" s="32">
        <v>251.25</v>
      </c>
      <c r="I34" s="32">
        <v>40.199999999999989</v>
      </c>
      <c r="J34" s="9">
        <v>43833.698981481481</v>
      </c>
    </row>
    <row r="35" spans="1:10" x14ac:dyDescent="0.25">
      <c r="A35" t="s">
        <v>371</v>
      </c>
      <c r="B35" t="s">
        <v>302</v>
      </c>
      <c r="C35" s="9">
        <v>43844</v>
      </c>
      <c r="D35" t="s">
        <v>376</v>
      </c>
      <c r="E35" t="s">
        <v>377</v>
      </c>
      <c r="F35" t="s">
        <v>305</v>
      </c>
      <c r="G35" s="32">
        <v>294.93</v>
      </c>
      <c r="H35" s="32">
        <v>254.25000000000003</v>
      </c>
      <c r="I35" s="32">
        <v>40.679999999999978</v>
      </c>
      <c r="J35" s="9">
        <v>43844.680231481478</v>
      </c>
    </row>
    <row r="36" spans="1:10" x14ac:dyDescent="0.25">
      <c r="A36" t="s">
        <v>371</v>
      </c>
      <c r="B36" t="s">
        <v>302</v>
      </c>
      <c r="C36" s="9">
        <v>43837</v>
      </c>
      <c r="D36" t="s">
        <v>378</v>
      </c>
      <c r="E36" t="s">
        <v>379</v>
      </c>
      <c r="F36" t="s">
        <v>305</v>
      </c>
      <c r="G36" s="32">
        <v>578.26</v>
      </c>
      <c r="H36" s="32">
        <v>498.5</v>
      </c>
      <c r="I36" s="32">
        <v>79.759999999999991</v>
      </c>
      <c r="J36" s="9">
        <v>43837.6949537037</v>
      </c>
    </row>
    <row r="37" spans="1:10" x14ac:dyDescent="0.25">
      <c r="A37" t="s">
        <v>380</v>
      </c>
      <c r="B37" t="s">
        <v>302</v>
      </c>
      <c r="C37" s="9">
        <v>43833</v>
      </c>
      <c r="D37" t="s">
        <v>381</v>
      </c>
      <c r="E37" t="s">
        <v>382</v>
      </c>
      <c r="F37" t="s">
        <v>305</v>
      </c>
      <c r="G37" s="32">
        <v>5796</v>
      </c>
      <c r="H37" s="32">
        <v>4996.5517241379312</v>
      </c>
      <c r="I37" s="32">
        <v>799.44827586206884</v>
      </c>
      <c r="J37" s="9">
        <v>43833.703819444439</v>
      </c>
    </row>
    <row r="38" spans="1:10" x14ac:dyDescent="0.25">
      <c r="A38" t="s">
        <v>380</v>
      </c>
      <c r="B38" t="s">
        <v>302</v>
      </c>
      <c r="C38" s="9">
        <v>43840</v>
      </c>
      <c r="D38" t="s">
        <v>383</v>
      </c>
      <c r="E38" t="s">
        <v>384</v>
      </c>
      <c r="F38" t="s">
        <v>305</v>
      </c>
      <c r="G38" s="32">
        <v>3544.8</v>
      </c>
      <c r="H38" s="32">
        <v>3055.8620689655177</v>
      </c>
      <c r="I38" s="32">
        <v>488.93793103448252</v>
      </c>
      <c r="J38" s="9">
        <v>43840.820821759255</v>
      </c>
    </row>
    <row r="39" spans="1:10" x14ac:dyDescent="0.25">
      <c r="A39" t="s">
        <v>380</v>
      </c>
      <c r="B39" t="s">
        <v>302</v>
      </c>
      <c r="C39" s="9">
        <v>43844</v>
      </c>
      <c r="D39" t="s">
        <v>385</v>
      </c>
      <c r="E39" t="s">
        <v>386</v>
      </c>
      <c r="F39" t="s">
        <v>305</v>
      </c>
      <c r="G39" s="32">
        <v>9374.4</v>
      </c>
      <c r="H39" s="32">
        <v>8081.3793103448279</v>
      </c>
      <c r="I39" s="32">
        <v>1293.0206896551717</v>
      </c>
      <c r="J39" s="9">
        <v>43844.667291666665</v>
      </c>
    </row>
    <row r="40" spans="1:10" x14ac:dyDescent="0.25">
      <c r="A40" t="s">
        <v>380</v>
      </c>
      <c r="B40" t="s">
        <v>302</v>
      </c>
      <c r="C40" s="9">
        <v>43837</v>
      </c>
      <c r="D40" t="s">
        <v>387</v>
      </c>
      <c r="E40" t="s">
        <v>388</v>
      </c>
      <c r="F40" t="s">
        <v>305</v>
      </c>
      <c r="G40" s="32">
        <v>14845.6</v>
      </c>
      <c r="H40" s="32">
        <v>12797.931034482759</v>
      </c>
      <c r="I40" s="32">
        <v>2047.6689655172413</v>
      </c>
      <c r="J40" s="9">
        <v>43837.701898148145</v>
      </c>
    </row>
    <row r="41" spans="1:10" x14ac:dyDescent="0.25">
      <c r="A41" t="s">
        <v>389</v>
      </c>
      <c r="B41" t="s">
        <v>302</v>
      </c>
      <c r="C41" s="9">
        <v>43844</v>
      </c>
      <c r="D41" t="s">
        <v>390</v>
      </c>
      <c r="E41" t="s">
        <v>391</v>
      </c>
      <c r="F41" t="s">
        <v>305</v>
      </c>
      <c r="G41" s="32">
        <v>11760</v>
      </c>
      <c r="H41" s="32">
        <v>10137.931034482759</v>
      </c>
      <c r="I41" s="32">
        <v>1622.0689655172409</v>
      </c>
      <c r="J41" s="9">
        <v>43844.704340277778</v>
      </c>
    </row>
    <row r="42" spans="1:10" x14ac:dyDescent="0.25">
      <c r="A42" t="s">
        <v>389</v>
      </c>
      <c r="B42" t="s">
        <v>302</v>
      </c>
      <c r="C42" s="9">
        <v>43833</v>
      </c>
      <c r="D42" t="s">
        <v>392</v>
      </c>
      <c r="E42" t="s">
        <v>393</v>
      </c>
      <c r="F42" t="s">
        <v>305</v>
      </c>
      <c r="G42" s="32">
        <v>9279.2000000000007</v>
      </c>
      <c r="H42" s="32">
        <v>7999.310344827587</v>
      </c>
      <c r="I42" s="32">
        <v>1279.8896551724138</v>
      </c>
      <c r="J42" s="9">
        <v>43833.719490740739</v>
      </c>
    </row>
    <row r="43" spans="1:10" x14ac:dyDescent="0.25">
      <c r="A43" t="s">
        <v>389</v>
      </c>
      <c r="B43" t="s">
        <v>302</v>
      </c>
      <c r="C43" s="9">
        <v>43840</v>
      </c>
      <c r="D43" t="s">
        <v>394</v>
      </c>
      <c r="E43" t="s">
        <v>395</v>
      </c>
      <c r="F43" t="s">
        <v>305</v>
      </c>
      <c r="G43" s="32">
        <v>5734.4</v>
      </c>
      <c r="H43" s="32">
        <v>4943.4482758620688</v>
      </c>
      <c r="I43" s="32">
        <v>790.9517241379308</v>
      </c>
      <c r="J43" s="9">
        <v>43840.817291666666</v>
      </c>
    </row>
    <row r="44" spans="1:10" x14ac:dyDescent="0.25">
      <c r="A44" t="s">
        <v>389</v>
      </c>
      <c r="B44" t="s">
        <v>302</v>
      </c>
      <c r="C44" s="9">
        <v>43837</v>
      </c>
      <c r="D44" t="s">
        <v>396</v>
      </c>
      <c r="E44" t="s">
        <v>397</v>
      </c>
      <c r="F44" t="s">
        <v>305</v>
      </c>
      <c r="G44" s="32">
        <v>5656</v>
      </c>
      <c r="H44" s="32">
        <v>4875.8620689655172</v>
      </c>
      <c r="I44" s="32">
        <v>780.13793103448279</v>
      </c>
      <c r="J44" s="9">
        <v>43837.717256944445</v>
      </c>
    </row>
    <row r="45" spans="1:10" x14ac:dyDescent="0.25">
      <c r="A45" t="s">
        <v>398</v>
      </c>
      <c r="B45" t="s">
        <v>302</v>
      </c>
      <c r="C45" s="9">
        <v>43840</v>
      </c>
      <c r="D45" t="s">
        <v>399</v>
      </c>
      <c r="E45" t="s">
        <v>400</v>
      </c>
      <c r="F45" t="s">
        <v>305</v>
      </c>
      <c r="G45" s="32">
        <v>2369.92</v>
      </c>
      <c r="H45" s="32">
        <v>2043.0344827586209</v>
      </c>
      <c r="I45" s="32">
        <v>326.88551724137915</v>
      </c>
      <c r="J45" s="9">
        <v>43840.823333333334</v>
      </c>
    </row>
    <row r="46" spans="1:10" x14ac:dyDescent="0.25">
      <c r="A46" t="s">
        <v>398</v>
      </c>
      <c r="B46" t="s">
        <v>302</v>
      </c>
      <c r="C46" s="9">
        <v>43837</v>
      </c>
      <c r="D46" t="s">
        <v>401</v>
      </c>
      <c r="E46" t="s">
        <v>402</v>
      </c>
      <c r="F46" t="s">
        <v>305</v>
      </c>
      <c r="G46" s="32">
        <v>1742.72</v>
      </c>
      <c r="H46" s="32">
        <v>1502.344827586207</v>
      </c>
      <c r="I46" s="32">
        <v>240.37517241379305</v>
      </c>
      <c r="J46" s="9">
        <v>43837.729351851849</v>
      </c>
    </row>
    <row r="47" spans="1:10" x14ac:dyDescent="0.25">
      <c r="A47" t="s">
        <v>398</v>
      </c>
      <c r="B47" t="s">
        <v>302</v>
      </c>
      <c r="C47" s="9">
        <v>43833</v>
      </c>
      <c r="D47" t="s">
        <v>403</v>
      </c>
      <c r="E47" t="s">
        <v>404</v>
      </c>
      <c r="F47" t="s">
        <v>305</v>
      </c>
      <c r="G47" s="32">
        <v>1755.04</v>
      </c>
      <c r="H47" s="32">
        <v>1512.9655172413793</v>
      </c>
      <c r="I47" s="32">
        <v>242.07448275862066</v>
      </c>
      <c r="J47" s="9">
        <v>43833.563148148147</v>
      </c>
    </row>
    <row r="48" spans="1:10" x14ac:dyDescent="0.25">
      <c r="A48" t="s">
        <v>405</v>
      </c>
      <c r="B48" t="s">
        <v>302</v>
      </c>
      <c r="C48" s="9">
        <v>43844</v>
      </c>
      <c r="D48" t="s">
        <v>406</v>
      </c>
      <c r="E48" t="s">
        <v>407</v>
      </c>
      <c r="F48" t="s">
        <v>305</v>
      </c>
      <c r="G48" s="32">
        <v>2934.4</v>
      </c>
      <c r="H48" s="32">
        <v>2529.6551724137935</v>
      </c>
      <c r="I48" s="32">
        <v>404.74482758620661</v>
      </c>
      <c r="J48" s="9">
        <v>43844.80501157407</v>
      </c>
    </row>
    <row r="49" spans="1:10" x14ac:dyDescent="0.25">
      <c r="A49" t="s">
        <v>405</v>
      </c>
      <c r="B49" t="s">
        <v>302</v>
      </c>
      <c r="C49" s="9">
        <v>43837</v>
      </c>
      <c r="D49" t="s">
        <v>408</v>
      </c>
      <c r="E49" t="s">
        <v>409</v>
      </c>
      <c r="F49" t="s">
        <v>305</v>
      </c>
      <c r="G49" s="32">
        <v>2921.86</v>
      </c>
      <c r="H49" s="32">
        <v>2518.844827586207</v>
      </c>
      <c r="I49" s="32">
        <v>403.01517241379315</v>
      </c>
      <c r="J49" s="9">
        <v>43837.925752314812</v>
      </c>
    </row>
    <row r="50" spans="1:10" x14ac:dyDescent="0.25">
      <c r="A50" t="s">
        <v>405</v>
      </c>
      <c r="B50" t="s">
        <v>302</v>
      </c>
      <c r="C50" s="9">
        <v>43840</v>
      </c>
      <c r="D50" t="s">
        <v>410</v>
      </c>
      <c r="E50" t="s">
        <v>411</v>
      </c>
      <c r="F50" t="s">
        <v>305</v>
      </c>
      <c r="G50" s="32">
        <v>2327.92</v>
      </c>
      <c r="H50" s="32">
        <v>2006.8275862068967</v>
      </c>
      <c r="I50" s="32">
        <v>321.09241379310333</v>
      </c>
      <c r="J50" s="9">
        <v>43840.827615740738</v>
      </c>
    </row>
    <row r="51" spans="1:10" x14ac:dyDescent="0.25">
      <c r="A51" t="s">
        <v>412</v>
      </c>
      <c r="B51" t="s">
        <v>302</v>
      </c>
      <c r="C51" s="9">
        <v>43837</v>
      </c>
      <c r="D51" t="s">
        <v>413</v>
      </c>
      <c r="E51" t="s">
        <v>414</v>
      </c>
      <c r="F51" t="s">
        <v>305</v>
      </c>
      <c r="G51" s="32">
        <v>310.88</v>
      </c>
      <c r="H51" s="32">
        <v>268</v>
      </c>
      <c r="I51" s="32">
        <v>42.879999999999995</v>
      </c>
      <c r="J51" s="9">
        <v>43837.592719907407</v>
      </c>
    </row>
    <row r="52" spans="1:10" x14ac:dyDescent="0.25">
      <c r="A52" t="s">
        <v>415</v>
      </c>
      <c r="B52" t="s">
        <v>302</v>
      </c>
      <c r="C52" s="9">
        <v>43844</v>
      </c>
      <c r="D52" t="s">
        <v>416</v>
      </c>
      <c r="E52" t="s">
        <v>417</v>
      </c>
      <c r="F52" t="s">
        <v>305</v>
      </c>
      <c r="G52" s="32">
        <v>2298.52</v>
      </c>
      <c r="H52" s="32">
        <v>1981.4827586206898</v>
      </c>
      <c r="I52" s="32">
        <v>317.03724137931022</v>
      </c>
      <c r="J52" s="9">
        <v>43844.735069444439</v>
      </c>
    </row>
    <row r="53" spans="1:10" x14ac:dyDescent="0.25">
      <c r="A53" t="s">
        <v>415</v>
      </c>
      <c r="B53" t="s">
        <v>302</v>
      </c>
      <c r="C53" s="9">
        <v>43840</v>
      </c>
      <c r="D53" t="s">
        <v>418</v>
      </c>
      <c r="E53" t="s">
        <v>419</v>
      </c>
      <c r="F53" t="s">
        <v>305</v>
      </c>
      <c r="G53" s="32">
        <v>2293.1999999999998</v>
      </c>
      <c r="H53" s="32">
        <v>1976.8965517241379</v>
      </c>
      <c r="I53" s="32">
        <v>316.30344827586191</v>
      </c>
      <c r="J53" s="9">
        <v>43840.458090277774</v>
      </c>
    </row>
    <row r="54" spans="1:10" x14ac:dyDescent="0.25">
      <c r="A54" t="s">
        <v>415</v>
      </c>
      <c r="B54" t="s">
        <v>302</v>
      </c>
      <c r="C54" s="9">
        <v>43837</v>
      </c>
      <c r="D54" t="s">
        <v>420</v>
      </c>
      <c r="E54" t="s">
        <v>421</v>
      </c>
      <c r="F54" t="s">
        <v>305</v>
      </c>
      <c r="G54" s="32">
        <v>2898.84</v>
      </c>
      <c r="H54" s="32">
        <v>2499.0000000000005</v>
      </c>
      <c r="I54" s="32">
        <v>399.83999999999969</v>
      </c>
      <c r="J54" s="9">
        <v>43837.523275462961</v>
      </c>
    </row>
    <row r="55" spans="1:10" x14ac:dyDescent="0.25">
      <c r="A55" t="s">
        <v>422</v>
      </c>
      <c r="B55" t="s">
        <v>302</v>
      </c>
      <c r="C55" s="9">
        <v>43843</v>
      </c>
      <c r="D55" t="s">
        <v>423</v>
      </c>
      <c r="E55" t="s">
        <v>424</v>
      </c>
      <c r="F55" t="s">
        <v>305</v>
      </c>
      <c r="G55" s="32">
        <v>9228.24</v>
      </c>
      <c r="H55" s="32">
        <v>7955.3793103448279</v>
      </c>
      <c r="I55" s="32">
        <v>1272.8606896551719</v>
      </c>
      <c r="J55" s="9">
        <v>43843.768252314811</v>
      </c>
    </row>
    <row r="56" spans="1:10" x14ac:dyDescent="0.25">
      <c r="A56" t="s">
        <v>422</v>
      </c>
      <c r="B56" t="s">
        <v>302</v>
      </c>
      <c r="C56" s="9">
        <v>43836</v>
      </c>
      <c r="D56" t="s">
        <v>425</v>
      </c>
      <c r="E56" t="s">
        <v>426</v>
      </c>
      <c r="F56" t="s">
        <v>305</v>
      </c>
      <c r="G56" s="32">
        <v>9369.92</v>
      </c>
      <c r="H56" s="32">
        <v>8077.5172413793107</v>
      </c>
      <c r="I56" s="32">
        <v>1292.4027586206894</v>
      </c>
      <c r="J56" s="9">
        <v>43836.73836805555</v>
      </c>
    </row>
    <row r="57" spans="1:10" x14ac:dyDescent="0.25">
      <c r="A57" t="s">
        <v>427</v>
      </c>
      <c r="B57" t="s">
        <v>302</v>
      </c>
      <c r="C57" s="9">
        <v>43836</v>
      </c>
      <c r="D57" t="s">
        <v>428</v>
      </c>
      <c r="E57" t="s">
        <v>429</v>
      </c>
      <c r="F57" t="s">
        <v>305</v>
      </c>
      <c r="G57" s="32">
        <v>4018</v>
      </c>
      <c r="H57" s="32">
        <v>3463.7931034482763</v>
      </c>
      <c r="I57" s="32">
        <v>554.20689655172373</v>
      </c>
      <c r="J57" s="9">
        <v>43836.779907407406</v>
      </c>
    </row>
    <row r="58" spans="1:10" x14ac:dyDescent="0.25">
      <c r="A58" t="s">
        <v>430</v>
      </c>
      <c r="B58" t="s">
        <v>302</v>
      </c>
      <c r="C58" s="9">
        <v>43833</v>
      </c>
      <c r="D58" t="s">
        <v>431</v>
      </c>
      <c r="E58" t="s">
        <v>432</v>
      </c>
      <c r="F58" t="s">
        <v>305</v>
      </c>
      <c r="G58" s="32">
        <v>5846.4</v>
      </c>
      <c r="H58" s="32">
        <v>5040</v>
      </c>
      <c r="I58" s="32">
        <v>806.39999999999964</v>
      </c>
      <c r="J58" s="9">
        <v>43833.805439814816</v>
      </c>
    </row>
    <row r="59" spans="1:10" x14ac:dyDescent="0.25">
      <c r="A59" t="s">
        <v>430</v>
      </c>
      <c r="B59" t="s">
        <v>302</v>
      </c>
      <c r="C59" s="9">
        <v>43840</v>
      </c>
      <c r="D59" t="s">
        <v>433</v>
      </c>
      <c r="E59" t="s">
        <v>434</v>
      </c>
      <c r="F59" t="s">
        <v>305</v>
      </c>
      <c r="G59" s="32">
        <v>5768</v>
      </c>
      <c r="H59" s="32">
        <v>4972.4137931034484</v>
      </c>
      <c r="I59" s="32">
        <v>795.58620689655163</v>
      </c>
      <c r="J59" s="9">
        <v>43840.660717592589</v>
      </c>
    </row>
    <row r="60" spans="1:10" x14ac:dyDescent="0.25">
      <c r="C60" s="9"/>
      <c r="F60" s="33" t="s">
        <v>166</v>
      </c>
      <c r="G60" s="34">
        <f>SUBTOTAL(9,G2:G59)</f>
        <v>264392.51</v>
      </c>
      <c r="H60" s="34">
        <f>SUBTOTAL(9,H2:H59)</f>
        <v>227924.57758620687</v>
      </c>
      <c r="I60" s="34">
        <f>SUBTOTAL(9,I2:I59)</f>
        <v>36467.932413793096</v>
      </c>
      <c r="J60" s="9"/>
    </row>
    <row r="66" spans="1:6" ht="19.5" x14ac:dyDescent="0.25">
      <c r="A66" s="65" t="s">
        <v>435</v>
      </c>
      <c r="B66" s="66"/>
      <c r="C66" s="66"/>
      <c r="D66" s="66"/>
      <c r="E66" s="66"/>
      <c r="F66" s="66"/>
    </row>
    <row r="67" spans="1:6" x14ac:dyDescent="0.25">
      <c r="A67" s="31" t="s">
        <v>293</v>
      </c>
      <c r="B67" s="31" t="s">
        <v>105</v>
      </c>
    </row>
    <row r="68" spans="1:6" x14ac:dyDescent="0.25">
      <c r="A68" t="s">
        <v>302</v>
      </c>
      <c r="B68" s="32">
        <v>264392.50999999995</v>
      </c>
    </row>
    <row r="69" spans="1:6" x14ac:dyDescent="0.25">
      <c r="A69" s="33" t="s">
        <v>166</v>
      </c>
      <c r="B69" s="34">
        <f>SUBTOTAL(9,B68)</f>
        <v>264392.50999999995</v>
      </c>
    </row>
    <row r="70" spans="1:6" x14ac:dyDescent="0.25">
      <c r="B70" s="32"/>
    </row>
    <row r="73" spans="1:6" x14ac:dyDescent="0.25">
      <c r="A73" s="7" t="s">
        <v>25</v>
      </c>
    </row>
  </sheetData>
  <mergeCells count="1">
    <mergeCell ref="A66:F66"/>
  </mergeCells>
  <hyperlinks>
    <hyperlink ref="A73" location="'Reportes Dinámicos'!A1" display="Reportes Dinámicos - General"/>
  </hyperlinks>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E58"/>
  <sheetViews>
    <sheetView topLeftCell="A16" workbookViewId="0">
      <selection activeCell="E18" sqref="E18"/>
    </sheetView>
  </sheetViews>
  <sheetFormatPr baseColWidth="10" defaultRowHeight="15" x14ac:dyDescent="0.25"/>
  <cols>
    <col min="2" max="2" width="51.7109375" bestFit="1" customWidth="1"/>
    <col min="3" max="3" width="13.5703125" customWidth="1"/>
    <col min="4" max="4" width="36" bestFit="1" customWidth="1"/>
    <col min="5" max="5" width="12.85546875" customWidth="1"/>
  </cols>
  <sheetData>
    <row r="1" spans="1:5" x14ac:dyDescent="0.25">
      <c r="A1" s="44" t="s">
        <v>442</v>
      </c>
    </row>
    <row r="2" spans="1:5" s="35" customFormat="1" x14ac:dyDescent="0.25">
      <c r="A2" s="44"/>
    </row>
    <row r="3" spans="1:5" x14ac:dyDescent="0.25">
      <c r="A3" s="37" t="s">
        <v>443</v>
      </c>
      <c r="B3" s="38" t="s">
        <v>104</v>
      </c>
      <c r="C3" s="38" t="s">
        <v>444</v>
      </c>
      <c r="D3" s="38" t="s">
        <v>293</v>
      </c>
      <c r="E3" s="39" t="s">
        <v>105</v>
      </c>
    </row>
    <row r="4" spans="1:5" x14ac:dyDescent="0.25">
      <c r="A4" s="40">
        <v>1010</v>
      </c>
      <c r="B4" s="41" t="s">
        <v>445</v>
      </c>
      <c r="C4" s="41" t="s">
        <v>446</v>
      </c>
      <c r="D4" s="41" t="s">
        <v>447</v>
      </c>
      <c r="E4" s="42">
        <v>1332.97</v>
      </c>
    </row>
    <row r="5" spans="1:5" x14ac:dyDescent="0.25">
      <c r="A5" s="40">
        <v>1018</v>
      </c>
      <c r="B5" s="41" t="s">
        <v>448</v>
      </c>
      <c r="C5" s="41" t="s">
        <v>446</v>
      </c>
      <c r="D5" s="41" t="s">
        <v>447</v>
      </c>
      <c r="E5" s="42">
        <v>104.95</v>
      </c>
    </row>
    <row r="6" spans="1:5" x14ac:dyDescent="0.25">
      <c r="A6" s="40">
        <v>1024</v>
      </c>
      <c r="B6" s="41" t="s">
        <v>449</v>
      </c>
      <c r="C6" s="41" t="s">
        <v>446</v>
      </c>
      <c r="D6" s="41" t="s">
        <v>447</v>
      </c>
      <c r="E6" s="42">
        <v>4290.58</v>
      </c>
    </row>
    <row r="7" spans="1:5" x14ac:dyDescent="0.25">
      <c r="A7" s="40">
        <v>1026</v>
      </c>
      <c r="B7" s="41" t="s">
        <v>450</v>
      </c>
      <c r="C7" s="41" t="s">
        <v>446</v>
      </c>
      <c r="D7" s="41" t="s">
        <v>447</v>
      </c>
      <c r="E7" s="42">
        <v>4174.05</v>
      </c>
    </row>
    <row r="8" spans="1:5" x14ac:dyDescent="0.25">
      <c r="A8" s="40">
        <v>1029</v>
      </c>
      <c r="B8" s="41" t="s">
        <v>451</v>
      </c>
      <c r="C8" s="41" t="s">
        <v>446</v>
      </c>
      <c r="D8" s="41" t="s">
        <v>447</v>
      </c>
      <c r="E8" s="42">
        <v>731.91</v>
      </c>
    </row>
    <row r="9" spans="1:5" x14ac:dyDescent="0.25">
      <c r="A9" s="40">
        <v>1031</v>
      </c>
      <c r="B9" s="41" t="s">
        <v>452</v>
      </c>
      <c r="C9" s="41" t="s">
        <v>446</v>
      </c>
      <c r="D9" s="41" t="s">
        <v>447</v>
      </c>
      <c r="E9" s="43">
        <v>1538.78</v>
      </c>
    </row>
    <row r="10" spans="1:5" x14ac:dyDescent="0.25">
      <c r="A10" s="40">
        <v>1034</v>
      </c>
      <c r="B10" s="41" t="s">
        <v>453</v>
      </c>
      <c r="C10" s="41" t="s">
        <v>446</v>
      </c>
      <c r="D10" s="41" t="s">
        <v>447</v>
      </c>
      <c r="E10" s="42">
        <v>390.49</v>
      </c>
    </row>
    <row r="11" spans="1:5" x14ac:dyDescent="0.25">
      <c r="A11" s="40">
        <v>1036</v>
      </c>
      <c r="B11" s="41" t="s">
        <v>454</v>
      </c>
      <c r="C11" s="41" t="s">
        <v>446</v>
      </c>
      <c r="D11" s="41" t="s">
        <v>447</v>
      </c>
      <c r="E11" s="42">
        <v>2362.6799999999998</v>
      </c>
    </row>
    <row r="12" spans="1:5" x14ac:dyDescent="0.25">
      <c r="A12" s="40">
        <v>1047</v>
      </c>
      <c r="B12" s="41" t="s">
        <v>455</v>
      </c>
      <c r="C12" s="41" t="s">
        <v>446</v>
      </c>
      <c r="D12" s="41" t="s">
        <v>447</v>
      </c>
      <c r="E12" s="42">
        <v>220.12</v>
      </c>
    </row>
    <row r="13" spans="1:5" x14ac:dyDescent="0.25">
      <c r="A13" s="40">
        <v>0</v>
      </c>
      <c r="B13" s="41" t="s">
        <v>105</v>
      </c>
      <c r="C13" s="41"/>
      <c r="D13" s="38" t="s">
        <v>105</v>
      </c>
      <c r="E13" s="39">
        <f>SUM(E4:E12)</f>
        <v>15146.53</v>
      </c>
    </row>
    <row r="14" spans="1:5" s="35" customFormat="1" x14ac:dyDescent="0.25">
      <c r="A14" s="40"/>
      <c r="B14" s="41"/>
      <c r="C14" s="41"/>
      <c r="D14" s="38"/>
      <c r="E14" s="39"/>
    </row>
    <row r="16" spans="1:5" x14ac:dyDescent="0.25">
      <c r="A16" s="44" t="s">
        <v>456</v>
      </c>
    </row>
    <row r="18" spans="1:5" x14ac:dyDescent="0.25">
      <c r="A18" s="37" t="s">
        <v>443</v>
      </c>
      <c r="B18" s="38" t="s">
        <v>104</v>
      </c>
      <c r="C18" s="38" t="s">
        <v>444</v>
      </c>
      <c r="D18" s="38" t="s">
        <v>293</v>
      </c>
      <c r="E18" s="39" t="s">
        <v>105</v>
      </c>
    </row>
    <row r="19" spans="1:5" x14ac:dyDescent="0.25">
      <c r="A19" s="40">
        <v>1189</v>
      </c>
      <c r="B19" s="41" t="s">
        <v>457</v>
      </c>
      <c r="C19" s="41" t="s">
        <v>446</v>
      </c>
      <c r="D19" s="41" t="s">
        <v>458</v>
      </c>
      <c r="E19" s="42">
        <v>1044.7</v>
      </c>
    </row>
    <row r="20" spans="1:5" x14ac:dyDescent="0.25">
      <c r="A20" s="40">
        <v>16934</v>
      </c>
      <c r="B20" s="41" t="s">
        <v>459</v>
      </c>
      <c r="C20" s="41" t="s">
        <v>446</v>
      </c>
      <c r="D20" s="41" t="s">
        <v>460</v>
      </c>
      <c r="E20" s="42">
        <v>135.61000000000001</v>
      </c>
    </row>
    <row r="21" spans="1:5" x14ac:dyDescent="0.25">
      <c r="A21" s="40">
        <v>16934</v>
      </c>
      <c r="B21" s="41" t="s">
        <v>459</v>
      </c>
      <c r="C21" s="41" t="s">
        <v>446</v>
      </c>
      <c r="D21" s="41" t="s">
        <v>461</v>
      </c>
      <c r="E21" s="42">
        <v>137.66</v>
      </c>
    </row>
    <row r="22" spans="1:5" x14ac:dyDescent="0.25">
      <c r="A22" s="40">
        <v>16935</v>
      </c>
      <c r="B22" s="41" t="s">
        <v>462</v>
      </c>
      <c r="C22" s="41" t="s">
        <v>446</v>
      </c>
      <c r="D22" s="41" t="s">
        <v>461</v>
      </c>
      <c r="E22" s="42">
        <v>137.66</v>
      </c>
    </row>
    <row r="23" spans="1:5" x14ac:dyDescent="0.25">
      <c r="A23" s="40">
        <v>16936</v>
      </c>
      <c r="B23" s="41" t="s">
        <v>463</v>
      </c>
      <c r="C23" s="41" t="s">
        <v>446</v>
      </c>
      <c r="D23" s="41" t="s">
        <v>461</v>
      </c>
      <c r="E23" s="42">
        <v>137.66</v>
      </c>
    </row>
    <row r="24" spans="1:5" x14ac:dyDescent="0.25">
      <c r="A24" s="40">
        <v>16934</v>
      </c>
      <c r="B24" s="41" t="s">
        <v>459</v>
      </c>
      <c r="C24" s="41" t="s">
        <v>446</v>
      </c>
      <c r="D24" s="41" t="s">
        <v>464</v>
      </c>
      <c r="E24" s="43">
        <v>164.92</v>
      </c>
    </row>
    <row r="25" spans="1:5" x14ac:dyDescent="0.25">
      <c r="A25" s="40">
        <v>16935</v>
      </c>
      <c r="B25" s="41" t="s">
        <v>462</v>
      </c>
      <c r="C25" s="41" t="s">
        <v>446</v>
      </c>
      <c r="D25" s="41" t="s">
        <v>464</v>
      </c>
      <c r="E25" s="42">
        <v>164.92</v>
      </c>
    </row>
    <row r="26" spans="1:5" x14ac:dyDescent="0.25">
      <c r="A26" s="40">
        <v>16936</v>
      </c>
      <c r="B26" s="41" t="s">
        <v>463</v>
      </c>
      <c r="C26" s="41" t="s">
        <v>446</v>
      </c>
      <c r="D26" s="41" t="s">
        <v>464</v>
      </c>
      <c r="E26" s="42">
        <v>164.92</v>
      </c>
    </row>
    <row r="27" spans="1:5" x14ac:dyDescent="0.25">
      <c r="A27" s="40">
        <v>16935</v>
      </c>
      <c r="B27" s="41" t="s">
        <v>462</v>
      </c>
      <c r="C27" s="41" t="s">
        <v>446</v>
      </c>
      <c r="D27" s="41" t="s">
        <v>465</v>
      </c>
      <c r="E27" s="42">
        <v>164.92</v>
      </c>
    </row>
    <row r="28" spans="1:5" x14ac:dyDescent="0.25">
      <c r="A28" s="40">
        <v>0</v>
      </c>
      <c r="B28" s="41" t="s">
        <v>105</v>
      </c>
      <c r="C28" s="41"/>
      <c r="D28" s="38" t="s">
        <v>105</v>
      </c>
      <c r="E28" s="39">
        <f>SUM(E19:E27)</f>
        <v>2252.9700000000003</v>
      </c>
    </row>
    <row r="29" spans="1:5" s="35" customFormat="1" x14ac:dyDescent="0.25">
      <c r="A29" s="40"/>
      <c r="B29" s="41"/>
      <c r="C29" s="41"/>
      <c r="D29" s="38"/>
      <c r="E29" s="39"/>
    </row>
    <row r="31" spans="1:5" x14ac:dyDescent="0.25">
      <c r="A31" s="44" t="s">
        <v>466</v>
      </c>
    </row>
    <row r="33" spans="1:5" x14ac:dyDescent="0.25">
      <c r="A33" s="37" t="s">
        <v>443</v>
      </c>
      <c r="B33" s="38" t="s">
        <v>104</v>
      </c>
      <c r="C33" s="38" t="s">
        <v>444</v>
      </c>
      <c r="D33" s="38" t="s">
        <v>293</v>
      </c>
      <c r="E33" s="39" t="s">
        <v>105</v>
      </c>
    </row>
    <row r="34" spans="1:5" x14ac:dyDescent="0.25">
      <c r="A34" s="40">
        <v>16934</v>
      </c>
      <c r="B34" s="41" t="s">
        <v>459</v>
      </c>
      <c r="C34" s="41" t="s">
        <v>446</v>
      </c>
      <c r="D34" s="41" t="s">
        <v>460</v>
      </c>
      <c r="E34" s="42">
        <v>135.61000000000001</v>
      </c>
    </row>
    <row r="35" spans="1:5" x14ac:dyDescent="0.25">
      <c r="A35" s="40">
        <v>16934</v>
      </c>
      <c r="B35" s="41" t="s">
        <v>459</v>
      </c>
      <c r="C35" s="41" t="s">
        <v>446</v>
      </c>
      <c r="D35" s="41" t="s">
        <v>461</v>
      </c>
      <c r="E35" s="42">
        <v>137.66</v>
      </c>
    </row>
    <row r="36" spans="1:5" x14ac:dyDescent="0.25">
      <c r="A36" s="40">
        <v>16935</v>
      </c>
      <c r="B36" s="41" t="s">
        <v>462</v>
      </c>
      <c r="C36" s="41" t="s">
        <v>446</v>
      </c>
      <c r="D36" s="41" t="s">
        <v>461</v>
      </c>
      <c r="E36" s="42">
        <v>137.66</v>
      </c>
    </row>
    <row r="37" spans="1:5" x14ac:dyDescent="0.25">
      <c r="A37" s="40">
        <v>16936</v>
      </c>
      <c r="B37" s="41" t="s">
        <v>463</v>
      </c>
      <c r="C37" s="41" t="s">
        <v>446</v>
      </c>
      <c r="D37" s="41" t="s">
        <v>461</v>
      </c>
      <c r="E37" s="42">
        <v>137.66</v>
      </c>
    </row>
    <row r="38" spans="1:5" x14ac:dyDescent="0.25">
      <c r="A38" s="40">
        <v>16934</v>
      </c>
      <c r="B38" s="41" t="s">
        <v>459</v>
      </c>
      <c r="C38" s="41" t="s">
        <v>446</v>
      </c>
      <c r="D38" s="41" t="s">
        <v>464</v>
      </c>
      <c r="E38" s="43">
        <v>164.92</v>
      </c>
    </row>
    <row r="39" spans="1:5" x14ac:dyDescent="0.25">
      <c r="A39" s="40">
        <v>16935</v>
      </c>
      <c r="B39" s="41" t="s">
        <v>462</v>
      </c>
      <c r="C39" s="41" t="s">
        <v>446</v>
      </c>
      <c r="D39" s="41" t="s">
        <v>464</v>
      </c>
      <c r="E39" s="42">
        <v>164.92</v>
      </c>
    </row>
    <row r="40" spans="1:5" x14ac:dyDescent="0.25">
      <c r="A40" s="40">
        <v>16936</v>
      </c>
      <c r="B40" s="41" t="s">
        <v>463</v>
      </c>
      <c r="C40" s="41" t="s">
        <v>446</v>
      </c>
      <c r="D40" s="41" t="s">
        <v>464</v>
      </c>
      <c r="E40" s="42">
        <v>164.92</v>
      </c>
    </row>
    <row r="41" spans="1:5" x14ac:dyDescent="0.25">
      <c r="A41" s="40">
        <v>16935</v>
      </c>
      <c r="B41" s="41" t="s">
        <v>462</v>
      </c>
      <c r="C41" s="41" t="s">
        <v>446</v>
      </c>
      <c r="D41" s="41" t="s">
        <v>465</v>
      </c>
      <c r="E41" s="42">
        <v>164.92</v>
      </c>
    </row>
    <row r="42" spans="1:5" x14ac:dyDescent="0.25">
      <c r="A42" s="40">
        <v>16936</v>
      </c>
      <c r="B42" s="41" t="s">
        <v>463</v>
      </c>
      <c r="C42" s="41" t="s">
        <v>446</v>
      </c>
      <c r="D42" s="41" t="s">
        <v>465</v>
      </c>
      <c r="E42" s="42">
        <v>164.92</v>
      </c>
    </row>
    <row r="43" spans="1:5" x14ac:dyDescent="0.25">
      <c r="A43" s="40">
        <v>16934</v>
      </c>
      <c r="B43" s="41" t="s">
        <v>459</v>
      </c>
      <c r="C43" s="41" t="s">
        <v>446</v>
      </c>
      <c r="D43" s="41" t="s">
        <v>467</v>
      </c>
      <c r="E43" s="42">
        <v>137.66</v>
      </c>
    </row>
    <row r="44" spans="1:5" x14ac:dyDescent="0.25">
      <c r="A44" s="40">
        <v>16935</v>
      </c>
      <c r="B44" s="41" t="s">
        <v>462</v>
      </c>
      <c r="C44" s="41" t="s">
        <v>446</v>
      </c>
      <c r="D44" s="41" t="s">
        <v>467</v>
      </c>
      <c r="E44" s="42">
        <v>137.66</v>
      </c>
    </row>
    <row r="45" spans="1:5" x14ac:dyDescent="0.25">
      <c r="A45" s="40">
        <v>16936</v>
      </c>
      <c r="B45" s="41" t="s">
        <v>463</v>
      </c>
      <c r="C45" s="41" t="s">
        <v>446</v>
      </c>
      <c r="D45" s="41" t="s">
        <v>467</v>
      </c>
      <c r="E45" s="42">
        <v>137.66</v>
      </c>
    </row>
    <row r="46" spans="1:5" x14ac:dyDescent="0.25">
      <c r="A46" s="40">
        <v>16934</v>
      </c>
      <c r="B46" s="41" t="s">
        <v>459</v>
      </c>
      <c r="C46" s="41" t="s">
        <v>446</v>
      </c>
      <c r="D46" s="41" t="s">
        <v>468</v>
      </c>
      <c r="E46" s="42">
        <v>137.66</v>
      </c>
    </row>
    <row r="47" spans="1:5" x14ac:dyDescent="0.25">
      <c r="A47" s="40">
        <v>16935</v>
      </c>
      <c r="B47" s="41" t="s">
        <v>462</v>
      </c>
      <c r="C47" s="41" t="s">
        <v>446</v>
      </c>
      <c r="D47" s="41" t="s">
        <v>468</v>
      </c>
      <c r="E47" s="42">
        <v>137.66</v>
      </c>
    </row>
    <row r="48" spans="1:5" x14ac:dyDescent="0.25">
      <c r="A48" s="40">
        <v>16936</v>
      </c>
      <c r="B48" s="41" t="s">
        <v>463</v>
      </c>
      <c r="C48" s="41" t="s">
        <v>446</v>
      </c>
      <c r="D48" s="41" t="s">
        <v>468</v>
      </c>
      <c r="E48" s="42">
        <v>137.66</v>
      </c>
    </row>
    <row r="49" spans="1:5" x14ac:dyDescent="0.25">
      <c r="A49" s="40">
        <v>16934</v>
      </c>
      <c r="B49" s="41" t="s">
        <v>459</v>
      </c>
      <c r="C49" s="41" t="s">
        <v>446</v>
      </c>
      <c r="D49" s="41" t="s">
        <v>469</v>
      </c>
      <c r="E49" s="42">
        <v>89.27</v>
      </c>
    </row>
    <row r="50" spans="1:5" x14ac:dyDescent="0.25">
      <c r="A50" s="40">
        <v>16935</v>
      </c>
      <c r="B50" s="41" t="s">
        <v>462</v>
      </c>
      <c r="C50" s="41" t="s">
        <v>446</v>
      </c>
      <c r="D50" s="41" t="s">
        <v>469</v>
      </c>
      <c r="E50" s="42">
        <v>89.27</v>
      </c>
    </row>
    <row r="51" spans="1:5" x14ac:dyDescent="0.25">
      <c r="A51" s="40">
        <v>16936</v>
      </c>
      <c r="B51" s="41" t="s">
        <v>463</v>
      </c>
      <c r="C51" s="41" t="s">
        <v>446</v>
      </c>
      <c r="D51" s="41" t="s">
        <v>469</v>
      </c>
      <c r="E51" s="42">
        <v>89.27</v>
      </c>
    </row>
    <row r="52" spans="1:5" x14ac:dyDescent="0.25">
      <c r="A52" s="40">
        <v>16934</v>
      </c>
      <c r="B52" s="41" t="s">
        <v>459</v>
      </c>
      <c r="C52" s="41" t="s">
        <v>446</v>
      </c>
      <c r="D52" s="41" t="s">
        <v>470</v>
      </c>
      <c r="E52" s="42">
        <v>178.55</v>
      </c>
    </row>
    <row r="53" spans="1:5" x14ac:dyDescent="0.25">
      <c r="A53" s="40">
        <v>16935</v>
      </c>
      <c r="B53" s="41" t="s">
        <v>462</v>
      </c>
      <c r="C53" s="41" t="s">
        <v>446</v>
      </c>
      <c r="D53" s="41" t="s">
        <v>470</v>
      </c>
      <c r="E53" s="42">
        <v>178.55</v>
      </c>
    </row>
    <row r="54" spans="1:5" x14ac:dyDescent="0.25">
      <c r="A54" s="40">
        <v>16936</v>
      </c>
      <c r="B54" s="41" t="s">
        <v>463</v>
      </c>
      <c r="C54" s="41" t="s">
        <v>446</v>
      </c>
      <c r="D54" s="41" t="s">
        <v>470</v>
      </c>
      <c r="E54" s="42">
        <v>178.55</v>
      </c>
    </row>
    <row r="55" spans="1:5" x14ac:dyDescent="0.25">
      <c r="A55" s="40"/>
      <c r="B55" s="41"/>
      <c r="C55" s="41"/>
      <c r="D55" s="41"/>
      <c r="E55" s="45">
        <f>SUM(E34:E54)</f>
        <v>3002.6100000000006</v>
      </c>
    </row>
    <row r="58" spans="1:5" x14ac:dyDescent="0.25">
      <c r="A58" s="7" t="s">
        <v>25</v>
      </c>
    </row>
  </sheetData>
  <hyperlinks>
    <hyperlink ref="A58" location="'Reportes Dinámicos'!A1" display="Reportes Dinámicos - General"/>
  </hyperlink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G23"/>
  <sheetViews>
    <sheetView workbookViewId="0">
      <selection activeCell="A23" sqref="A23"/>
    </sheetView>
  </sheetViews>
  <sheetFormatPr baseColWidth="10" defaultRowHeight="15" x14ac:dyDescent="0.25"/>
  <cols>
    <col min="1" max="1" width="20.140625" customWidth="1"/>
    <col min="2" max="2" width="31.140625" bestFit="1" customWidth="1"/>
    <col min="4" max="4" width="15.85546875" customWidth="1"/>
    <col min="5" max="5" width="19" customWidth="1"/>
    <col min="7" max="7" width="23.28515625" bestFit="1" customWidth="1"/>
  </cols>
  <sheetData>
    <row r="1" spans="1:7" x14ac:dyDescent="0.25">
      <c r="A1" s="51" t="s">
        <v>586</v>
      </c>
      <c r="B1" s="51" t="s">
        <v>481</v>
      </c>
      <c r="C1" s="51" t="s">
        <v>15</v>
      </c>
      <c r="D1" s="51" t="s">
        <v>141</v>
      </c>
      <c r="E1" s="51" t="s">
        <v>104</v>
      </c>
      <c r="F1" s="51" t="s">
        <v>147</v>
      </c>
      <c r="G1" s="51" t="s">
        <v>264</v>
      </c>
    </row>
    <row r="2" spans="1:7" x14ac:dyDescent="0.25">
      <c r="A2" s="52" t="s">
        <v>577</v>
      </c>
      <c r="B2" s="52" t="s">
        <v>587</v>
      </c>
      <c r="C2" s="9"/>
      <c r="D2" s="62"/>
      <c r="E2" s="62"/>
      <c r="F2" s="32"/>
      <c r="G2" s="32"/>
    </row>
    <row r="3" spans="1:7" x14ac:dyDescent="0.25">
      <c r="A3" s="52" t="s">
        <v>588</v>
      </c>
      <c r="B3" s="52" t="s">
        <v>589</v>
      </c>
      <c r="C3" s="9"/>
      <c r="D3" s="62"/>
      <c r="E3" s="62"/>
      <c r="F3" s="32"/>
      <c r="G3" s="32"/>
    </row>
    <row r="4" spans="1:7" x14ac:dyDescent="0.25">
      <c r="A4" s="62" t="s">
        <v>305</v>
      </c>
      <c r="B4" s="62" t="s">
        <v>590</v>
      </c>
      <c r="C4" s="9">
        <v>43860</v>
      </c>
      <c r="D4" s="62" t="s">
        <v>591</v>
      </c>
      <c r="E4" s="62" t="s">
        <v>592</v>
      </c>
      <c r="F4" s="32">
        <v>124.7</v>
      </c>
      <c r="G4" s="32">
        <v>124.7</v>
      </c>
    </row>
    <row r="5" spans="1:7" x14ac:dyDescent="0.25">
      <c r="A5" s="62" t="s">
        <v>305</v>
      </c>
      <c r="B5" s="62" t="s">
        <v>593</v>
      </c>
      <c r="C5" s="9">
        <v>43850</v>
      </c>
      <c r="D5" s="62" t="s">
        <v>591</v>
      </c>
      <c r="E5" s="62" t="s">
        <v>592</v>
      </c>
      <c r="F5" s="32">
        <v>187.05</v>
      </c>
      <c r="G5" s="32">
        <v>187.05</v>
      </c>
    </row>
    <row r="6" spans="1:7" x14ac:dyDescent="0.25">
      <c r="A6" s="62" t="s">
        <v>305</v>
      </c>
      <c r="B6" s="62" t="s">
        <v>594</v>
      </c>
      <c r="C6" s="9">
        <v>43843</v>
      </c>
      <c r="D6" s="62" t="s">
        <v>591</v>
      </c>
      <c r="E6" s="62" t="s">
        <v>592</v>
      </c>
      <c r="F6" s="32">
        <v>187.05</v>
      </c>
      <c r="G6" s="32">
        <v>187.05</v>
      </c>
    </row>
    <row r="7" spans="1:7" x14ac:dyDescent="0.25">
      <c r="A7" s="62" t="s">
        <v>305</v>
      </c>
      <c r="B7" s="62" t="s">
        <v>595</v>
      </c>
      <c r="C7" s="9">
        <v>43862</v>
      </c>
      <c r="D7" s="62" t="s">
        <v>591</v>
      </c>
      <c r="E7" s="62" t="s">
        <v>592</v>
      </c>
      <c r="F7" s="32">
        <v>187.05</v>
      </c>
      <c r="G7" s="32">
        <v>187.05</v>
      </c>
    </row>
    <row r="8" spans="1:7" x14ac:dyDescent="0.25">
      <c r="A8" s="62" t="s">
        <v>305</v>
      </c>
      <c r="B8" s="62" t="s">
        <v>596</v>
      </c>
      <c r="C8" s="9">
        <v>43864</v>
      </c>
      <c r="D8" s="62" t="s">
        <v>591</v>
      </c>
      <c r="E8" s="62" t="s">
        <v>592</v>
      </c>
      <c r="F8" s="32">
        <v>249.4</v>
      </c>
      <c r="G8" s="32">
        <v>249.4</v>
      </c>
    </row>
    <row r="9" spans="1:7" x14ac:dyDescent="0.25">
      <c r="A9" s="62" t="s">
        <v>305</v>
      </c>
      <c r="B9" s="62" t="s">
        <v>597</v>
      </c>
      <c r="C9" s="9">
        <v>43869</v>
      </c>
      <c r="D9" s="62" t="s">
        <v>591</v>
      </c>
      <c r="E9" s="62" t="s">
        <v>592</v>
      </c>
      <c r="F9" s="32">
        <v>249.4</v>
      </c>
      <c r="G9" s="32">
        <v>249.4</v>
      </c>
    </row>
    <row r="10" spans="1:7" x14ac:dyDescent="0.25">
      <c r="A10" s="62" t="s">
        <v>305</v>
      </c>
      <c r="B10" s="62" t="s">
        <v>598</v>
      </c>
      <c r="C10" s="9">
        <v>43848</v>
      </c>
      <c r="D10" s="62" t="s">
        <v>591</v>
      </c>
      <c r="E10" s="62" t="s">
        <v>592</v>
      </c>
      <c r="F10" s="32">
        <v>162.11000000000001</v>
      </c>
      <c r="G10" s="32">
        <v>162.11000000000001</v>
      </c>
    </row>
    <row r="11" spans="1:7" x14ac:dyDescent="0.25">
      <c r="A11" s="62" t="s">
        <v>305</v>
      </c>
      <c r="B11" s="62" t="s">
        <v>599</v>
      </c>
      <c r="C11" s="9">
        <v>43855</v>
      </c>
      <c r="D11" s="62" t="s">
        <v>591</v>
      </c>
      <c r="E11" s="62" t="s">
        <v>592</v>
      </c>
      <c r="F11" s="32">
        <v>249.4</v>
      </c>
      <c r="G11" s="32">
        <v>249.4</v>
      </c>
    </row>
    <row r="12" spans="1:7" x14ac:dyDescent="0.25">
      <c r="A12" s="62"/>
      <c r="B12" s="62"/>
      <c r="C12" s="9"/>
      <c r="D12" s="62"/>
      <c r="E12" s="57" t="s">
        <v>600</v>
      </c>
      <c r="F12" s="56">
        <f>SUBTOTAL(9,F4:F11)</f>
        <v>1596.1600000000003</v>
      </c>
      <c r="G12" s="56">
        <f>SUBTOTAL(9,G4:G11)</f>
        <v>1596.1600000000003</v>
      </c>
    </row>
    <row r="13" spans="1:7" x14ac:dyDescent="0.25">
      <c r="A13" s="52" t="s">
        <v>588</v>
      </c>
      <c r="B13" s="52" t="s">
        <v>601</v>
      </c>
      <c r="C13" s="9"/>
      <c r="D13" s="62"/>
      <c r="E13" s="62"/>
      <c r="F13" s="32"/>
      <c r="G13" s="32"/>
    </row>
    <row r="14" spans="1:7" x14ac:dyDescent="0.25">
      <c r="A14" s="62" t="s">
        <v>305</v>
      </c>
      <c r="B14" s="62" t="s">
        <v>602</v>
      </c>
      <c r="C14" s="9">
        <v>43841</v>
      </c>
      <c r="D14" s="62" t="s">
        <v>603</v>
      </c>
      <c r="E14" s="62" t="s">
        <v>592</v>
      </c>
      <c r="F14" s="32">
        <v>149.63999999999999</v>
      </c>
      <c r="G14" s="32">
        <v>149.63999999999999</v>
      </c>
    </row>
    <row r="15" spans="1:7" x14ac:dyDescent="0.25">
      <c r="A15" s="62" t="s">
        <v>305</v>
      </c>
      <c r="B15" s="62" t="s">
        <v>604</v>
      </c>
      <c r="C15" s="9">
        <v>43871</v>
      </c>
      <c r="D15" s="62" t="s">
        <v>603</v>
      </c>
      <c r="E15" s="62" t="s">
        <v>592</v>
      </c>
      <c r="F15" s="32">
        <v>124.7</v>
      </c>
      <c r="G15" s="32">
        <v>124.7</v>
      </c>
    </row>
    <row r="16" spans="1:7" x14ac:dyDescent="0.25">
      <c r="A16" s="62" t="s">
        <v>305</v>
      </c>
      <c r="B16" s="62" t="s">
        <v>605</v>
      </c>
      <c r="C16" s="9">
        <v>43848</v>
      </c>
      <c r="D16" s="62" t="s">
        <v>603</v>
      </c>
      <c r="E16" s="62" t="s">
        <v>592</v>
      </c>
      <c r="F16" s="32">
        <v>112.23</v>
      </c>
      <c r="G16" s="32">
        <v>112.23</v>
      </c>
    </row>
    <row r="17" spans="1:7" x14ac:dyDescent="0.25">
      <c r="A17" s="62" t="s">
        <v>305</v>
      </c>
      <c r="B17" s="62" t="s">
        <v>606</v>
      </c>
      <c r="C17" s="9">
        <v>43857</v>
      </c>
      <c r="D17" s="62" t="s">
        <v>603</v>
      </c>
      <c r="E17" s="62" t="s">
        <v>592</v>
      </c>
      <c r="F17" s="32">
        <v>211.99</v>
      </c>
      <c r="G17" s="32">
        <v>211.99</v>
      </c>
    </row>
    <row r="18" spans="1:7" x14ac:dyDescent="0.25">
      <c r="A18" s="62" t="s">
        <v>305</v>
      </c>
      <c r="B18" s="62" t="s">
        <v>607</v>
      </c>
      <c r="C18" s="9">
        <v>43865</v>
      </c>
      <c r="D18" s="62" t="s">
        <v>603</v>
      </c>
      <c r="E18" s="62" t="s">
        <v>592</v>
      </c>
      <c r="F18" s="32">
        <v>187.05</v>
      </c>
      <c r="G18" s="32">
        <v>187.05</v>
      </c>
    </row>
    <row r="19" spans="1:7" x14ac:dyDescent="0.25">
      <c r="A19" s="62"/>
      <c r="B19" s="62"/>
      <c r="C19" s="9"/>
      <c r="D19" s="62"/>
      <c r="E19" s="57" t="s">
        <v>600</v>
      </c>
      <c r="F19" s="56">
        <f>SUBTOTAL(9,F14:F18)</f>
        <v>785.6099999999999</v>
      </c>
      <c r="G19" s="56">
        <f>SUBTOTAL(9,G14:G18)</f>
        <v>785.6099999999999</v>
      </c>
    </row>
    <row r="20" spans="1:7" x14ac:dyDescent="0.25">
      <c r="D20" s="62"/>
      <c r="E20" s="57" t="s">
        <v>585</v>
      </c>
      <c r="F20" s="56">
        <f>SUM(F12+F19)</f>
        <v>2381.7700000000004</v>
      </c>
      <c r="G20" s="56">
        <f>SUM(G12+G19)</f>
        <v>2381.7700000000004</v>
      </c>
    </row>
    <row r="21" spans="1:7" x14ac:dyDescent="0.25">
      <c r="D21" s="62"/>
      <c r="E21" s="57" t="s">
        <v>166</v>
      </c>
      <c r="F21" s="56">
        <f>SUM(F13+F20)</f>
        <v>2381.7700000000004</v>
      </c>
      <c r="G21" s="56">
        <f>SUM(G13+G20)</f>
        <v>2381.7700000000004</v>
      </c>
    </row>
    <row r="23" spans="1:7" x14ac:dyDescent="0.25">
      <c r="A23" s="7" t="s">
        <v>25</v>
      </c>
    </row>
  </sheetData>
  <hyperlinks>
    <hyperlink ref="A23" location="'Reportes Dinámicos'!A1" display="Reportes Dinámicos - General"/>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15"/>
  <sheetViews>
    <sheetView workbookViewId="0">
      <selection activeCell="A14" sqref="A14"/>
    </sheetView>
  </sheetViews>
  <sheetFormatPr baseColWidth="10" defaultRowHeight="15" x14ac:dyDescent="0.25"/>
  <cols>
    <col min="1" max="1" width="16.140625" customWidth="1"/>
    <col min="2" max="2" width="27.7109375" bestFit="1" customWidth="1"/>
    <col min="3" max="3" width="21.85546875" bestFit="1" customWidth="1"/>
    <col min="8" max="8" width="18" bestFit="1" customWidth="1"/>
    <col min="9" max="9" width="38" bestFit="1" customWidth="1"/>
  </cols>
  <sheetData>
    <row r="1" spans="1:9" x14ac:dyDescent="0.25">
      <c r="A1" s="51" t="s">
        <v>15</v>
      </c>
      <c r="B1" s="51" t="s">
        <v>481</v>
      </c>
      <c r="C1" s="51" t="s">
        <v>293</v>
      </c>
      <c r="D1" s="51" t="s">
        <v>572</v>
      </c>
      <c r="E1" s="51" t="s">
        <v>573</v>
      </c>
      <c r="F1" s="51" t="s">
        <v>574</v>
      </c>
      <c r="G1" s="51" t="s">
        <v>105</v>
      </c>
      <c r="H1" s="51" t="s">
        <v>575</v>
      </c>
      <c r="I1" s="51" t="s">
        <v>576</v>
      </c>
    </row>
    <row r="2" spans="1:9" x14ac:dyDescent="0.25">
      <c r="A2" s="53" t="s">
        <v>577</v>
      </c>
      <c r="B2" s="52" t="s">
        <v>578</v>
      </c>
      <c r="C2" s="49"/>
      <c r="D2" s="32"/>
      <c r="E2" s="32"/>
      <c r="F2" s="32"/>
      <c r="G2" s="32"/>
      <c r="H2" s="49"/>
      <c r="I2" s="49"/>
    </row>
    <row r="3" spans="1:9" x14ac:dyDescent="0.25">
      <c r="A3" s="54">
        <v>43875.891099537039</v>
      </c>
      <c r="B3" s="49" t="s">
        <v>579</v>
      </c>
      <c r="C3" s="49" t="s">
        <v>580</v>
      </c>
      <c r="D3" s="32">
        <v>661.73</v>
      </c>
      <c r="E3" s="32">
        <v>16</v>
      </c>
      <c r="F3" s="32">
        <v>105.88</v>
      </c>
      <c r="G3" s="32">
        <v>767.61</v>
      </c>
      <c r="H3" s="49" t="s">
        <v>581</v>
      </c>
      <c r="I3" s="49" t="s">
        <v>582</v>
      </c>
    </row>
    <row r="4" spans="1:9" x14ac:dyDescent="0.25">
      <c r="A4" s="54">
        <v>43881.719976851848</v>
      </c>
      <c r="B4" s="49" t="s">
        <v>583</v>
      </c>
      <c r="C4" s="49" t="s">
        <v>580</v>
      </c>
      <c r="D4" s="32">
        <v>450</v>
      </c>
      <c r="E4" s="32">
        <v>16</v>
      </c>
      <c r="F4" s="32">
        <v>72</v>
      </c>
      <c r="G4" s="32">
        <v>522</v>
      </c>
      <c r="H4" s="49" t="s">
        <v>584</v>
      </c>
      <c r="I4" s="49" t="s">
        <v>582</v>
      </c>
    </row>
    <row r="5" spans="1:9" x14ac:dyDescent="0.25">
      <c r="A5" s="54"/>
      <c r="B5" s="49"/>
      <c r="C5" s="49"/>
      <c r="D5" s="32"/>
      <c r="E5" s="32"/>
      <c r="F5" s="56" t="s">
        <v>585</v>
      </c>
      <c r="G5" s="56">
        <f>SUBTOTAL(9,G3:G4)</f>
        <v>1289.6100000000001</v>
      </c>
      <c r="H5" s="49"/>
      <c r="I5" s="49"/>
    </row>
    <row r="6" spans="1:9" x14ac:dyDescent="0.25">
      <c r="A6" s="54"/>
      <c r="B6" s="49"/>
      <c r="C6" s="49"/>
      <c r="D6" s="32"/>
      <c r="E6" s="32"/>
      <c r="F6" s="56" t="s">
        <v>166</v>
      </c>
      <c r="G6" s="56">
        <f>SUBTOTAL(9,G2:G4)</f>
        <v>1289.6100000000001</v>
      </c>
      <c r="H6" s="49"/>
      <c r="I6" s="49"/>
    </row>
    <row r="7" spans="1:9" x14ac:dyDescent="0.25">
      <c r="A7" s="49"/>
      <c r="B7" s="49"/>
      <c r="C7" s="49"/>
      <c r="D7" s="49"/>
      <c r="E7" s="49"/>
      <c r="F7" s="49"/>
      <c r="G7" s="49"/>
      <c r="H7" s="49"/>
      <c r="I7" s="49"/>
    </row>
    <row r="14" spans="1:9" x14ac:dyDescent="0.25">
      <c r="A14" s="7" t="s">
        <v>25</v>
      </c>
    </row>
    <row r="15" spans="1:9" x14ac:dyDescent="0.25">
      <c r="A15" s="48"/>
    </row>
  </sheetData>
  <hyperlinks>
    <hyperlink ref="A14" location="'Reportes Dinámicos'!A1" display="Reportes Dinámicos - General"/>
  </hyperlink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16"/>
  <sheetViews>
    <sheetView workbookViewId="0">
      <selection activeCell="A16" sqref="A16"/>
    </sheetView>
  </sheetViews>
  <sheetFormatPr baseColWidth="10" defaultRowHeight="15" x14ac:dyDescent="0.25"/>
  <cols>
    <col min="1" max="1" width="18.5703125" customWidth="1"/>
    <col min="2" max="2" width="24.140625" bestFit="1" customWidth="1"/>
    <col min="3" max="3" width="15.7109375" bestFit="1" customWidth="1"/>
    <col min="9" max="9" width="17.7109375" bestFit="1" customWidth="1"/>
    <col min="10" max="10" width="14" bestFit="1" customWidth="1"/>
  </cols>
  <sheetData>
    <row r="1" spans="1:11" x14ac:dyDescent="0.25">
      <c r="A1" s="51" t="s">
        <v>295</v>
      </c>
      <c r="B1" s="51" t="s">
        <v>294</v>
      </c>
      <c r="C1" s="51" t="s">
        <v>494</v>
      </c>
      <c r="D1" s="51" t="s">
        <v>495</v>
      </c>
      <c r="E1" s="51" t="s">
        <v>496</v>
      </c>
      <c r="F1" s="51" t="s">
        <v>497</v>
      </c>
      <c r="G1" s="51" t="s">
        <v>297</v>
      </c>
      <c r="H1" s="51" t="s">
        <v>104</v>
      </c>
      <c r="I1" s="51" t="s">
        <v>498</v>
      </c>
      <c r="J1" s="51" t="s">
        <v>499</v>
      </c>
      <c r="K1" s="51" t="s">
        <v>500</v>
      </c>
    </row>
    <row r="2" spans="1:11" x14ac:dyDescent="0.25">
      <c r="A2" s="52" t="s">
        <v>501</v>
      </c>
      <c r="B2" s="53" t="s">
        <v>502</v>
      </c>
      <c r="C2" s="48"/>
      <c r="D2" s="32"/>
      <c r="E2" s="48"/>
      <c r="F2" s="48"/>
      <c r="G2" s="48"/>
      <c r="H2" s="48"/>
      <c r="I2" s="48"/>
      <c r="J2" s="48"/>
      <c r="K2" s="48"/>
    </row>
    <row r="3" spans="1:11" x14ac:dyDescent="0.25">
      <c r="A3" s="48" t="s">
        <v>503</v>
      </c>
      <c r="B3" s="54">
        <v>44013</v>
      </c>
      <c r="C3" s="48" t="s">
        <v>504</v>
      </c>
      <c r="D3" s="32">
        <v>220</v>
      </c>
      <c r="E3" s="48" t="s">
        <v>89</v>
      </c>
      <c r="F3" s="48" t="s">
        <v>305</v>
      </c>
      <c r="G3" s="48" t="s">
        <v>305</v>
      </c>
      <c r="H3" s="48" t="s">
        <v>505</v>
      </c>
      <c r="I3" s="48" t="s">
        <v>506</v>
      </c>
      <c r="J3" s="48" t="s">
        <v>305</v>
      </c>
      <c r="K3" s="48" t="s">
        <v>507</v>
      </c>
    </row>
    <row r="4" spans="1:11" x14ac:dyDescent="0.25">
      <c r="A4" s="48" t="s">
        <v>508</v>
      </c>
      <c r="B4" s="54">
        <v>44020</v>
      </c>
      <c r="C4" s="48" t="s">
        <v>504</v>
      </c>
      <c r="D4" s="32">
        <v>437</v>
      </c>
      <c r="E4" s="48" t="s">
        <v>89</v>
      </c>
      <c r="F4" s="48" t="s">
        <v>305</v>
      </c>
      <c r="G4" s="48" t="s">
        <v>305</v>
      </c>
      <c r="H4" s="48" t="s">
        <v>505</v>
      </c>
      <c r="I4" s="48" t="s">
        <v>506</v>
      </c>
      <c r="J4" s="48" t="s">
        <v>305</v>
      </c>
      <c r="K4" s="48" t="s">
        <v>507</v>
      </c>
    </row>
    <row r="5" spans="1:11" x14ac:dyDescent="0.25">
      <c r="A5" s="48" t="s">
        <v>509</v>
      </c>
      <c r="B5" s="54">
        <v>44020</v>
      </c>
      <c r="C5" s="48" t="s">
        <v>510</v>
      </c>
      <c r="D5" s="32">
        <v>226.01</v>
      </c>
      <c r="E5" s="48" t="s">
        <v>89</v>
      </c>
      <c r="F5" s="48" t="s">
        <v>305</v>
      </c>
      <c r="G5" s="48" t="s">
        <v>305</v>
      </c>
      <c r="H5" s="48" t="s">
        <v>505</v>
      </c>
      <c r="I5" s="48" t="s">
        <v>506</v>
      </c>
      <c r="J5" s="48" t="s">
        <v>305</v>
      </c>
      <c r="K5" s="48" t="s">
        <v>507</v>
      </c>
    </row>
    <row r="6" spans="1:11" x14ac:dyDescent="0.25">
      <c r="A6" s="48" t="s">
        <v>511</v>
      </c>
      <c r="B6" s="54">
        <v>44027</v>
      </c>
      <c r="C6" s="48" t="s">
        <v>510</v>
      </c>
      <c r="D6" s="32">
        <v>226</v>
      </c>
      <c r="E6" s="48" t="s">
        <v>89</v>
      </c>
      <c r="F6" s="48" t="s">
        <v>305</v>
      </c>
      <c r="G6" s="48" t="s">
        <v>305</v>
      </c>
      <c r="H6" s="48" t="s">
        <v>505</v>
      </c>
      <c r="I6" s="48" t="s">
        <v>506</v>
      </c>
      <c r="J6" s="48" t="s">
        <v>305</v>
      </c>
      <c r="K6" s="48" t="s">
        <v>507</v>
      </c>
    </row>
    <row r="7" spans="1:11" x14ac:dyDescent="0.25">
      <c r="A7" s="48" t="s">
        <v>512</v>
      </c>
      <c r="B7" s="54">
        <v>44034</v>
      </c>
      <c r="C7" s="48" t="s">
        <v>510</v>
      </c>
      <c r="D7" s="32">
        <v>453</v>
      </c>
      <c r="E7" s="48" t="s">
        <v>89</v>
      </c>
      <c r="F7" s="48" t="s">
        <v>305</v>
      </c>
      <c r="G7" s="48" t="s">
        <v>305</v>
      </c>
      <c r="H7" s="48" t="s">
        <v>505</v>
      </c>
      <c r="I7" s="48" t="s">
        <v>506</v>
      </c>
      <c r="J7" s="48" t="s">
        <v>305</v>
      </c>
      <c r="K7" s="48" t="s">
        <v>507</v>
      </c>
    </row>
    <row r="8" spans="1:11" x14ac:dyDescent="0.25">
      <c r="A8" s="52" t="s">
        <v>501</v>
      </c>
      <c r="B8" s="53" t="s">
        <v>513</v>
      </c>
      <c r="C8" s="48"/>
      <c r="D8" s="32"/>
      <c r="E8" s="48"/>
      <c r="F8" s="48"/>
      <c r="G8" s="48"/>
      <c r="H8" s="48"/>
      <c r="I8" s="48"/>
      <c r="J8" s="48"/>
      <c r="K8" s="48"/>
    </row>
    <row r="9" spans="1:11" x14ac:dyDescent="0.25">
      <c r="A9" s="48" t="s">
        <v>514</v>
      </c>
      <c r="B9" s="54">
        <v>44032</v>
      </c>
      <c r="C9" s="48" t="s">
        <v>515</v>
      </c>
      <c r="D9" s="32">
        <v>2795</v>
      </c>
      <c r="E9" s="48" t="s">
        <v>89</v>
      </c>
      <c r="F9" s="48" t="s">
        <v>305</v>
      </c>
      <c r="G9" s="48" t="s">
        <v>305</v>
      </c>
      <c r="H9" s="48" t="s">
        <v>516</v>
      </c>
      <c r="I9" s="48" t="s">
        <v>517</v>
      </c>
      <c r="J9" s="48" t="s">
        <v>305</v>
      </c>
      <c r="K9" s="48" t="s">
        <v>518</v>
      </c>
    </row>
    <row r="10" spans="1:11" x14ac:dyDescent="0.25">
      <c r="A10" s="48" t="s">
        <v>519</v>
      </c>
      <c r="B10" s="54">
        <v>44019</v>
      </c>
      <c r="C10" s="48" t="s">
        <v>520</v>
      </c>
      <c r="D10" s="32">
        <v>200</v>
      </c>
      <c r="E10" s="48" t="s">
        <v>89</v>
      </c>
      <c r="F10" s="48" t="s">
        <v>305</v>
      </c>
      <c r="G10" s="48" t="s">
        <v>305</v>
      </c>
      <c r="H10" s="48" t="s">
        <v>521</v>
      </c>
      <c r="I10" s="48" t="s">
        <v>522</v>
      </c>
      <c r="J10" s="48" t="s">
        <v>305</v>
      </c>
      <c r="K10" s="48" t="s">
        <v>518</v>
      </c>
    </row>
    <row r="11" spans="1:11" x14ac:dyDescent="0.25">
      <c r="A11" s="48" t="s">
        <v>523</v>
      </c>
      <c r="B11" s="54">
        <v>44026</v>
      </c>
      <c r="C11" s="48" t="s">
        <v>520</v>
      </c>
      <c r="D11" s="32">
        <v>186</v>
      </c>
      <c r="E11" s="48" t="s">
        <v>89</v>
      </c>
      <c r="F11" s="48" t="s">
        <v>305</v>
      </c>
      <c r="G11" s="48" t="s">
        <v>305</v>
      </c>
      <c r="H11" s="48" t="s">
        <v>521</v>
      </c>
      <c r="I11" s="48" t="s">
        <v>522</v>
      </c>
      <c r="J11" s="48" t="s">
        <v>305</v>
      </c>
      <c r="K11" s="48" t="s">
        <v>518</v>
      </c>
    </row>
    <row r="12" spans="1:11" x14ac:dyDescent="0.25">
      <c r="A12" s="48" t="s">
        <v>524</v>
      </c>
      <c r="B12" s="54">
        <v>44033</v>
      </c>
      <c r="C12" s="48" t="s">
        <v>520</v>
      </c>
      <c r="D12" s="32">
        <v>186</v>
      </c>
      <c r="E12" s="48" t="s">
        <v>89</v>
      </c>
      <c r="F12" s="48" t="s">
        <v>305</v>
      </c>
      <c r="G12" s="48" t="s">
        <v>305</v>
      </c>
      <c r="H12" s="48" t="s">
        <v>521</v>
      </c>
      <c r="I12" s="48" t="s">
        <v>522</v>
      </c>
      <c r="J12" s="48" t="s">
        <v>305</v>
      </c>
      <c r="K12" s="48" t="s">
        <v>518</v>
      </c>
    </row>
    <row r="13" spans="1:11" x14ac:dyDescent="0.25">
      <c r="A13" s="48" t="s">
        <v>525</v>
      </c>
      <c r="B13" s="54">
        <v>44015</v>
      </c>
      <c r="C13" s="48" t="s">
        <v>526</v>
      </c>
      <c r="D13" s="32">
        <v>100</v>
      </c>
      <c r="E13" s="48" t="s">
        <v>89</v>
      </c>
      <c r="F13" s="48" t="s">
        <v>305</v>
      </c>
      <c r="G13" s="48" t="s">
        <v>305</v>
      </c>
      <c r="H13" s="48" t="s">
        <v>527</v>
      </c>
      <c r="I13" s="48" t="s">
        <v>528</v>
      </c>
      <c r="J13" s="48" t="s">
        <v>305</v>
      </c>
      <c r="K13" s="48" t="s">
        <v>518</v>
      </c>
    </row>
    <row r="14" spans="1:11" s="48" customFormat="1" x14ac:dyDescent="0.25">
      <c r="B14" s="54"/>
      <c r="D14" s="32"/>
    </row>
    <row r="15" spans="1:11" s="48" customFormat="1" x14ac:dyDescent="0.25">
      <c r="B15" s="54"/>
      <c r="D15" s="32"/>
    </row>
    <row r="16" spans="1:11" x14ac:dyDescent="0.25">
      <c r="A16" s="7" t="s">
        <v>25</v>
      </c>
    </row>
  </sheetData>
  <hyperlinks>
    <hyperlink ref="A16" location="'Reportes Dinámicos'!A1" display="Reportes Dinámicos - General"/>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15"/>
  <sheetViews>
    <sheetView workbookViewId="0"/>
  </sheetViews>
  <sheetFormatPr baseColWidth="10" defaultRowHeight="15" x14ac:dyDescent="0.25"/>
  <cols>
    <col min="1" max="1" width="18.7109375" customWidth="1"/>
    <col min="2" max="2" width="29.140625" bestFit="1" customWidth="1"/>
    <col min="4" max="4" width="15.85546875" customWidth="1"/>
    <col min="5" max="5" width="15.28515625" bestFit="1" customWidth="1"/>
    <col min="6" max="6" width="19.7109375" bestFit="1" customWidth="1"/>
    <col min="7" max="7" width="15.7109375" customWidth="1"/>
    <col min="8" max="8" width="14.5703125" customWidth="1"/>
    <col min="9" max="9" width="14.28515625" customWidth="1"/>
  </cols>
  <sheetData>
    <row r="1" spans="1:9" x14ac:dyDescent="0.25">
      <c r="A1" s="51" t="s">
        <v>141</v>
      </c>
      <c r="B1" s="51" t="s">
        <v>533</v>
      </c>
      <c r="C1" s="51" t="s">
        <v>293</v>
      </c>
      <c r="D1" s="51" t="s">
        <v>481</v>
      </c>
      <c r="E1" s="51" t="s">
        <v>534</v>
      </c>
      <c r="F1" s="51" t="s">
        <v>535</v>
      </c>
      <c r="G1" s="51" t="s">
        <v>536</v>
      </c>
      <c r="H1" s="51" t="s">
        <v>435</v>
      </c>
      <c r="I1" s="51" t="s">
        <v>537</v>
      </c>
    </row>
    <row r="2" spans="1:9" x14ac:dyDescent="0.25">
      <c r="A2" s="52" t="s">
        <v>538</v>
      </c>
      <c r="B2" s="52" t="s">
        <v>539</v>
      </c>
      <c r="C2" s="48"/>
      <c r="D2" s="48"/>
      <c r="E2" s="54"/>
      <c r="F2" s="54"/>
      <c r="G2" s="32"/>
      <c r="H2" s="32"/>
      <c r="I2" s="32"/>
    </row>
    <row r="3" spans="1:9" x14ac:dyDescent="0.25">
      <c r="A3" s="48" t="s">
        <v>505</v>
      </c>
      <c r="B3" s="48" t="s">
        <v>506</v>
      </c>
      <c r="C3" s="48" t="s">
        <v>540</v>
      </c>
      <c r="D3" s="48" t="s">
        <v>510</v>
      </c>
      <c r="E3" s="54">
        <v>44020.698298611111</v>
      </c>
      <c r="F3" s="54">
        <v>44027</v>
      </c>
      <c r="G3" s="32">
        <v>905.00879999999995</v>
      </c>
      <c r="H3" s="32">
        <v>905.01</v>
      </c>
      <c r="I3" s="32">
        <v>-1.2000000000398359E-3</v>
      </c>
    </row>
    <row r="4" spans="1:9" x14ac:dyDescent="0.25">
      <c r="A4" s="48" t="s">
        <v>505</v>
      </c>
      <c r="B4" s="48" t="s">
        <v>506</v>
      </c>
      <c r="C4" s="48" t="s">
        <v>540</v>
      </c>
      <c r="D4" s="48" t="s">
        <v>541</v>
      </c>
      <c r="E4" s="54">
        <v>44033.511412037034</v>
      </c>
      <c r="F4" s="54">
        <v>44040</v>
      </c>
      <c r="G4" s="32">
        <v>3656.0880999999999</v>
      </c>
      <c r="H4" s="32">
        <v>3656.09</v>
      </c>
      <c r="I4" s="32">
        <v>-1.900000000205182E-3</v>
      </c>
    </row>
    <row r="5" spans="1:9" x14ac:dyDescent="0.25">
      <c r="A5" s="48"/>
      <c r="B5" s="48"/>
      <c r="C5" s="48"/>
      <c r="D5" s="48"/>
      <c r="E5" s="54"/>
      <c r="F5" s="55" t="s">
        <v>542</v>
      </c>
      <c r="G5" s="56">
        <f>SUBTOTAL(9,G3:G4)</f>
        <v>4561.0968999999996</v>
      </c>
      <c r="H5" s="56">
        <f>SUBTOTAL(9,H3:H4)</f>
        <v>4561.1000000000004</v>
      </c>
      <c r="I5" s="56">
        <f>SUBTOTAL(9,I3:I4)</f>
        <v>-3.1000000002450179E-3</v>
      </c>
    </row>
    <row r="6" spans="1:9" x14ac:dyDescent="0.25">
      <c r="A6" s="52" t="s">
        <v>538</v>
      </c>
      <c r="B6" s="52" t="s">
        <v>543</v>
      </c>
      <c r="C6" s="48"/>
      <c r="D6" s="48"/>
      <c r="E6" s="54"/>
      <c r="F6" s="54"/>
      <c r="G6" s="32"/>
      <c r="H6" s="32"/>
      <c r="I6" s="32"/>
    </row>
    <row r="7" spans="1:9" x14ac:dyDescent="0.25">
      <c r="A7" s="48" t="s">
        <v>544</v>
      </c>
      <c r="B7" s="48" t="s">
        <v>545</v>
      </c>
      <c r="C7" s="48" t="s">
        <v>540</v>
      </c>
      <c r="D7" s="48" t="s">
        <v>546</v>
      </c>
      <c r="E7" s="54">
        <v>44027.498807870368</v>
      </c>
      <c r="F7" s="54">
        <v>44034</v>
      </c>
      <c r="G7" s="32">
        <v>1682</v>
      </c>
      <c r="H7" s="32">
        <v>1682</v>
      </c>
      <c r="I7" s="32">
        <v>0</v>
      </c>
    </row>
    <row r="8" spans="1:9" x14ac:dyDescent="0.25">
      <c r="A8" s="48" t="s">
        <v>544</v>
      </c>
      <c r="B8" s="48" t="s">
        <v>545</v>
      </c>
      <c r="C8" s="48" t="s">
        <v>540</v>
      </c>
      <c r="D8" s="48" t="s">
        <v>547</v>
      </c>
      <c r="E8" s="54">
        <v>44042.594224537039</v>
      </c>
      <c r="F8" s="54">
        <v>44049</v>
      </c>
      <c r="G8" s="32">
        <v>4200.1279999999997</v>
      </c>
      <c r="H8" s="32">
        <v>4200.13</v>
      </c>
      <c r="I8" s="32">
        <v>-2.0000000004074536E-3</v>
      </c>
    </row>
    <row r="9" spans="1:9" x14ac:dyDescent="0.25">
      <c r="A9" s="48"/>
      <c r="B9" s="48"/>
      <c r="C9" s="48"/>
      <c r="D9" s="48"/>
      <c r="E9" s="54"/>
      <c r="F9" s="55" t="s">
        <v>542</v>
      </c>
      <c r="G9" s="56">
        <f>SUBTOTAL(9,G7:G8)</f>
        <v>5882.1279999999997</v>
      </c>
      <c r="H9" s="56">
        <f>SUBTOTAL(9,H7:H8)</f>
        <v>5882.13</v>
      </c>
      <c r="I9" s="56">
        <f>SUBTOTAL(9,I7:I8)</f>
        <v>-2.0000000004074536E-3</v>
      </c>
    </row>
    <row r="10" spans="1:9" x14ac:dyDescent="0.25">
      <c r="A10" s="48"/>
      <c r="B10" s="48"/>
      <c r="C10" s="48"/>
      <c r="D10" s="48"/>
      <c r="E10" s="54"/>
      <c r="F10" s="55" t="s">
        <v>166</v>
      </c>
      <c r="G10" s="56">
        <f>SUBTOTAL(9,G2:G8)</f>
        <v>10443.224899999999</v>
      </c>
      <c r="H10" s="56">
        <f>SUBTOTAL(9,H2:H8)</f>
        <v>10443.23</v>
      </c>
      <c r="I10" s="56">
        <f>SUBTOTAL(9,I2:I8)</f>
        <v>-5.1000000006524715E-3</v>
      </c>
    </row>
    <row r="11" spans="1:9" x14ac:dyDescent="0.25">
      <c r="A11" s="48"/>
      <c r="B11" s="48"/>
      <c r="C11" s="48"/>
      <c r="D11" s="48"/>
      <c r="E11" s="48"/>
      <c r="F11" s="48"/>
      <c r="G11" s="48"/>
      <c r="H11" s="48"/>
      <c r="I11" s="48"/>
    </row>
    <row r="15" spans="1:9" x14ac:dyDescent="0.25">
      <c r="A15" s="7" t="s">
        <v>25</v>
      </c>
    </row>
  </sheetData>
  <hyperlinks>
    <hyperlink ref="A15" location="'Reportes Dinámicos'!A1" display="Reportes Dinámicos - General"/>
  </hyperlink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15"/>
  <sheetViews>
    <sheetView workbookViewId="0">
      <selection activeCell="A15" sqref="A15"/>
    </sheetView>
  </sheetViews>
  <sheetFormatPr baseColWidth="10" defaultRowHeight="15" x14ac:dyDescent="0.25"/>
  <cols>
    <col min="5" max="5" width="19.5703125" bestFit="1" customWidth="1"/>
    <col min="6" max="6" width="14.7109375" bestFit="1" customWidth="1"/>
    <col min="11" max="11" width="12" bestFit="1" customWidth="1"/>
  </cols>
  <sheetData>
    <row r="1" spans="1:11" x14ac:dyDescent="0.25">
      <c r="A1" s="51" t="s">
        <v>15</v>
      </c>
      <c r="B1" s="51" t="s">
        <v>500</v>
      </c>
      <c r="C1" s="51" t="s">
        <v>167</v>
      </c>
      <c r="D1" s="51" t="s">
        <v>141</v>
      </c>
      <c r="E1" s="51" t="s">
        <v>570</v>
      </c>
      <c r="F1" s="51" t="s">
        <v>481</v>
      </c>
      <c r="G1" s="51" t="s">
        <v>105</v>
      </c>
      <c r="H1" s="51" t="s">
        <v>264</v>
      </c>
      <c r="I1" s="51" t="s">
        <v>571</v>
      </c>
      <c r="J1" s="51" t="s">
        <v>297</v>
      </c>
      <c r="K1" s="51" t="s">
        <v>147</v>
      </c>
    </row>
    <row r="2" spans="1:11" x14ac:dyDescent="0.25">
      <c r="A2" s="54">
        <v>44022.75712962963</v>
      </c>
      <c r="B2" s="48" t="s">
        <v>507</v>
      </c>
      <c r="C2" s="48" t="s">
        <v>507</v>
      </c>
      <c r="D2" s="48" t="s">
        <v>553</v>
      </c>
      <c r="E2" s="48" t="s">
        <v>554</v>
      </c>
      <c r="F2" s="48" t="s">
        <v>555</v>
      </c>
      <c r="G2" s="48">
        <v>1624.9628</v>
      </c>
      <c r="H2" s="48">
        <v>270</v>
      </c>
      <c r="I2" s="48" t="s">
        <v>89</v>
      </c>
      <c r="J2" s="48" t="s">
        <v>305</v>
      </c>
      <c r="K2" s="32">
        <v>271</v>
      </c>
    </row>
    <row r="3" spans="1:11" x14ac:dyDescent="0.25">
      <c r="A3" s="54">
        <v>44019.448067129626</v>
      </c>
      <c r="B3" s="48" t="s">
        <v>507</v>
      </c>
      <c r="C3" s="48" t="s">
        <v>507</v>
      </c>
      <c r="D3" s="48" t="s">
        <v>553</v>
      </c>
      <c r="E3" s="48" t="s">
        <v>554</v>
      </c>
      <c r="F3" s="48" t="s">
        <v>556</v>
      </c>
      <c r="G3" s="48">
        <v>297.01796999999999</v>
      </c>
      <c r="H3" s="48">
        <v>0</v>
      </c>
      <c r="I3" s="48" t="s">
        <v>89</v>
      </c>
      <c r="J3" s="48" t="s">
        <v>305</v>
      </c>
      <c r="K3" s="32">
        <v>297.01796999999999</v>
      </c>
    </row>
    <row r="4" spans="1:11" x14ac:dyDescent="0.25">
      <c r="A4" s="54">
        <v>44039.730185185181</v>
      </c>
      <c r="B4" s="48" t="s">
        <v>507</v>
      </c>
      <c r="C4" s="48" t="s">
        <v>507</v>
      </c>
      <c r="D4" s="48" t="s">
        <v>557</v>
      </c>
      <c r="E4" s="48" t="s">
        <v>558</v>
      </c>
      <c r="F4" s="48" t="s">
        <v>559</v>
      </c>
      <c r="G4" s="48">
        <v>540</v>
      </c>
      <c r="H4" s="48">
        <v>180</v>
      </c>
      <c r="I4" s="48" t="s">
        <v>89</v>
      </c>
      <c r="J4" s="48" t="s">
        <v>305</v>
      </c>
      <c r="K4" s="32">
        <v>180</v>
      </c>
    </row>
    <row r="5" spans="1:11" x14ac:dyDescent="0.25">
      <c r="A5" s="54">
        <v>44032.63212962963</v>
      </c>
      <c r="B5" s="48" t="s">
        <v>507</v>
      </c>
      <c r="C5" s="48" t="s">
        <v>507</v>
      </c>
      <c r="D5" s="48" t="s">
        <v>557</v>
      </c>
      <c r="E5" s="48" t="s">
        <v>558</v>
      </c>
      <c r="F5" s="48" t="s">
        <v>559</v>
      </c>
      <c r="G5" s="48">
        <v>540</v>
      </c>
      <c r="H5" s="48">
        <v>480</v>
      </c>
      <c r="I5" s="48" t="s">
        <v>89</v>
      </c>
      <c r="J5" s="48" t="s">
        <v>305</v>
      </c>
      <c r="K5" s="32">
        <v>60</v>
      </c>
    </row>
    <row r="6" spans="1:11" x14ac:dyDescent="0.25">
      <c r="A6" s="54">
        <v>44033.588124999995</v>
      </c>
      <c r="B6" s="48" t="s">
        <v>507</v>
      </c>
      <c r="C6" s="48" t="s">
        <v>507</v>
      </c>
      <c r="D6" s="48" t="s">
        <v>557</v>
      </c>
      <c r="E6" s="48" t="s">
        <v>558</v>
      </c>
      <c r="F6" s="48" t="s">
        <v>559</v>
      </c>
      <c r="G6" s="48">
        <v>540</v>
      </c>
      <c r="H6" s="48">
        <v>360</v>
      </c>
      <c r="I6" s="48" t="s">
        <v>89</v>
      </c>
      <c r="J6" s="48" t="s">
        <v>305</v>
      </c>
      <c r="K6" s="32">
        <v>120</v>
      </c>
    </row>
    <row r="7" spans="1:11" x14ac:dyDescent="0.25">
      <c r="A7" s="54">
        <v>44027.578460648147</v>
      </c>
      <c r="B7" s="48" t="s">
        <v>560</v>
      </c>
      <c r="C7" s="48" t="s">
        <v>560</v>
      </c>
      <c r="D7" s="48" t="s">
        <v>561</v>
      </c>
      <c r="E7" s="48" t="s">
        <v>562</v>
      </c>
      <c r="F7" s="48" t="s">
        <v>563</v>
      </c>
      <c r="G7" s="48">
        <v>722.21600000000001</v>
      </c>
      <c r="H7" s="48">
        <v>541.22</v>
      </c>
      <c r="I7" s="48" t="s">
        <v>89</v>
      </c>
      <c r="J7" s="48" t="s">
        <v>305</v>
      </c>
      <c r="K7" s="32">
        <v>181</v>
      </c>
    </row>
    <row r="8" spans="1:11" x14ac:dyDescent="0.25">
      <c r="A8" s="54">
        <v>44034.596666666665</v>
      </c>
      <c r="B8" s="48" t="s">
        <v>560</v>
      </c>
      <c r="C8" s="48" t="s">
        <v>560</v>
      </c>
      <c r="D8" s="48" t="s">
        <v>561</v>
      </c>
      <c r="E8" s="48" t="s">
        <v>562</v>
      </c>
      <c r="F8" s="48" t="s">
        <v>563</v>
      </c>
      <c r="G8" s="48">
        <v>722.21600000000001</v>
      </c>
      <c r="H8" s="48">
        <v>360.22</v>
      </c>
      <c r="I8" s="48" t="s">
        <v>89</v>
      </c>
      <c r="J8" s="48" t="s">
        <v>305</v>
      </c>
      <c r="K8" s="32">
        <v>181</v>
      </c>
    </row>
    <row r="9" spans="1:11" x14ac:dyDescent="0.25">
      <c r="A9" s="54">
        <v>44029.453298611108</v>
      </c>
      <c r="B9" s="48" t="s">
        <v>560</v>
      </c>
      <c r="C9" s="48" t="s">
        <v>560</v>
      </c>
      <c r="D9" s="48" t="s">
        <v>564</v>
      </c>
      <c r="E9" s="48" t="s">
        <v>565</v>
      </c>
      <c r="F9" s="48" t="s">
        <v>566</v>
      </c>
      <c r="G9" s="48">
        <v>248.99399</v>
      </c>
      <c r="H9" s="48">
        <v>0</v>
      </c>
      <c r="I9" s="48" t="s">
        <v>89</v>
      </c>
      <c r="J9" s="48" t="s">
        <v>305</v>
      </c>
      <c r="K9" s="32">
        <v>248.99399</v>
      </c>
    </row>
    <row r="10" spans="1:11" x14ac:dyDescent="0.25">
      <c r="A10" s="54">
        <v>44025.682280092587</v>
      </c>
      <c r="B10" s="48" t="s">
        <v>560</v>
      </c>
      <c r="C10" s="48" t="s">
        <v>560</v>
      </c>
      <c r="D10" s="48" t="s">
        <v>567</v>
      </c>
      <c r="E10" s="48" t="s">
        <v>568</v>
      </c>
      <c r="F10" s="48" t="s">
        <v>569</v>
      </c>
      <c r="G10" s="48">
        <v>613.00199999999995</v>
      </c>
      <c r="H10" s="48">
        <v>513</v>
      </c>
      <c r="I10" s="48" t="s">
        <v>89</v>
      </c>
      <c r="J10" s="48" t="s">
        <v>305</v>
      </c>
      <c r="K10" s="32">
        <v>100</v>
      </c>
    </row>
    <row r="11" spans="1:11" x14ac:dyDescent="0.25">
      <c r="A11" s="54">
        <v>44043.632673611108</v>
      </c>
      <c r="B11" s="48" t="s">
        <v>560</v>
      </c>
      <c r="C11" s="48" t="s">
        <v>560</v>
      </c>
      <c r="D11" s="48" t="s">
        <v>567</v>
      </c>
      <c r="E11" s="48" t="s">
        <v>568</v>
      </c>
      <c r="F11" s="48" t="s">
        <v>569</v>
      </c>
      <c r="G11" s="48">
        <v>613.00199999999995</v>
      </c>
      <c r="H11" s="48">
        <v>100</v>
      </c>
      <c r="I11" s="48" t="s">
        <v>89</v>
      </c>
      <c r="J11" s="48" t="s">
        <v>305</v>
      </c>
      <c r="K11" s="32">
        <v>153</v>
      </c>
    </row>
    <row r="12" spans="1:11" x14ac:dyDescent="0.25">
      <c r="J12" s="57" t="s">
        <v>166</v>
      </c>
      <c r="K12" s="56">
        <f>SUM(K2:K11)</f>
        <v>1792.0119599999998</v>
      </c>
    </row>
    <row r="15" spans="1:11" x14ac:dyDescent="0.25">
      <c r="A15" s="7" t="s">
        <v>25</v>
      </c>
    </row>
  </sheetData>
  <hyperlinks>
    <hyperlink ref="A15" location="'Reportes Dinámicos'!A1" display="Reportes Dinámicos - General"/>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16"/>
  <sheetViews>
    <sheetView workbookViewId="0">
      <selection activeCell="A16" sqref="A16"/>
    </sheetView>
  </sheetViews>
  <sheetFormatPr baseColWidth="10" defaultRowHeight="15" x14ac:dyDescent="0.25"/>
  <cols>
    <col min="1" max="1" width="31.85546875" customWidth="1"/>
    <col min="2" max="2" width="15.28515625" customWidth="1"/>
    <col min="3" max="3" width="15.5703125" customWidth="1"/>
    <col min="4" max="4" width="16.7109375" customWidth="1"/>
    <col min="5" max="5" width="15.5703125" customWidth="1"/>
    <col min="6" max="6" width="14.85546875" customWidth="1"/>
    <col min="7" max="7" width="16.42578125" customWidth="1"/>
    <col min="8" max="8" width="17.5703125" customWidth="1"/>
    <col min="9" max="9" width="16.5703125" customWidth="1"/>
    <col min="10" max="10" width="18.5703125" customWidth="1"/>
  </cols>
  <sheetData>
    <row r="1" spans="1:10" ht="30" x14ac:dyDescent="0.25">
      <c r="A1" s="14" t="s">
        <v>12</v>
      </c>
      <c r="B1" s="14" t="s">
        <v>15</v>
      </c>
      <c r="C1" s="14" t="s">
        <v>16</v>
      </c>
      <c r="D1" s="14" t="s">
        <v>30</v>
      </c>
      <c r="E1" s="14" t="s">
        <v>17</v>
      </c>
      <c r="F1" s="14" t="s">
        <v>18</v>
      </c>
      <c r="G1" s="14" t="s">
        <v>19</v>
      </c>
      <c r="H1" s="14" t="s">
        <v>20</v>
      </c>
      <c r="I1" s="14" t="s">
        <v>21</v>
      </c>
      <c r="J1" s="14" t="s">
        <v>22</v>
      </c>
    </row>
    <row r="2" spans="1:10" x14ac:dyDescent="0.25">
      <c r="A2" t="s">
        <v>13</v>
      </c>
      <c r="B2" s="6" t="s">
        <v>27</v>
      </c>
      <c r="C2" s="5">
        <v>125645.28</v>
      </c>
      <c r="D2" s="5">
        <v>39186.660000000003</v>
      </c>
      <c r="E2" s="5">
        <v>86458.62</v>
      </c>
      <c r="F2" s="5">
        <v>65056.17</v>
      </c>
      <c r="G2" s="5">
        <v>790.11</v>
      </c>
      <c r="H2" s="5">
        <v>0</v>
      </c>
      <c r="I2" s="5">
        <v>0</v>
      </c>
      <c r="J2" s="5">
        <v>103452.72</v>
      </c>
    </row>
    <row r="3" spans="1:10" x14ac:dyDescent="0.25">
      <c r="A3" t="s">
        <v>13</v>
      </c>
      <c r="B3" s="6" t="s">
        <v>23</v>
      </c>
      <c r="C3" s="5">
        <v>125645.28</v>
      </c>
      <c r="D3" s="5">
        <v>39186.660000000003</v>
      </c>
      <c r="E3" s="5">
        <v>86458.62</v>
      </c>
      <c r="F3" s="5">
        <v>65056.17</v>
      </c>
      <c r="G3" s="5">
        <v>790.11</v>
      </c>
      <c r="H3" s="5">
        <v>0</v>
      </c>
      <c r="I3" s="5">
        <v>0</v>
      </c>
      <c r="J3" s="5">
        <v>103452.72</v>
      </c>
    </row>
    <row r="4" spans="1:10" x14ac:dyDescent="0.25">
      <c r="A4" t="s">
        <v>13</v>
      </c>
      <c r="B4" s="6" t="s">
        <v>24</v>
      </c>
      <c r="C4" s="5">
        <v>125645.28</v>
      </c>
      <c r="D4" s="5">
        <v>39186.660000000003</v>
      </c>
      <c r="E4" s="5">
        <v>86458.62</v>
      </c>
      <c r="F4" s="5">
        <v>65056.17</v>
      </c>
      <c r="G4" s="5">
        <v>790.11</v>
      </c>
      <c r="H4" s="5">
        <v>0</v>
      </c>
      <c r="I4" s="5">
        <v>0</v>
      </c>
      <c r="J4" s="5">
        <v>103452.72</v>
      </c>
    </row>
    <row r="5" spans="1:10" x14ac:dyDescent="0.25">
      <c r="A5" t="s">
        <v>14</v>
      </c>
      <c r="B5" s="6" t="s">
        <v>27</v>
      </c>
      <c r="C5" s="5">
        <v>125645.28</v>
      </c>
      <c r="D5" s="5">
        <v>39186.660000000003</v>
      </c>
      <c r="E5" s="5">
        <v>86458.62</v>
      </c>
      <c r="F5" s="5">
        <v>65056.17</v>
      </c>
      <c r="G5" s="5">
        <v>790.11</v>
      </c>
      <c r="H5" s="5">
        <v>0</v>
      </c>
      <c r="I5" s="5">
        <v>0</v>
      </c>
      <c r="J5" s="5">
        <v>103452.72</v>
      </c>
    </row>
    <row r="6" spans="1:10" x14ac:dyDescent="0.25">
      <c r="A6" t="s">
        <v>14</v>
      </c>
      <c r="B6" s="6" t="s">
        <v>23</v>
      </c>
      <c r="C6" s="5">
        <v>125645.28</v>
      </c>
      <c r="D6" s="5">
        <v>39186.660000000003</v>
      </c>
      <c r="E6" s="5">
        <v>86458.62</v>
      </c>
      <c r="F6" s="5">
        <v>65056.17</v>
      </c>
      <c r="G6" s="5">
        <v>790.11</v>
      </c>
      <c r="H6" s="5">
        <v>0</v>
      </c>
      <c r="I6" s="5">
        <v>0</v>
      </c>
      <c r="J6" s="5">
        <v>103452.72</v>
      </c>
    </row>
    <row r="7" spans="1:10" x14ac:dyDescent="0.25">
      <c r="A7" t="s">
        <v>14</v>
      </c>
      <c r="B7" s="6" t="s">
        <v>24</v>
      </c>
      <c r="C7" s="5">
        <v>125645.28</v>
      </c>
      <c r="D7" s="5">
        <v>39186.660000000003</v>
      </c>
      <c r="E7" s="5">
        <v>86458.62</v>
      </c>
      <c r="F7" s="5">
        <v>65056.17</v>
      </c>
      <c r="G7" s="5">
        <v>790.11</v>
      </c>
      <c r="H7" s="5">
        <v>0</v>
      </c>
      <c r="I7" s="5">
        <v>0</v>
      </c>
      <c r="J7" s="5">
        <v>103452.72</v>
      </c>
    </row>
    <row r="8" spans="1:10" x14ac:dyDescent="0.25">
      <c r="A8" t="s">
        <v>26</v>
      </c>
      <c r="B8" s="6" t="s">
        <v>27</v>
      </c>
      <c r="C8" s="5">
        <v>125645.28</v>
      </c>
      <c r="D8" s="5">
        <v>39186.660000000003</v>
      </c>
      <c r="E8" s="5">
        <v>86458.62</v>
      </c>
      <c r="F8" s="5">
        <v>65056.17</v>
      </c>
      <c r="G8" s="5">
        <v>790.11</v>
      </c>
      <c r="H8" s="5">
        <v>0</v>
      </c>
      <c r="I8" s="5">
        <v>0</v>
      </c>
      <c r="J8" s="5">
        <v>103452.72</v>
      </c>
    </row>
    <row r="9" spans="1:10" x14ac:dyDescent="0.25">
      <c r="A9" t="s">
        <v>26</v>
      </c>
      <c r="B9" s="6" t="s">
        <v>23</v>
      </c>
      <c r="C9" s="5">
        <v>125645.28</v>
      </c>
      <c r="D9" s="5">
        <v>39186.660000000003</v>
      </c>
      <c r="E9" s="5">
        <v>86458.62</v>
      </c>
      <c r="F9" s="5">
        <v>65056.17</v>
      </c>
      <c r="G9" s="5">
        <v>790.11</v>
      </c>
      <c r="H9" s="5">
        <v>0</v>
      </c>
      <c r="I9" s="5">
        <v>0</v>
      </c>
      <c r="J9" s="5">
        <v>103452.72</v>
      </c>
    </row>
    <row r="10" spans="1:10" x14ac:dyDescent="0.25">
      <c r="A10" t="s">
        <v>26</v>
      </c>
      <c r="B10" s="6" t="s">
        <v>24</v>
      </c>
      <c r="C10" s="5">
        <v>125645.28</v>
      </c>
      <c r="D10" s="5">
        <v>39186.660000000003</v>
      </c>
      <c r="E10" s="5">
        <v>86458.62</v>
      </c>
      <c r="F10" s="5">
        <v>65056.17</v>
      </c>
      <c r="G10" s="5">
        <v>790.11</v>
      </c>
      <c r="H10" s="5">
        <v>0</v>
      </c>
      <c r="I10" s="5">
        <v>0</v>
      </c>
      <c r="J10" s="5">
        <v>103452.72</v>
      </c>
    </row>
    <row r="16" spans="1:10" x14ac:dyDescent="0.25">
      <c r="A16" s="7" t="s">
        <v>25</v>
      </c>
    </row>
  </sheetData>
  <phoneticPr fontId="4" type="noConversion"/>
  <hyperlinks>
    <hyperlink ref="A16" location="'Reportes Dinámicos'!A1" display="Reportes Dinámicos - General"/>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X17"/>
  <sheetViews>
    <sheetView workbookViewId="0">
      <selection sqref="A1:I1"/>
    </sheetView>
  </sheetViews>
  <sheetFormatPr baseColWidth="10" defaultRowHeight="15" x14ac:dyDescent="0.25"/>
  <cols>
    <col min="1" max="1" width="27.5703125" bestFit="1" customWidth="1"/>
    <col min="2" max="3" width="16.28515625" customWidth="1"/>
    <col min="4" max="4" width="13.85546875" bestFit="1" customWidth="1"/>
    <col min="5" max="5" width="16.85546875" bestFit="1" customWidth="1"/>
    <col min="6" max="7" width="16.85546875" customWidth="1"/>
    <col min="8" max="8" width="20.42578125" bestFit="1" customWidth="1"/>
    <col min="9" max="9" width="8.140625" bestFit="1" customWidth="1"/>
    <col min="10" max="10" width="13.5703125" bestFit="1" customWidth="1"/>
    <col min="11" max="11" width="9.5703125" bestFit="1" customWidth="1"/>
    <col min="12" max="12" width="13.7109375" bestFit="1" customWidth="1"/>
    <col min="13" max="13" width="11" bestFit="1" customWidth="1"/>
    <col min="14" max="14" width="12.5703125" customWidth="1"/>
    <col min="15" max="15" width="13" customWidth="1"/>
    <col min="16" max="16" width="17" customWidth="1"/>
    <col min="18" max="18" width="14.85546875" bestFit="1" customWidth="1"/>
    <col min="19" max="19" width="15.42578125" customWidth="1"/>
    <col min="20" max="20" width="16.140625" customWidth="1"/>
    <col min="24" max="24" width="14.42578125" customWidth="1"/>
  </cols>
  <sheetData>
    <row r="1" spans="1:24" x14ac:dyDescent="0.25">
      <c r="A1" s="13" t="s">
        <v>95</v>
      </c>
      <c r="B1" s="13" t="s">
        <v>15</v>
      </c>
      <c r="C1" s="13" t="s">
        <v>12</v>
      </c>
      <c r="D1" s="13" t="s">
        <v>36</v>
      </c>
      <c r="E1" s="13" t="s">
        <v>37</v>
      </c>
      <c r="F1" s="13" t="s">
        <v>96</v>
      </c>
      <c r="G1" s="13" t="s">
        <v>88</v>
      </c>
      <c r="H1" s="13" t="s">
        <v>49</v>
      </c>
      <c r="I1" s="13" t="s">
        <v>38</v>
      </c>
      <c r="J1" s="13" t="s">
        <v>97</v>
      </c>
      <c r="K1" s="13" t="s">
        <v>41</v>
      </c>
      <c r="L1" s="13" t="s">
        <v>42</v>
      </c>
      <c r="M1" s="13" t="s">
        <v>43</v>
      </c>
      <c r="N1" s="13" t="s">
        <v>86</v>
      </c>
      <c r="O1" s="13" t="s">
        <v>87</v>
      </c>
      <c r="P1" s="13" t="s">
        <v>44</v>
      </c>
      <c r="Q1" s="13" t="s">
        <v>45</v>
      </c>
      <c r="R1" s="13" t="s">
        <v>46</v>
      </c>
      <c r="S1" s="13" t="s">
        <v>98</v>
      </c>
      <c r="T1" s="13" t="s">
        <v>99</v>
      </c>
      <c r="U1" s="13" t="s">
        <v>47</v>
      </c>
      <c r="V1" s="13" t="s">
        <v>100</v>
      </c>
      <c r="W1" s="13" t="s">
        <v>48</v>
      </c>
      <c r="X1" t="s">
        <v>76</v>
      </c>
    </row>
    <row r="2" spans="1:24" x14ac:dyDescent="0.25">
      <c r="A2" t="s">
        <v>82</v>
      </c>
      <c r="B2" s="9">
        <v>44037</v>
      </c>
      <c r="C2" t="s">
        <v>55</v>
      </c>
      <c r="D2" t="s">
        <v>50</v>
      </c>
      <c r="G2" t="s">
        <v>89</v>
      </c>
      <c r="H2" t="s">
        <v>74</v>
      </c>
      <c r="I2" s="10">
        <v>0.64589120370370368</v>
      </c>
      <c r="J2" s="10">
        <v>0.65283564814814821</v>
      </c>
      <c r="K2">
        <v>100010</v>
      </c>
      <c r="L2" t="s">
        <v>59</v>
      </c>
      <c r="M2">
        <v>3331234567</v>
      </c>
      <c r="N2">
        <v>18.146225000000001</v>
      </c>
      <c r="O2">
        <v>-94.142653999999993</v>
      </c>
      <c r="P2" t="s">
        <v>64</v>
      </c>
      <c r="Q2" s="12">
        <v>224</v>
      </c>
      <c r="R2" t="s">
        <v>69</v>
      </c>
      <c r="S2" s="12">
        <v>1100</v>
      </c>
      <c r="T2" t="s">
        <v>77</v>
      </c>
      <c r="U2">
        <v>5</v>
      </c>
      <c r="V2">
        <v>100</v>
      </c>
      <c r="W2" t="s">
        <v>90</v>
      </c>
    </row>
    <row r="3" spans="1:24" x14ac:dyDescent="0.25">
      <c r="B3" s="9"/>
      <c r="I3" s="10"/>
      <c r="J3" s="10"/>
      <c r="Q3" s="12"/>
      <c r="S3" s="12">
        <v>1101</v>
      </c>
      <c r="T3" t="s">
        <v>78</v>
      </c>
      <c r="U3">
        <v>5</v>
      </c>
      <c r="V3">
        <v>100</v>
      </c>
      <c r="W3" t="s">
        <v>90</v>
      </c>
    </row>
    <row r="4" spans="1:24" x14ac:dyDescent="0.25">
      <c r="A4" t="s">
        <v>82</v>
      </c>
      <c r="B4" s="9">
        <v>44037</v>
      </c>
      <c r="C4" t="s">
        <v>55</v>
      </c>
      <c r="D4" t="s">
        <v>51</v>
      </c>
      <c r="G4" t="s">
        <v>89</v>
      </c>
      <c r="H4" t="s">
        <v>74</v>
      </c>
      <c r="I4" s="10">
        <v>0.68755787037037042</v>
      </c>
      <c r="J4" s="10">
        <v>0.70144675925925926</v>
      </c>
      <c r="K4">
        <v>100020</v>
      </c>
      <c r="L4" t="s">
        <v>60</v>
      </c>
      <c r="M4">
        <v>3337894456</v>
      </c>
      <c r="N4">
        <v>19.211794000000001</v>
      </c>
      <c r="O4">
        <v>-96.128450000000001</v>
      </c>
      <c r="P4" t="s">
        <v>65</v>
      </c>
      <c r="Q4" s="12">
        <v>97</v>
      </c>
      <c r="R4" t="s">
        <v>70</v>
      </c>
      <c r="S4" s="12">
        <v>1101</v>
      </c>
      <c r="T4" t="s">
        <v>78</v>
      </c>
      <c r="U4">
        <v>5</v>
      </c>
      <c r="V4">
        <v>100</v>
      </c>
      <c r="W4" t="s">
        <v>90</v>
      </c>
    </row>
    <row r="5" spans="1:24" x14ac:dyDescent="0.25">
      <c r="A5" t="s">
        <v>82</v>
      </c>
      <c r="B5" s="9">
        <v>44037</v>
      </c>
      <c r="C5" t="s">
        <v>56</v>
      </c>
      <c r="D5" t="s">
        <v>52</v>
      </c>
      <c r="G5" t="s">
        <v>89</v>
      </c>
      <c r="H5" t="s">
        <v>74</v>
      </c>
      <c r="I5" s="10">
        <v>0.72922453703703705</v>
      </c>
      <c r="J5" s="10">
        <v>0.75700231481481473</v>
      </c>
      <c r="K5">
        <v>100021</v>
      </c>
      <c r="L5" t="s">
        <v>61</v>
      </c>
      <c r="M5">
        <v>3334561321</v>
      </c>
      <c r="N5">
        <v>18.970196000000001</v>
      </c>
      <c r="O5">
        <v>-96.116839999999996</v>
      </c>
      <c r="P5" t="s">
        <v>66</v>
      </c>
      <c r="Q5" s="12">
        <v>97</v>
      </c>
      <c r="R5" t="s">
        <v>71</v>
      </c>
      <c r="S5" s="12">
        <v>1102</v>
      </c>
      <c r="T5" t="s">
        <v>79</v>
      </c>
      <c r="U5">
        <v>5</v>
      </c>
      <c r="V5">
        <v>100</v>
      </c>
      <c r="W5" t="s">
        <v>91</v>
      </c>
    </row>
    <row r="6" spans="1:24" x14ac:dyDescent="0.25">
      <c r="A6" t="s">
        <v>83</v>
      </c>
      <c r="B6" s="9">
        <v>44038</v>
      </c>
      <c r="C6" t="s">
        <v>57</v>
      </c>
      <c r="D6" t="s">
        <v>85</v>
      </c>
      <c r="E6" t="s">
        <v>53</v>
      </c>
      <c r="F6" s="9">
        <v>44037</v>
      </c>
      <c r="G6" t="s">
        <v>89</v>
      </c>
      <c r="H6" t="s">
        <v>75</v>
      </c>
      <c r="I6" s="10">
        <v>0.56255787037037031</v>
      </c>
      <c r="J6" s="10">
        <v>0.58339120370370368</v>
      </c>
      <c r="K6">
        <v>100032</v>
      </c>
      <c r="L6" t="s">
        <v>62</v>
      </c>
      <c r="M6">
        <v>3331235789</v>
      </c>
      <c r="N6">
        <v>19.16667</v>
      </c>
      <c r="O6">
        <v>-96.146529999999998</v>
      </c>
      <c r="P6" t="s">
        <v>67</v>
      </c>
      <c r="Q6" s="12">
        <v>483</v>
      </c>
      <c r="R6" t="s">
        <v>72</v>
      </c>
      <c r="S6" s="12">
        <v>1103</v>
      </c>
      <c r="T6" t="s">
        <v>80</v>
      </c>
      <c r="U6">
        <v>5</v>
      </c>
      <c r="V6">
        <v>100</v>
      </c>
      <c r="W6" t="s">
        <v>91</v>
      </c>
    </row>
    <row r="7" spans="1:24" x14ac:dyDescent="0.25">
      <c r="A7" t="s">
        <v>83</v>
      </c>
      <c r="B7" s="9">
        <v>44038</v>
      </c>
      <c r="C7" t="s">
        <v>58</v>
      </c>
      <c r="D7" t="s">
        <v>84</v>
      </c>
      <c r="E7" t="s">
        <v>54</v>
      </c>
      <c r="F7" s="9">
        <v>44037</v>
      </c>
      <c r="G7" t="s">
        <v>89</v>
      </c>
      <c r="H7" t="s">
        <v>75</v>
      </c>
      <c r="I7" s="10">
        <v>0.64589120370370368</v>
      </c>
      <c r="J7" s="10">
        <v>0.67019675925925926</v>
      </c>
      <c r="K7">
        <v>100035</v>
      </c>
      <c r="L7" t="s">
        <v>63</v>
      </c>
      <c r="M7">
        <v>3334568972</v>
      </c>
      <c r="N7">
        <v>19.157879000000001</v>
      </c>
      <c r="O7">
        <v>-96.206819999999993</v>
      </c>
      <c r="P7" t="s">
        <v>68</v>
      </c>
      <c r="Q7" s="12">
        <v>56</v>
      </c>
      <c r="R7" t="s">
        <v>73</v>
      </c>
      <c r="S7" s="12">
        <v>1104</v>
      </c>
      <c r="T7" t="s">
        <v>81</v>
      </c>
      <c r="U7">
        <v>5</v>
      </c>
      <c r="V7">
        <v>100</v>
      </c>
      <c r="W7" t="s">
        <v>91</v>
      </c>
    </row>
    <row r="8" spans="1:24" x14ac:dyDescent="0.25">
      <c r="O8" s="11"/>
    </row>
    <row r="17" spans="1:3" x14ac:dyDescent="0.25">
      <c r="A17" s="7" t="s">
        <v>25</v>
      </c>
      <c r="B17" s="7"/>
      <c r="C17" s="7"/>
    </row>
  </sheetData>
  <hyperlinks>
    <hyperlink ref="A17" location="'Reportes Dinámicos'!A1" display="Reportes Dinámicos - General"/>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K17"/>
  <sheetViews>
    <sheetView workbookViewId="0"/>
  </sheetViews>
  <sheetFormatPr baseColWidth="10" defaultRowHeight="15" x14ac:dyDescent="0.25"/>
  <cols>
    <col min="1" max="1" width="12.42578125" customWidth="1"/>
    <col min="2" max="2" width="17.140625" bestFit="1" customWidth="1"/>
    <col min="3" max="3" width="21.42578125" bestFit="1" customWidth="1"/>
    <col min="4" max="4" width="13" customWidth="1"/>
    <col min="5" max="5" width="21.85546875" bestFit="1" customWidth="1"/>
    <col min="6" max="6" width="12.85546875" customWidth="1"/>
    <col min="7" max="7" width="27.42578125" bestFit="1" customWidth="1"/>
    <col min="9" max="9" width="20.85546875" customWidth="1"/>
  </cols>
  <sheetData>
    <row r="1" spans="1:11" x14ac:dyDescent="0.25">
      <c r="A1" s="15" t="s">
        <v>15</v>
      </c>
      <c r="B1" s="15" t="s">
        <v>127</v>
      </c>
      <c r="C1" s="15" t="s">
        <v>12</v>
      </c>
      <c r="D1" s="15" t="s">
        <v>102</v>
      </c>
      <c r="E1" s="15" t="s">
        <v>103</v>
      </c>
      <c r="F1" s="15" t="s">
        <v>213</v>
      </c>
      <c r="G1" s="15" t="s">
        <v>104</v>
      </c>
      <c r="H1" s="15" t="s">
        <v>105</v>
      </c>
      <c r="I1" s="15" t="s">
        <v>106</v>
      </c>
      <c r="J1" s="15" t="s">
        <v>107</v>
      </c>
      <c r="K1" s="15" t="s">
        <v>47</v>
      </c>
    </row>
    <row r="2" spans="1:11" x14ac:dyDescent="0.25">
      <c r="A2" s="9">
        <v>44041</v>
      </c>
      <c r="B2" t="s">
        <v>123</v>
      </c>
      <c r="C2" t="s">
        <v>115</v>
      </c>
      <c r="D2" t="s">
        <v>117</v>
      </c>
      <c r="E2" s="6" t="s">
        <v>217</v>
      </c>
      <c r="F2" s="9" t="s">
        <v>214</v>
      </c>
      <c r="G2" t="s">
        <v>120</v>
      </c>
      <c r="H2">
        <v>200</v>
      </c>
      <c r="I2" t="s">
        <v>108</v>
      </c>
      <c r="J2">
        <v>10</v>
      </c>
      <c r="K2">
        <v>10</v>
      </c>
    </row>
    <row r="3" spans="1:11" x14ac:dyDescent="0.25">
      <c r="A3" s="9"/>
      <c r="I3" t="s">
        <v>109</v>
      </c>
      <c r="J3">
        <v>10</v>
      </c>
      <c r="K3">
        <v>10</v>
      </c>
    </row>
    <row r="4" spans="1:11" x14ac:dyDescent="0.25">
      <c r="A4" s="9">
        <v>44041</v>
      </c>
      <c r="B4" t="s">
        <v>124</v>
      </c>
      <c r="C4" t="s">
        <v>114</v>
      </c>
      <c r="D4" t="s">
        <v>118</v>
      </c>
      <c r="E4" s="6" t="s">
        <v>217</v>
      </c>
      <c r="F4" s="9" t="s">
        <v>215</v>
      </c>
      <c r="G4" t="s">
        <v>121</v>
      </c>
      <c r="H4">
        <v>300</v>
      </c>
      <c r="I4" t="s">
        <v>108</v>
      </c>
      <c r="J4">
        <v>10</v>
      </c>
      <c r="K4">
        <v>10</v>
      </c>
    </row>
    <row r="5" spans="1:11" x14ac:dyDescent="0.25">
      <c r="I5" t="s">
        <v>109</v>
      </c>
      <c r="J5">
        <v>10</v>
      </c>
      <c r="K5">
        <v>10</v>
      </c>
    </row>
    <row r="6" spans="1:11" x14ac:dyDescent="0.25">
      <c r="I6" t="s">
        <v>110</v>
      </c>
      <c r="J6">
        <v>10</v>
      </c>
      <c r="K6">
        <v>5</v>
      </c>
    </row>
    <row r="7" spans="1:11" x14ac:dyDescent="0.25">
      <c r="I7" t="s">
        <v>111</v>
      </c>
      <c r="J7">
        <v>10</v>
      </c>
      <c r="K7">
        <v>5</v>
      </c>
    </row>
    <row r="8" spans="1:11" x14ac:dyDescent="0.25">
      <c r="A8" s="9"/>
      <c r="C8" t="s">
        <v>116</v>
      </c>
      <c r="D8" t="s">
        <v>119</v>
      </c>
      <c r="E8" s="6" t="s">
        <v>217</v>
      </c>
      <c r="F8" s="9" t="s">
        <v>216</v>
      </c>
      <c r="G8" t="s">
        <v>122</v>
      </c>
      <c r="H8">
        <v>50</v>
      </c>
      <c r="I8" t="s">
        <v>110</v>
      </c>
      <c r="J8">
        <v>10</v>
      </c>
      <c r="K8">
        <v>5</v>
      </c>
    </row>
    <row r="9" spans="1:11" x14ac:dyDescent="0.25">
      <c r="D9" t="s">
        <v>119</v>
      </c>
      <c r="E9" s="6" t="s">
        <v>217</v>
      </c>
      <c r="F9" s="9" t="s">
        <v>218</v>
      </c>
      <c r="G9" t="s">
        <v>219</v>
      </c>
      <c r="H9">
        <v>50</v>
      </c>
      <c r="I9" t="s">
        <v>108</v>
      </c>
      <c r="J9">
        <v>10</v>
      </c>
      <c r="K9">
        <v>5</v>
      </c>
    </row>
    <row r="10" spans="1:11" x14ac:dyDescent="0.25">
      <c r="A10" s="9">
        <v>44042</v>
      </c>
      <c r="B10" t="s">
        <v>123</v>
      </c>
      <c r="C10" t="s">
        <v>115</v>
      </c>
      <c r="D10" t="s">
        <v>117</v>
      </c>
      <c r="E10" s="6" t="s">
        <v>220</v>
      </c>
      <c r="F10" s="9" t="s">
        <v>214</v>
      </c>
      <c r="G10" t="s">
        <v>120</v>
      </c>
      <c r="H10">
        <v>200</v>
      </c>
      <c r="I10" t="s">
        <v>108</v>
      </c>
      <c r="J10">
        <v>10</v>
      </c>
      <c r="K10">
        <v>10</v>
      </c>
    </row>
    <row r="17" spans="1:2" x14ac:dyDescent="0.25">
      <c r="A17" s="7" t="s">
        <v>25</v>
      </c>
      <c r="B17" s="7"/>
    </row>
  </sheetData>
  <hyperlinks>
    <hyperlink ref="A17" location="'Reportes Dinámicos'!A1" display="Reportes Dinámicos - General"/>
  </hyperlink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18"/>
  <sheetViews>
    <sheetView workbookViewId="0">
      <selection activeCell="A18" sqref="A18"/>
    </sheetView>
  </sheetViews>
  <sheetFormatPr baseColWidth="10" defaultRowHeight="15" x14ac:dyDescent="0.25"/>
  <cols>
    <col min="2" max="2" width="29.28515625" bestFit="1" customWidth="1"/>
    <col min="3" max="3" width="17.85546875" bestFit="1" customWidth="1"/>
    <col min="5" max="5" width="20.28515625" bestFit="1" customWidth="1"/>
    <col min="6" max="6" width="14.7109375" bestFit="1" customWidth="1"/>
    <col min="7" max="7" width="15.42578125" bestFit="1" customWidth="1"/>
  </cols>
  <sheetData>
    <row r="1" spans="1:8" x14ac:dyDescent="0.25">
      <c r="A1" s="18" t="s">
        <v>141</v>
      </c>
      <c r="B1" s="18" t="s">
        <v>106</v>
      </c>
      <c r="C1" s="19" t="s">
        <v>142</v>
      </c>
      <c r="D1" s="19" t="s">
        <v>143</v>
      </c>
      <c r="E1" s="19" t="s">
        <v>144</v>
      </c>
      <c r="F1" s="19" t="s">
        <v>145</v>
      </c>
      <c r="G1" s="18" t="s">
        <v>146</v>
      </c>
      <c r="H1" s="19" t="s">
        <v>147</v>
      </c>
    </row>
    <row r="2" spans="1:8" x14ac:dyDescent="0.25">
      <c r="A2" t="s">
        <v>148</v>
      </c>
      <c r="B2" t="s">
        <v>149</v>
      </c>
      <c r="C2" s="20">
        <v>0</v>
      </c>
      <c r="D2" s="20">
        <v>280</v>
      </c>
      <c r="E2" s="20">
        <v>0</v>
      </c>
      <c r="F2" s="20">
        <v>280</v>
      </c>
      <c r="G2">
        <v>0</v>
      </c>
      <c r="H2" s="20">
        <v>0</v>
      </c>
    </row>
    <row r="3" spans="1:8" x14ac:dyDescent="0.25">
      <c r="A3" t="s">
        <v>150</v>
      </c>
      <c r="B3" t="s">
        <v>151</v>
      </c>
      <c r="C3" s="20">
        <v>4</v>
      </c>
      <c r="D3" s="20">
        <v>20</v>
      </c>
      <c r="E3" s="20">
        <v>0</v>
      </c>
      <c r="F3" s="20">
        <v>24</v>
      </c>
      <c r="G3">
        <v>0</v>
      </c>
      <c r="H3" s="20">
        <v>0</v>
      </c>
    </row>
    <row r="4" spans="1:8" x14ac:dyDescent="0.25">
      <c r="A4" t="s">
        <v>152</v>
      </c>
      <c r="B4" t="s">
        <v>153</v>
      </c>
      <c r="C4" s="20">
        <v>0</v>
      </c>
      <c r="D4" s="20">
        <v>401</v>
      </c>
      <c r="E4" s="20">
        <v>0</v>
      </c>
      <c r="F4" s="20">
        <v>401</v>
      </c>
      <c r="G4">
        <v>0</v>
      </c>
      <c r="H4" s="20">
        <v>0</v>
      </c>
    </row>
    <row r="5" spans="1:8" x14ac:dyDescent="0.25">
      <c r="A5" t="s">
        <v>154</v>
      </c>
      <c r="B5" t="s">
        <v>155</v>
      </c>
      <c r="C5" s="20">
        <v>0</v>
      </c>
      <c r="D5" s="20">
        <v>40</v>
      </c>
      <c r="E5" s="20">
        <v>0</v>
      </c>
      <c r="F5" s="20">
        <v>40</v>
      </c>
      <c r="G5">
        <v>0</v>
      </c>
      <c r="H5" s="20">
        <v>0</v>
      </c>
    </row>
    <row r="6" spans="1:8" x14ac:dyDescent="0.25">
      <c r="A6" t="s">
        <v>156</v>
      </c>
      <c r="B6" t="s">
        <v>157</v>
      </c>
      <c r="C6" s="20">
        <v>5</v>
      </c>
      <c r="D6" s="20">
        <v>40</v>
      </c>
      <c r="E6" s="20">
        <v>0</v>
      </c>
      <c r="F6" s="20">
        <v>45</v>
      </c>
      <c r="G6">
        <v>0</v>
      </c>
      <c r="H6" s="20">
        <v>0</v>
      </c>
    </row>
    <row r="7" spans="1:8" x14ac:dyDescent="0.25">
      <c r="A7" t="s">
        <v>158</v>
      </c>
      <c r="B7" t="s">
        <v>159</v>
      </c>
      <c r="C7" s="20">
        <v>0</v>
      </c>
      <c r="D7" s="20">
        <v>5</v>
      </c>
      <c r="E7" s="20">
        <v>0</v>
      </c>
      <c r="F7" s="20">
        <v>5</v>
      </c>
      <c r="G7">
        <v>0</v>
      </c>
      <c r="H7" s="20">
        <v>0</v>
      </c>
    </row>
    <row r="8" spans="1:8" x14ac:dyDescent="0.25">
      <c r="A8" t="s">
        <v>160</v>
      </c>
      <c r="B8" t="s">
        <v>161</v>
      </c>
      <c r="C8" s="20">
        <v>0</v>
      </c>
      <c r="D8" s="20">
        <v>90</v>
      </c>
      <c r="E8" s="20">
        <v>0</v>
      </c>
      <c r="F8" s="20">
        <v>90</v>
      </c>
      <c r="G8">
        <v>0</v>
      </c>
      <c r="H8" s="20">
        <v>0</v>
      </c>
    </row>
    <row r="9" spans="1:8" x14ac:dyDescent="0.25">
      <c r="A9" t="s">
        <v>162</v>
      </c>
      <c r="B9" t="s">
        <v>163</v>
      </c>
      <c r="C9" s="20">
        <v>0</v>
      </c>
      <c r="D9" s="20">
        <v>60</v>
      </c>
      <c r="E9" s="20">
        <v>0</v>
      </c>
      <c r="F9" s="20">
        <v>60</v>
      </c>
      <c r="G9">
        <v>0</v>
      </c>
      <c r="H9" s="20">
        <v>0</v>
      </c>
    </row>
    <row r="10" spans="1:8" x14ac:dyDescent="0.25">
      <c r="A10" t="s">
        <v>164</v>
      </c>
      <c r="B10" t="s">
        <v>165</v>
      </c>
      <c r="C10" s="20">
        <v>0</v>
      </c>
      <c r="D10" s="20">
        <v>10</v>
      </c>
      <c r="E10" s="20">
        <v>0</v>
      </c>
      <c r="F10" s="20">
        <v>10</v>
      </c>
      <c r="G10">
        <v>0</v>
      </c>
      <c r="H10" s="20">
        <v>0</v>
      </c>
    </row>
    <row r="11" spans="1:8" x14ac:dyDescent="0.25">
      <c r="B11" s="21" t="s">
        <v>166</v>
      </c>
      <c r="C11" s="22">
        <f>SUM(C2:C10)</f>
        <v>9</v>
      </c>
      <c r="D11" s="22">
        <f>SUM(D2:D10)</f>
        <v>946</v>
      </c>
      <c r="E11" s="22">
        <f>SUM(E2:E10)</f>
        <v>0</v>
      </c>
      <c r="F11" s="22">
        <f>SUM(F2:F10)</f>
        <v>955</v>
      </c>
      <c r="H11" s="22">
        <f>SUM(H2:H10)</f>
        <v>0</v>
      </c>
    </row>
    <row r="18" spans="1:1" x14ac:dyDescent="0.25">
      <c r="A18" s="7" t="s">
        <v>25</v>
      </c>
    </row>
  </sheetData>
  <hyperlinks>
    <hyperlink ref="A18" location="'Reportes Dinámicos'!A1" display="Reportes Dinámicos - General"/>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18"/>
  <sheetViews>
    <sheetView workbookViewId="0">
      <selection activeCell="A18" sqref="A18"/>
    </sheetView>
  </sheetViews>
  <sheetFormatPr baseColWidth="10" defaultRowHeight="15" x14ac:dyDescent="0.25"/>
  <cols>
    <col min="2" max="2" width="22" bestFit="1" customWidth="1"/>
    <col min="3" max="3" width="15.85546875" bestFit="1" customWidth="1"/>
    <col min="4" max="4" width="7.85546875" bestFit="1" customWidth="1"/>
    <col min="5" max="5" width="23.28515625" bestFit="1" customWidth="1"/>
    <col min="6" max="6" width="15.7109375" bestFit="1" customWidth="1"/>
    <col min="8" max="8" width="19.7109375" bestFit="1" customWidth="1"/>
    <col min="9" max="9" width="22.7109375" bestFit="1" customWidth="1"/>
    <col min="11" max="11" width="14.85546875" bestFit="1" customWidth="1"/>
  </cols>
  <sheetData>
    <row r="1" spans="1:11" x14ac:dyDescent="0.25">
      <c r="A1" s="18" t="s">
        <v>141</v>
      </c>
      <c r="B1" s="18" t="s">
        <v>167</v>
      </c>
      <c r="C1" s="19" t="s">
        <v>168</v>
      </c>
      <c r="D1" s="19" t="s">
        <v>169</v>
      </c>
      <c r="E1" s="19" t="s">
        <v>170</v>
      </c>
      <c r="F1" s="19" t="s">
        <v>171</v>
      </c>
      <c r="G1" s="19" t="s">
        <v>172</v>
      </c>
      <c r="H1" s="19" t="s">
        <v>173</v>
      </c>
      <c r="I1" s="19" t="s">
        <v>174</v>
      </c>
      <c r="J1" s="19" t="s">
        <v>175</v>
      </c>
      <c r="K1" s="19" t="s">
        <v>176</v>
      </c>
    </row>
    <row r="2" spans="1:11" x14ac:dyDescent="0.25">
      <c r="A2" s="23" t="s">
        <v>177</v>
      </c>
      <c r="B2" s="23" t="s">
        <v>178</v>
      </c>
      <c r="C2" s="20"/>
      <c r="D2" s="20"/>
      <c r="E2" s="20"/>
      <c r="F2" s="20"/>
      <c r="G2" s="20"/>
      <c r="H2" s="20"/>
      <c r="I2" s="20"/>
      <c r="J2" s="20"/>
      <c r="K2" s="20"/>
    </row>
    <row r="3" spans="1:11" x14ac:dyDescent="0.25">
      <c r="A3" t="s">
        <v>148</v>
      </c>
      <c r="B3" t="s">
        <v>149</v>
      </c>
      <c r="C3" s="20">
        <v>161</v>
      </c>
      <c r="D3" s="20">
        <v>0</v>
      </c>
      <c r="E3" s="20">
        <v>0</v>
      </c>
      <c r="F3" s="20">
        <v>0</v>
      </c>
      <c r="G3" s="20">
        <v>0</v>
      </c>
      <c r="H3" s="20">
        <v>0</v>
      </c>
      <c r="I3" s="20">
        <v>0</v>
      </c>
      <c r="J3" s="20">
        <v>0</v>
      </c>
      <c r="K3" s="20">
        <v>161</v>
      </c>
    </row>
    <row r="4" spans="1:11" x14ac:dyDescent="0.25">
      <c r="A4" t="s">
        <v>152</v>
      </c>
      <c r="B4" t="s">
        <v>153</v>
      </c>
      <c r="C4" s="20">
        <v>170</v>
      </c>
      <c r="D4" s="20">
        <v>0</v>
      </c>
      <c r="E4" s="20">
        <v>0</v>
      </c>
      <c r="F4" s="20">
        <v>0</v>
      </c>
      <c r="G4" s="20">
        <v>0</v>
      </c>
      <c r="H4" s="20">
        <v>0</v>
      </c>
      <c r="I4" s="20">
        <v>0</v>
      </c>
      <c r="J4" s="20">
        <v>0</v>
      </c>
      <c r="K4" s="20">
        <v>170</v>
      </c>
    </row>
    <row r="5" spans="1:11" x14ac:dyDescent="0.25">
      <c r="A5" t="s">
        <v>154</v>
      </c>
      <c r="B5" t="s">
        <v>155</v>
      </c>
      <c r="C5" s="20">
        <v>58</v>
      </c>
      <c r="D5" s="20">
        <v>0</v>
      </c>
      <c r="E5" s="20">
        <v>0</v>
      </c>
      <c r="F5" s="20">
        <v>0</v>
      </c>
      <c r="G5" s="20">
        <v>0</v>
      </c>
      <c r="H5" s="20">
        <v>0</v>
      </c>
      <c r="I5" s="20">
        <v>0</v>
      </c>
      <c r="J5" s="20">
        <v>0</v>
      </c>
      <c r="K5" s="20">
        <v>58</v>
      </c>
    </row>
    <row r="6" spans="1:11" x14ac:dyDescent="0.25">
      <c r="A6" t="s">
        <v>156</v>
      </c>
      <c r="B6" t="s">
        <v>157</v>
      </c>
      <c r="C6" s="20">
        <v>40</v>
      </c>
      <c r="D6" s="20">
        <v>0</v>
      </c>
      <c r="E6" s="20">
        <v>0</v>
      </c>
      <c r="F6" s="20">
        <v>0</v>
      </c>
      <c r="G6" s="20">
        <v>0</v>
      </c>
      <c r="H6" s="20">
        <v>0</v>
      </c>
      <c r="I6" s="20">
        <v>0</v>
      </c>
      <c r="J6" s="20">
        <v>0</v>
      </c>
      <c r="K6" s="20">
        <v>40</v>
      </c>
    </row>
    <row r="7" spans="1:11" x14ac:dyDescent="0.25">
      <c r="B7" s="21" t="s">
        <v>179</v>
      </c>
      <c r="C7" s="22">
        <f t="shared" ref="C7:K7" si="0">SUM(C3:C6)</f>
        <v>429</v>
      </c>
      <c r="D7" s="22">
        <f t="shared" si="0"/>
        <v>0</v>
      </c>
      <c r="E7" s="22">
        <f t="shared" si="0"/>
        <v>0</v>
      </c>
      <c r="F7" s="22">
        <f t="shared" si="0"/>
        <v>0</v>
      </c>
      <c r="G7" s="22">
        <f t="shared" si="0"/>
        <v>0</v>
      </c>
      <c r="H7" s="22">
        <f t="shared" si="0"/>
        <v>0</v>
      </c>
      <c r="I7" s="22">
        <f t="shared" si="0"/>
        <v>0</v>
      </c>
      <c r="J7" s="22">
        <f t="shared" si="0"/>
        <v>0</v>
      </c>
      <c r="K7" s="22">
        <f t="shared" si="0"/>
        <v>429</v>
      </c>
    </row>
    <row r="8" spans="1:11" x14ac:dyDescent="0.25">
      <c r="A8" s="23" t="s">
        <v>177</v>
      </c>
      <c r="B8" s="23" t="s">
        <v>180</v>
      </c>
      <c r="C8" s="20"/>
      <c r="D8" s="20"/>
      <c r="E8" s="20"/>
      <c r="F8" s="20"/>
      <c r="G8" s="20"/>
      <c r="H8" s="20"/>
      <c r="I8" s="20"/>
      <c r="J8" s="20"/>
      <c r="K8" s="20"/>
    </row>
    <row r="9" spans="1:11" x14ac:dyDescent="0.25">
      <c r="A9" t="s">
        <v>148</v>
      </c>
      <c r="B9" t="s">
        <v>149</v>
      </c>
      <c r="C9" s="20">
        <v>161</v>
      </c>
      <c r="D9" s="20">
        <v>0</v>
      </c>
      <c r="E9" s="20">
        <v>0</v>
      </c>
      <c r="F9" s="20">
        <v>0</v>
      </c>
      <c r="G9" s="20">
        <v>0</v>
      </c>
      <c r="H9" s="20">
        <v>0</v>
      </c>
      <c r="I9" s="20">
        <v>0</v>
      </c>
      <c r="J9" s="20">
        <v>27</v>
      </c>
      <c r="K9" s="20">
        <v>134</v>
      </c>
    </row>
    <row r="10" spans="1:11" x14ac:dyDescent="0.25">
      <c r="A10" t="s">
        <v>152</v>
      </c>
      <c r="B10" t="s">
        <v>153</v>
      </c>
      <c r="C10" s="20">
        <v>170</v>
      </c>
      <c r="D10" s="20">
        <v>0</v>
      </c>
      <c r="E10" s="20">
        <v>0</v>
      </c>
      <c r="F10" s="20">
        <v>0</v>
      </c>
      <c r="G10" s="20">
        <v>0</v>
      </c>
      <c r="H10" s="20">
        <v>0</v>
      </c>
      <c r="I10" s="20">
        <v>0</v>
      </c>
      <c r="J10" s="20">
        <v>27</v>
      </c>
      <c r="K10" s="20">
        <v>143</v>
      </c>
    </row>
    <row r="11" spans="1:11" x14ac:dyDescent="0.25">
      <c r="A11" t="s">
        <v>154</v>
      </c>
      <c r="B11" t="s">
        <v>155</v>
      </c>
      <c r="C11" s="20">
        <v>58</v>
      </c>
      <c r="D11" s="20">
        <v>0</v>
      </c>
      <c r="E11" s="20">
        <v>1</v>
      </c>
      <c r="F11" s="20">
        <v>1</v>
      </c>
      <c r="G11" s="20">
        <v>0</v>
      </c>
      <c r="H11" s="20">
        <v>0</v>
      </c>
      <c r="I11" s="20">
        <v>1</v>
      </c>
      <c r="J11" s="20">
        <v>7</v>
      </c>
      <c r="K11" s="20">
        <v>50</v>
      </c>
    </row>
    <row r="12" spans="1:11" x14ac:dyDescent="0.25">
      <c r="A12" t="s">
        <v>156</v>
      </c>
      <c r="B12" t="s">
        <v>157</v>
      </c>
      <c r="C12" s="20">
        <v>40</v>
      </c>
      <c r="D12" s="20">
        <v>0</v>
      </c>
      <c r="E12" s="20">
        <v>0</v>
      </c>
      <c r="F12" s="20">
        <v>0</v>
      </c>
      <c r="G12" s="20">
        <v>0</v>
      </c>
      <c r="H12" s="20">
        <v>0</v>
      </c>
      <c r="I12" s="20">
        <v>0</v>
      </c>
      <c r="J12" s="20">
        <v>0</v>
      </c>
      <c r="K12" s="20">
        <v>40</v>
      </c>
    </row>
    <row r="13" spans="1:11" x14ac:dyDescent="0.25">
      <c r="B13" s="21" t="s">
        <v>179</v>
      </c>
      <c r="C13" s="22">
        <f t="shared" ref="C13:K13" si="1">SUM(C9:C12)</f>
        <v>429</v>
      </c>
      <c r="D13" s="22">
        <f t="shared" si="1"/>
        <v>0</v>
      </c>
      <c r="E13" s="22">
        <f t="shared" si="1"/>
        <v>1</v>
      </c>
      <c r="F13" s="22">
        <f t="shared" si="1"/>
        <v>1</v>
      </c>
      <c r="G13" s="22">
        <f t="shared" si="1"/>
        <v>0</v>
      </c>
      <c r="H13" s="22">
        <f t="shared" si="1"/>
        <v>0</v>
      </c>
      <c r="I13" s="22">
        <f t="shared" si="1"/>
        <v>1</v>
      </c>
      <c r="J13" s="22">
        <f t="shared" si="1"/>
        <v>61</v>
      </c>
      <c r="K13" s="22">
        <f t="shared" si="1"/>
        <v>367</v>
      </c>
    </row>
    <row r="14" spans="1:11" x14ac:dyDescent="0.25">
      <c r="B14" s="21" t="s">
        <v>166</v>
      </c>
      <c r="C14" s="22">
        <f t="shared" ref="C14:K14" si="2">SUM(C7+C13)</f>
        <v>858</v>
      </c>
      <c r="D14" s="22">
        <f t="shared" si="2"/>
        <v>0</v>
      </c>
      <c r="E14" s="22">
        <f t="shared" si="2"/>
        <v>1</v>
      </c>
      <c r="F14" s="22">
        <f t="shared" si="2"/>
        <v>1</v>
      </c>
      <c r="G14" s="22">
        <f t="shared" si="2"/>
        <v>0</v>
      </c>
      <c r="H14" s="22">
        <f t="shared" si="2"/>
        <v>0</v>
      </c>
      <c r="I14" s="22">
        <f t="shared" si="2"/>
        <v>1</v>
      </c>
      <c r="J14" s="22">
        <f t="shared" si="2"/>
        <v>61</v>
      </c>
      <c r="K14" s="22">
        <f t="shared" si="2"/>
        <v>796</v>
      </c>
    </row>
    <row r="18" spans="1:1" x14ac:dyDescent="0.25">
      <c r="A18" s="7" t="s">
        <v>25</v>
      </c>
    </row>
  </sheetData>
  <hyperlinks>
    <hyperlink ref="A18" location="'Reportes Dinámicos'!A1" display="Reportes Dinámicos - General"/>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A18" sqref="A18"/>
    </sheetView>
  </sheetViews>
  <sheetFormatPr baseColWidth="10" defaultRowHeight="15" x14ac:dyDescent="0.25"/>
  <cols>
    <col min="2" max="2" width="33.7109375" bestFit="1" customWidth="1"/>
    <col min="3" max="3" width="16.28515625" bestFit="1" customWidth="1"/>
    <col min="4" max="4" width="17" bestFit="1" customWidth="1"/>
    <col min="6" max="6" width="18.140625" bestFit="1" customWidth="1"/>
    <col min="7" max="7" width="12.42578125" bestFit="1" customWidth="1"/>
    <col min="8" max="8" width="13.85546875" bestFit="1" customWidth="1"/>
    <col min="11" max="11" width="16.5703125" bestFit="1" customWidth="1"/>
    <col min="12" max="12" width="13.28515625" bestFit="1" customWidth="1"/>
  </cols>
  <sheetData>
    <row r="1" spans="1:12" x14ac:dyDescent="0.25">
      <c r="A1" s="18" t="s">
        <v>102</v>
      </c>
      <c r="B1" s="18" t="s">
        <v>12</v>
      </c>
      <c r="C1" s="24" t="s">
        <v>181</v>
      </c>
      <c r="D1" s="24" t="s">
        <v>182</v>
      </c>
      <c r="E1" s="24" t="s">
        <v>183</v>
      </c>
      <c r="F1" s="24" t="s">
        <v>184</v>
      </c>
      <c r="G1" s="24" t="s">
        <v>185</v>
      </c>
      <c r="H1" s="24" t="s">
        <v>186</v>
      </c>
      <c r="I1" s="24" t="s">
        <v>74</v>
      </c>
      <c r="J1" s="24" t="s">
        <v>187</v>
      </c>
      <c r="K1" s="24" t="s">
        <v>188</v>
      </c>
      <c r="L1" s="24" t="s">
        <v>189</v>
      </c>
    </row>
    <row r="2" spans="1:12" x14ac:dyDescent="0.25">
      <c r="A2" t="s">
        <v>190</v>
      </c>
      <c r="B2" t="s">
        <v>191</v>
      </c>
      <c r="C2" s="25">
        <v>155</v>
      </c>
      <c r="D2" s="25">
        <v>133</v>
      </c>
      <c r="E2" s="25">
        <v>79984</v>
      </c>
      <c r="F2" s="25">
        <v>0</v>
      </c>
      <c r="G2" s="25">
        <v>0</v>
      </c>
      <c r="H2" s="25">
        <v>79984</v>
      </c>
      <c r="I2" s="25">
        <v>2845.5</v>
      </c>
      <c r="J2" s="25">
        <v>77138.5</v>
      </c>
      <c r="K2" s="25">
        <v>2485</v>
      </c>
      <c r="L2" s="25">
        <f t="shared" ref="L2:L11" si="0">I2+K2</f>
        <v>5330.5</v>
      </c>
    </row>
    <row r="3" spans="1:12" x14ac:dyDescent="0.25">
      <c r="A3" t="s">
        <v>192</v>
      </c>
      <c r="B3" t="s">
        <v>193</v>
      </c>
      <c r="C3" s="25">
        <v>264</v>
      </c>
      <c r="D3" s="25">
        <v>262</v>
      </c>
      <c r="E3" s="25">
        <v>138001.5</v>
      </c>
      <c r="F3" s="25">
        <v>0</v>
      </c>
      <c r="G3" s="25">
        <v>0</v>
      </c>
      <c r="H3" s="25">
        <v>138001.5</v>
      </c>
      <c r="I3" s="25">
        <v>91801.5</v>
      </c>
      <c r="J3" s="25">
        <v>46200</v>
      </c>
      <c r="K3" s="25">
        <v>42839</v>
      </c>
      <c r="L3" s="25">
        <f t="shared" si="0"/>
        <v>134640.5</v>
      </c>
    </row>
    <row r="4" spans="1:12" x14ac:dyDescent="0.25">
      <c r="A4" t="s">
        <v>194</v>
      </c>
      <c r="B4" t="s">
        <v>195</v>
      </c>
      <c r="C4" s="25">
        <v>197</v>
      </c>
      <c r="D4" s="25">
        <v>184</v>
      </c>
      <c r="E4" s="25">
        <v>122070.5</v>
      </c>
      <c r="F4" s="25">
        <v>0</v>
      </c>
      <c r="G4" s="25">
        <v>0</v>
      </c>
      <c r="H4" s="25">
        <v>122070.5</v>
      </c>
      <c r="I4" s="25">
        <v>78007.5</v>
      </c>
      <c r="J4" s="25">
        <v>44063</v>
      </c>
      <c r="K4" s="25">
        <v>23224</v>
      </c>
      <c r="L4" s="25">
        <f t="shared" si="0"/>
        <v>101231.5</v>
      </c>
    </row>
    <row r="5" spans="1:12" x14ac:dyDescent="0.25">
      <c r="A5" t="s">
        <v>196</v>
      </c>
      <c r="B5" t="s">
        <v>197</v>
      </c>
      <c r="C5" s="25">
        <v>287</v>
      </c>
      <c r="D5" s="25">
        <v>278</v>
      </c>
      <c r="E5" s="25">
        <v>113552.5</v>
      </c>
      <c r="F5" s="25">
        <v>0</v>
      </c>
      <c r="G5" s="25">
        <v>0</v>
      </c>
      <c r="H5" s="25">
        <v>113552.5</v>
      </c>
      <c r="I5" s="25">
        <v>76777</v>
      </c>
      <c r="J5" s="25">
        <v>36775.5</v>
      </c>
      <c r="K5" s="25">
        <v>23556.5</v>
      </c>
      <c r="L5" s="25">
        <f t="shared" si="0"/>
        <v>100333.5</v>
      </c>
    </row>
    <row r="6" spans="1:12" x14ac:dyDescent="0.25">
      <c r="A6" t="s">
        <v>198</v>
      </c>
      <c r="B6" t="s">
        <v>199</v>
      </c>
      <c r="C6" s="25">
        <v>212</v>
      </c>
      <c r="D6" s="25">
        <v>197</v>
      </c>
      <c r="E6" s="25">
        <v>60702.5</v>
      </c>
      <c r="F6" s="25">
        <v>0</v>
      </c>
      <c r="G6" s="25">
        <v>0</v>
      </c>
      <c r="H6" s="25">
        <v>60702.5</v>
      </c>
      <c r="I6" s="25">
        <v>49738</v>
      </c>
      <c r="J6" s="25">
        <v>10964.5</v>
      </c>
      <c r="K6" s="25">
        <v>10032</v>
      </c>
      <c r="L6" s="25">
        <f t="shared" si="0"/>
        <v>59770</v>
      </c>
    </row>
    <row r="7" spans="1:12" x14ac:dyDescent="0.25">
      <c r="A7" t="s">
        <v>200</v>
      </c>
      <c r="B7" t="s">
        <v>201</v>
      </c>
      <c r="C7" s="25">
        <v>320</v>
      </c>
      <c r="D7" s="25">
        <v>286</v>
      </c>
      <c r="E7" s="25">
        <v>100933</v>
      </c>
      <c r="F7" s="25">
        <v>0</v>
      </c>
      <c r="G7" s="25">
        <v>0</v>
      </c>
      <c r="H7" s="25">
        <v>100933</v>
      </c>
      <c r="I7" s="25">
        <v>58452.5</v>
      </c>
      <c r="J7" s="25">
        <v>42480.5</v>
      </c>
      <c r="K7" s="25">
        <v>1359</v>
      </c>
      <c r="L7" s="25">
        <f t="shared" si="0"/>
        <v>59811.5</v>
      </c>
    </row>
    <row r="8" spans="1:12" x14ac:dyDescent="0.25">
      <c r="A8" t="s">
        <v>202</v>
      </c>
      <c r="B8" t="s">
        <v>203</v>
      </c>
      <c r="C8" s="25">
        <v>10</v>
      </c>
      <c r="D8" s="25">
        <v>7</v>
      </c>
      <c r="E8" s="25">
        <v>233158.5</v>
      </c>
      <c r="F8" s="25">
        <v>0</v>
      </c>
      <c r="G8" s="25">
        <v>0</v>
      </c>
      <c r="H8" s="25">
        <v>233158.5</v>
      </c>
      <c r="I8" s="25">
        <v>0</v>
      </c>
      <c r="J8" s="25">
        <v>233158.5</v>
      </c>
      <c r="K8" s="25">
        <v>0</v>
      </c>
      <c r="L8" s="25">
        <f t="shared" si="0"/>
        <v>0</v>
      </c>
    </row>
    <row r="9" spans="1:12" x14ac:dyDescent="0.25">
      <c r="A9" t="s">
        <v>204</v>
      </c>
      <c r="B9" t="s">
        <v>205</v>
      </c>
      <c r="C9" s="25">
        <v>339</v>
      </c>
      <c r="D9" s="25">
        <v>325</v>
      </c>
      <c r="E9" s="25">
        <v>123147</v>
      </c>
      <c r="F9" s="25">
        <v>0</v>
      </c>
      <c r="G9" s="25">
        <v>0</v>
      </c>
      <c r="H9" s="25">
        <v>123147</v>
      </c>
      <c r="I9" s="25">
        <v>66899.5</v>
      </c>
      <c r="J9" s="25">
        <v>56247.5</v>
      </c>
      <c r="K9" s="25">
        <v>39774</v>
      </c>
      <c r="L9" s="25">
        <f t="shared" si="0"/>
        <v>106673.5</v>
      </c>
    </row>
    <row r="10" spans="1:12" x14ac:dyDescent="0.25">
      <c r="A10" t="s">
        <v>206</v>
      </c>
      <c r="B10" t="s">
        <v>207</v>
      </c>
      <c r="C10" s="25">
        <v>276</v>
      </c>
      <c r="D10" s="25">
        <v>246</v>
      </c>
      <c r="E10" s="25">
        <v>79556.5</v>
      </c>
      <c r="F10" s="25">
        <v>0</v>
      </c>
      <c r="G10" s="25">
        <v>0</v>
      </c>
      <c r="H10" s="25">
        <v>79556.5</v>
      </c>
      <c r="I10" s="25">
        <v>45210</v>
      </c>
      <c r="J10" s="25">
        <v>34346.5</v>
      </c>
      <c r="K10" s="25">
        <v>8097</v>
      </c>
      <c r="L10" s="25">
        <f t="shared" si="0"/>
        <v>53307</v>
      </c>
    </row>
    <row r="11" spans="1:12" x14ac:dyDescent="0.25">
      <c r="A11" t="s">
        <v>208</v>
      </c>
      <c r="B11" t="s">
        <v>209</v>
      </c>
      <c r="C11" s="25">
        <v>33</v>
      </c>
      <c r="D11" s="25">
        <v>33</v>
      </c>
      <c r="E11" s="25">
        <v>0</v>
      </c>
      <c r="F11" s="25">
        <v>0</v>
      </c>
      <c r="G11" s="25">
        <v>0</v>
      </c>
      <c r="H11" s="25">
        <v>0</v>
      </c>
      <c r="I11" s="25">
        <v>0</v>
      </c>
      <c r="J11" s="25">
        <v>0</v>
      </c>
      <c r="K11" s="25">
        <v>11291.66</v>
      </c>
      <c r="L11" s="25">
        <f t="shared" si="0"/>
        <v>11291.66</v>
      </c>
    </row>
    <row r="12" spans="1:12" x14ac:dyDescent="0.25">
      <c r="B12" s="21" t="s">
        <v>166</v>
      </c>
      <c r="C12" s="26">
        <f t="shared" ref="C12:L12" si="1">SUM(C2:C11)</f>
        <v>2093</v>
      </c>
      <c r="D12" s="26">
        <f t="shared" si="1"/>
        <v>1951</v>
      </c>
      <c r="E12" s="26">
        <f t="shared" si="1"/>
        <v>1051106</v>
      </c>
      <c r="F12" s="26">
        <f t="shared" si="1"/>
        <v>0</v>
      </c>
      <c r="G12" s="26">
        <f t="shared" si="1"/>
        <v>0</v>
      </c>
      <c r="H12" s="26">
        <f t="shared" si="1"/>
        <v>1051106</v>
      </c>
      <c r="I12" s="26">
        <f t="shared" si="1"/>
        <v>469731.5</v>
      </c>
      <c r="J12" s="26">
        <f t="shared" si="1"/>
        <v>581374.5</v>
      </c>
      <c r="K12" s="26">
        <f t="shared" si="1"/>
        <v>162658.16</v>
      </c>
      <c r="L12" s="26">
        <f t="shared" si="1"/>
        <v>632389.66</v>
      </c>
    </row>
    <row r="18" spans="1:1" x14ac:dyDescent="0.25">
      <c r="A18" s="7" t="s">
        <v>25</v>
      </c>
    </row>
  </sheetData>
  <hyperlinks>
    <hyperlink ref="A18" location="'Reportes Dinámicos'!A1" display="Reportes Dinámicos - General"/>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X18"/>
  <sheetViews>
    <sheetView topLeftCell="A4" workbookViewId="0">
      <selection activeCell="A18" sqref="A18"/>
    </sheetView>
  </sheetViews>
  <sheetFormatPr baseColWidth="10" defaultRowHeight="15" x14ac:dyDescent="0.25"/>
  <cols>
    <col min="1" max="1" width="27.5703125" bestFit="1" customWidth="1"/>
    <col min="2" max="2" width="35" bestFit="1" customWidth="1"/>
    <col min="3" max="3" width="12.5703125" bestFit="1" customWidth="1"/>
    <col min="4" max="4" width="13.28515625" bestFit="1" customWidth="1"/>
    <col min="5" max="5" width="11.140625" bestFit="1" customWidth="1"/>
    <col min="6" max="6" width="11.85546875" bestFit="1" customWidth="1"/>
    <col min="7" max="7" width="9.7109375" bestFit="1" customWidth="1"/>
    <col min="8" max="9" width="10.42578125" bestFit="1" customWidth="1"/>
    <col min="10" max="10" width="15" bestFit="1" customWidth="1"/>
    <col min="11" max="11" width="14.140625" bestFit="1" customWidth="1"/>
    <col min="12" max="12" width="21.7109375" bestFit="1" customWidth="1"/>
    <col min="13" max="13" width="22.42578125" bestFit="1" customWidth="1"/>
    <col min="14" max="14" width="20.140625" bestFit="1" customWidth="1"/>
    <col min="15" max="15" width="20.5703125" bestFit="1" customWidth="1"/>
    <col min="16" max="16" width="11.5703125" bestFit="1" customWidth="1"/>
    <col min="17" max="17" width="12.28515625" bestFit="1" customWidth="1"/>
    <col min="19" max="19" width="12.7109375" bestFit="1" customWidth="1"/>
    <col min="20" max="20" width="13.42578125" bestFit="1" customWidth="1"/>
  </cols>
  <sheetData>
    <row r="1" spans="1:24" x14ac:dyDescent="0.25">
      <c r="A1" s="28" t="s">
        <v>141</v>
      </c>
      <c r="B1" s="28" t="s">
        <v>226</v>
      </c>
      <c r="C1" s="28" t="s">
        <v>227</v>
      </c>
      <c r="D1" s="28" t="s">
        <v>228</v>
      </c>
      <c r="E1" s="28" t="s">
        <v>229</v>
      </c>
      <c r="F1" s="28" t="s">
        <v>230</v>
      </c>
      <c r="G1" s="28" t="s">
        <v>231</v>
      </c>
      <c r="H1" s="28" t="s">
        <v>232</v>
      </c>
      <c r="I1" s="28" t="s">
        <v>233</v>
      </c>
      <c r="J1" s="28" t="s">
        <v>234</v>
      </c>
      <c r="K1" s="28" t="s">
        <v>235</v>
      </c>
      <c r="L1" s="28" t="s">
        <v>236</v>
      </c>
      <c r="M1" s="28" t="s">
        <v>237</v>
      </c>
      <c r="N1" s="28" t="s">
        <v>238</v>
      </c>
      <c r="O1" s="28" t="s">
        <v>239</v>
      </c>
      <c r="P1" s="28" t="s">
        <v>240</v>
      </c>
      <c r="Q1" s="28" t="s">
        <v>241</v>
      </c>
      <c r="R1" s="28"/>
      <c r="S1" s="28" t="s">
        <v>242</v>
      </c>
      <c r="T1" s="28" t="s">
        <v>243</v>
      </c>
      <c r="U1" s="28"/>
      <c r="V1" s="28" t="s">
        <v>143</v>
      </c>
      <c r="W1" s="28" t="s">
        <v>244</v>
      </c>
      <c r="X1" s="28" t="s">
        <v>245</v>
      </c>
    </row>
    <row r="2" spans="1:24" x14ac:dyDescent="0.25">
      <c r="A2" t="s">
        <v>246</v>
      </c>
      <c r="B2" t="s">
        <v>247</v>
      </c>
      <c r="C2">
        <v>50</v>
      </c>
      <c r="D2">
        <v>0</v>
      </c>
      <c r="E2">
        <v>40</v>
      </c>
      <c r="F2">
        <v>10</v>
      </c>
      <c r="G2">
        <v>0</v>
      </c>
      <c r="H2">
        <v>0</v>
      </c>
      <c r="I2">
        <v>5</v>
      </c>
      <c r="J2">
        <v>1</v>
      </c>
      <c r="K2">
        <v>2</v>
      </c>
      <c r="L2">
        <v>40</v>
      </c>
      <c r="M2">
        <v>10</v>
      </c>
      <c r="N2">
        <v>0</v>
      </c>
      <c r="O2">
        <v>0</v>
      </c>
      <c r="P2">
        <f>C2+E2-G2</f>
        <v>90</v>
      </c>
      <c r="Q2">
        <f>D2+F2-H2</f>
        <v>10</v>
      </c>
      <c r="S2">
        <f>(L2-N2)-(E2-G2)</f>
        <v>0</v>
      </c>
      <c r="T2">
        <f>(M2-O2)-(F2-H2)</f>
        <v>0</v>
      </c>
      <c r="V2">
        <v>50</v>
      </c>
      <c r="W2">
        <v>5</v>
      </c>
      <c r="X2">
        <v>0</v>
      </c>
    </row>
    <row r="3" spans="1:24" x14ac:dyDescent="0.25">
      <c r="A3" t="s">
        <v>248</v>
      </c>
      <c r="B3" t="s">
        <v>249</v>
      </c>
      <c r="C3">
        <v>50</v>
      </c>
      <c r="D3">
        <v>0</v>
      </c>
      <c r="E3">
        <v>40</v>
      </c>
      <c r="F3">
        <v>10</v>
      </c>
      <c r="G3">
        <v>0</v>
      </c>
      <c r="H3">
        <v>0</v>
      </c>
      <c r="I3">
        <v>5</v>
      </c>
      <c r="J3">
        <v>1</v>
      </c>
      <c r="K3">
        <v>2</v>
      </c>
      <c r="L3">
        <v>40</v>
      </c>
      <c r="M3">
        <v>10</v>
      </c>
      <c r="N3">
        <v>0</v>
      </c>
      <c r="O3">
        <v>0</v>
      </c>
      <c r="P3" s="47">
        <f t="shared" ref="P3:P4" si="0">C3+E3-G3</f>
        <v>90</v>
      </c>
      <c r="Q3">
        <f t="shared" ref="Q3:Q4" si="1">D3+F3-H3</f>
        <v>10</v>
      </c>
      <c r="S3">
        <f t="shared" ref="S3:T4" si="2">(L3-N3)-(E3-G3)</f>
        <v>0</v>
      </c>
      <c r="T3">
        <f t="shared" si="2"/>
        <v>0</v>
      </c>
      <c r="V3">
        <v>50</v>
      </c>
      <c r="W3">
        <v>5</v>
      </c>
      <c r="X3">
        <v>0</v>
      </c>
    </row>
    <row r="4" spans="1:24" x14ac:dyDescent="0.25">
      <c r="A4" t="s">
        <v>250</v>
      </c>
      <c r="B4" t="s">
        <v>251</v>
      </c>
      <c r="C4">
        <v>50</v>
      </c>
      <c r="D4">
        <v>50</v>
      </c>
      <c r="E4">
        <v>900</v>
      </c>
      <c r="F4">
        <v>0</v>
      </c>
      <c r="G4">
        <v>100</v>
      </c>
      <c r="H4">
        <v>0</v>
      </c>
      <c r="I4">
        <v>5</v>
      </c>
      <c r="J4">
        <v>1</v>
      </c>
      <c r="K4">
        <v>2</v>
      </c>
      <c r="L4">
        <v>300</v>
      </c>
      <c r="M4">
        <v>0</v>
      </c>
      <c r="N4">
        <v>100</v>
      </c>
      <c r="O4">
        <v>0</v>
      </c>
      <c r="P4" s="47">
        <f t="shared" si="0"/>
        <v>850</v>
      </c>
      <c r="Q4">
        <f t="shared" si="1"/>
        <v>50</v>
      </c>
      <c r="S4">
        <f t="shared" si="2"/>
        <v>-600</v>
      </c>
      <c r="T4">
        <f>(M4-O4)-(F4-H4)</f>
        <v>0</v>
      </c>
      <c r="V4">
        <v>50</v>
      </c>
      <c r="W4">
        <v>5</v>
      </c>
      <c r="X4">
        <v>0</v>
      </c>
    </row>
    <row r="18" spans="1:1" x14ac:dyDescent="0.25">
      <c r="A18" s="7" t="s">
        <v>25</v>
      </c>
    </row>
  </sheetData>
  <hyperlinks>
    <hyperlink ref="A18" location="'Reportes Dinámicos'!A1" display="Reportes Dinámicos - General"/>
  </hyperlink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18"/>
  <sheetViews>
    <sheetView workbookViewId="0">
      <selection activeCell="A18" sqref="A18"/>
    </sheetView>
  </sheetViews>
  <sheetFormatPr baseColWidth="10" defaultRowHeight="15" x14ac:dyDescent="0.25"/>
  <cols>
    <col min="1" max="1" width="27.5703125" bestFit="1" customWidth="1"/>
    <col min="2" max="2" width="15.7109375" customWidth="1"/>
    <col min="3" max="3" width="14.42578125" customWidth="1"/>
    <col min="4" max="4" width="36.42578125" bestFit="1" customWidth="1"/>
    <col min="5" max="5" width="17.85546875" customWidth="1"/>
    <col min="6" max="6" width="15.28515625" customWidth="1"/>
    <col min="7" max="7" width="19.28515625" customWidth="1"/>
    <col min="9" max="9" width="38.7109375" bestFit="1" customWidth="1"/>
    <col min="12" max="12" width="19" bestFit="1" customWidth="1"/>
    <col min="13" max="13" width="14" bestFit="1" customWidth="1"/>
  </cols>
  <sheetData>
    <row r="1" spans="1:13" x14ac:dyDescent="0.25">
      <c r="A1" s="1" t="s">
        <v>256</v>
      </c>
      <c r="B1" s="1" t="s">
        <v>12</v>
      </c>
      <c r="C1" s="1" t="s">
        <v>257</v>
      </c>
      <c r="D1" s="1" t="s">
        <v>258</v>
      </c>
      <c r="E1" s="1" t="s">
        <v>259</v>
      </c>
      <c r="F1" s="1" t="s">
        <v>260</v>
      </c>
      <c r="G1" s="1" t="s">
        <v>261</v>
      </c>
      <c r="H1" s="1" t="s">
        <v>262</v>
      </c>
      <c r="I1" s="1" t="s">
        <v>263</v>
      </c>
      <c r="J1" s="1" t="s">
        <v>105</v>
      </c>
      <c r="K1" s="1" t="s">
        <v>264</v>
      </c>
      <c r="L1" s="1" t="s">
        <v>265</v>
      </c>
      <c r="M1" s="1" t="s">
        <v>88</v>
      </c>
    </row>
    <row r="2" spans="1:13" x14ac:dyDescent="0.25">
      <c r="A2" s="29">
        <v>43841</v>
      </c>
      <c r="B2" s="1" t="s">
        <v>266</v>
      </c>
      <c r="C2" s="1" t="s">
        <v>267</v>
      </c>
      <c r="D2" s="1" t="s">
        <v>268</v>
      </c>
      <c r="E2" s="1" t="s">
        <v>269</v>
      </c>
      <c r="F2" s="1" t="s">
        <v>270</v>
      </c>
      <c r="G2" s="30">
        <v>1000000404518650</v>
      </c>
      <c r="H2" s="1" t="s">
        <v>271</v>
      </c>
      <c r="I2" s="1" t="s">
        <v>272</v>
      </c>
      <c r="J2" s="1">
        <v>140</v>
      </c>
      <c r="K2" s="1">
        <v>0</v>
      </c>
      <c r="L2" s="29">
        <v>43841</v>
      </c>
      <c r="M2" s="1" t="s">
        <v>89</v>
      </c>
    </row>
    <row r="3" spans="1:13" x14ac:dyDescent="0.25">
      <c r="A3" s="29">
        <v>43841</v>
      </c>
      <c r="B3" s="1" t="s">
        <v>273</v>
      </c>
      <c r="C3" s="1" t="s">
        <v>274</v>
      </c>
      <c r="D3" s="1" t="s">
        <v>275</v>
      </c>
      <c r="E3" s="1" t="s">
        <v>276</v>
      </c>
      <c r="F3" s="1" t="s">
        <v>277</v>
      </c>
      <c r="G3" s="30">
        <v>1000000404518650</v>
      </c>
      <c r="H3" s="1" t="s">
        <v>278</v>
      </c>
      <c r="I3" s="1" t="s">
        <v>279</v>
      </c>
      <c r="J3" s="1">
        <v>495</v>
      </c>
      <c r="K3" s="1">
        <v>0</v>
      </c>
      <c r="L3" s="29">
        <v>43841</v>
      </c>
      <c r="M3" s="1" t="s">
        <v>89</v>
      </c>
    </row>
    <row r="4" spans="1:13" x14ac:dyDescent="0.25">
      <c r="A4" s="29">
        <v>43841</v>
      </c>
      <c r="B4" s="1" t="s">
        <v>280</v>
      </c>
      <c r="C4" s="1" t="s">
        <v>281</v>
      </c>
      <c r="D4" s="1" t="s">
        <v>282</v>
      </c>
      <c r="E4" s="1" t="s">
        <v>283</v>
      </c>
      <c r="F4" s="1" t="s">
        <v>284</v>
      </c>
      <c r="G4" s="30">
        <v>1000000404518650</v>
      </c>
      <c r="H4" s="1" t="s">
        <v>271</v>
      </c>
      <c r="I4" s="1" t="s">
        <v>285</v>
      </c>
      <c r="J4" s="1">
        <v>98</v>
      </c>
      <c r="K4" s="1">
        <v>0</v>
      </c>
      <c r="L4" s="29">
        <v>43841</v>
      </c>
      <c r="M4" s="1" t="s">
        <v>89</v>
      </c>
    </row>
    <row r="18" spans="1:1" x14ac:dyDescent="0.25">
      <c r="A18" s="7" t="s">
        <v>25</v>
      </c>
    </row>
  </sheetData>
  <hyperlinks>
    <hyperlink ref="A18" location="'Reportes Dinámicos'!A1" display="Reportes Dinámicos - General"/>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Reportes Dinámicos</vt:lpstr>
      <vt:lpstr>Ventas_81</vt:lpstr>
      <vt:lpstr>VentasCobranza_54</vt:lpstr>
      <vt:lpstr>VentasDistribuidor_82</vt:lpstr>
      <vt:lpstr>InventarioProdTerm_49</vt:lpstr>
      <vt:lpstr>ResumenAlmacen_67</vt:lpstr>
      <vt:lpstr>ResumenVentasDiarias_67</vt:lpstr>
      <vt:lpstr>Kardex_81</vt:lpstr>
      <vt:lpstr>Facturacion_74</vt:lpstr>
      <vt:lpstr>CorteCaja_25</vt:lpstr>
      <vt:lpstr>Promociones_41</vt:lpstr>
      <vt:lpstr>VentasConSaldo_83</vt:lpstr>
      <vt:lpstr>GastosVendedor_0</vt:lpstr>
      <vt:lpstr>Cobranza_28</vt:lpstr>
      <vt:lpstr>CobranzaGral_25</vt:lpstr>
      <vt:lpstr>Cobranza_16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 Alejandro Amador Serrano</dc:creator>
  <cp:lastModifiedBy>Belem</cp:lastModifiedBy>
  <dcterms:created xsi:type="dcterms:W3CDTF">2015-06-05T18:19:34Z</dcterms:created>
  <dcterms:modified xsi:type="dcterms:W3CDTF">2021-02-20T03:58:26Z</dcterms:modified>
</cp:coreProperties>
</file>