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4115" windowHeight="8160"/>
  </bookViews>
  <sheets>
    <sheet name="Hoja2" sheetId="2" r:id="rId1"/>
    <sheet name="Hoja1" sheetId="1" r:id="rId2"/>
    <sheet name="Hoja3" sheetId="3" r:id="rId3"/>
    <sheet name="Hoja4" sheetId="4" r:id="rId4"/>
  </sheets>
  <calcPr calcId="125725"/>
</workbook>
</file>

<file path=xl/calcChain.xml><?xml version="1.0" encoding="utf-8"?>
<calcChain xmlns="http://schemas.openxmlformats.org/spreadsheetml/2006/main">
  <c r="K30" i="2"/>
  <c r="K31"/>
  <c r="K32"/>
  <c r="K29"/>
  <c r="K22"/>
  <c r="K23"/>
  <c r="K24"/>
  <c r="K21"/>
  <c r="K14"/>
  <c r="K15"/>
  <c r="K16"/>
  <c r="K13"/>
  <c r="K6"/>
  <c r="K7"/>
  <c r="K8"/>
  <c r="K5"/>
  <c r="J6"/>
  <c r="J7"/>
  <c r="J8"/>
  <c r="J5"/>
  <c r="C24" i="3" l="1"/>
  <c r="D23"/>
  <c r="D22"/>
  <c r="D21"/>
  <c r="C17"/>
  <c r="D16"/>
  <c r="D15"/>
  <c r="D14"/>
  <c r="C10"/>
  <c r="D8"/>
  <c r="D9"/>
  <c r="D7"/>
  <c r="D10" s="1"/>
  <c r="F3"/>
  <c r="D17" l="1"/>
  <c r="D24"/>
  <c r="I30" i="2"/>
  <c r="I31"/>
  <c r="I32"/>
  <c r="I29"/>
  <c r="H30"/>
  <c r="H31"/>
  <c r="H32"/>
  <c r="H29"/>
  <c r="I22"/>
  <c r="I23"/>
  <c r="I24"/>
  <c r="H22"/>
  <c r="H23"/>
  <c r="H24"/>
  <c r="H21"/>
  <c r="I21"/>
  <c r="I14"/>
  <c r="I15"/>
  <c r="I16"/>
  <c r="I13"/>
  <c r="H14"/>
  <c r="H15"/>
  <c r="H16"/>
  <c r="H13"/>
  <c r="I6"/>
  <c r="I7"/>
  <c r="I8"/>
  <c r="I5"/>
  <c r="H5"/>
  <c r="H6"/>
  <c r="H7"/>
  <c r="H8"/>
  <c r="G9" i="1"/>
  <c r="G11"/>
  <c r="G14"/>
  <c r="H14"/>
  <c r="I14"/>
  <c r="G15"/>
  <c r="H15"/>
  <c r="I15"/>
  <c r="G16"/>
  <c r="H16"/>
  <c r="I16"/>
  <c r="I13"/>
  <c r="H13"/>
  <c r="H9" s="1"/>
  <c r="G13"/>
  <c r="G10" s="1"/>
  <c r="H11" l="1"/>
  <c r="G8"/>
  <c r="H8"/>
  <c r="H10"/>
</calcChain>
</file>

<file path=xl/sharedStrings.xml><?xml version="1.0" encoding="utf-8"?>
<sst xmlns="http://schemas.openxmlformats.org/spreadsheetml/2006/main" count="143" uniqueCount="85">
  <si>
    <t>Variables Comisión</t>
  </si>
  <si>
    <t>Tipo de Cliente</t>
  </si>
  <si>
    <t>Directo</t>
  </si>
  <si>
    <t>Agencia</t>
  </si>
  <si>
    <t>Gobierno</t>
  </si>
  <si>
    <t>Fecha de emisión</t>
  </si>
  <si>
    <t>% de comisión</t>
  </si>
  <si>
    <t>Tipo de ejecutivo</t>
  </si>
  <si>
    <t>%Asignado a plaza.</t>
  </si>
  <si>
    <t>Tipo de venta</t>
  </si>
  <si>
    <t>Intercambio facturado</t>
  </si>
  <si>
    <t>Facturado</t>
  </si>
  <si>
    <t>Patrocinio</t>
  </si>
  <si>
    <t>Intercambio no facturado</t>
  </si>
  <si>
    <t>Incentivos a la Venta</t>
  </si>
  <si>
    <t>(Trimestrar/Cobrado: Montos fijos).</t>
  </si>
  <si>
    <t>Días promedio cartera por tipo de cliente (Montos fijos).</t>
  </si>
  <si>
    <t>Paquete especial (%).</t>
  </si>
  <si>
    <t>Reactivaciones.</t>
  </si>
  <si>
    <t>Incluir</t>
  </si>
  <si>
    <t>incluir</t>
  </si>
  <si>
    <t>Macro</t>
  </si>
  <si>
    <t>Grande</t>
  </si>
  <si>
    <t>Chico</t>
  </si>
  <si>
    <t>Mediana</t>
  </si>
  <si>
    <t>Días</t>
  </si>
  <si>
    <t>%Comisión</t>
  </si>
  <si>
    <t>De la comisión otorgada por el tipo de cliente.</t>
  </si>
  <si>
    <t>Venta Ejemplo</t>
  </si>
  <si>
    <t>Presupuesto Trimestrar/Cobrado: Montos Fijos</t>
  </si>
  <si>
    <t>Mes 1</t>
  </si>
  <si>
    <t>Mes 2</t>
  </si>
  <si>
    <t>Mes 3</t>
  </si>
  <si>
    <t>Presupuesto</t>
  </si>
  <si>
    <t>Total</t>
  </si>
  <si>
    <t>Cobrado</t>
  </si>
  <si>
    <t>Incentivo</t>
  </si>
  <si>
    <t>Incentivo o Premio</t>
  </si>
  <si>
    <t>Directos</t>
  </si>
  <si>
    <t>Días promedio cartera por tipo de cliente</t>
  </si>
  <si>
    <t>Agencias</t>
  </si>
  <si>
    <t>Paquete Especial</t>
  </si>
  <si>
    <t>Reactivación y/o Cliente Nuevo</t>
  </si>
  <si>
    <t>3-10%</t>
  </si>
  <si>
    <t>Clasificación de Ejecutivos</t>
  </si>
  <si>
    <t>Sistema</t>
  </si>
  <si>
    <t>Nivel de Ejecutivo</t>
  </si>
  <si>
    <t>Año 1</t>
  </si>
  <si>
    <t>Año 2</t>
  </si>
  <si>
    <t>Año 3 en adelante</t>
  </si>
  <si>
    <t>25+</t>
  </si>
  <si>
    <t>Nivel Presupuestal 1</t>
  </si>
  <si>
    <t>Nivel Presupuestal 2</t>
  </si>
  <si>
    <t>Nivel Presupuestal 3</t>
  </si>
  <si>
    <t>Nivel Presupuestal 4</t>
  </si>
  <si>
    <t>Nivel Pr. 1</t>
  </si>
  <si>
    <t>Nivel Pr. 4</t>
  </si>
  <si>
    <t>Nivel Pr. 3</t>
  </si>
  <si>
    <t>Nivel Pr. 2</t>
  </si>
  <si>
    <t>Presupuesto 3</t>
  </si>
  <si>
    <t>Presupuesto 4</t>
  </si>
  <si>
    <t>O más</t>
  </si>
  <si>
    <t>Presupuesto 2</t>
  </si>
  <si>
    <t>Presupuesto 1</t>
  </si>
  <si>
    <t>Rango Presupuestal</t>
  </si>
  <si>
    <t>Las plazas que se incluyen en cada nivel presupuestan serán modificables solo por Contador General del Área</t>
  </si>
  <si>
    <t>Falta agregar que plazas irán en el arranque inicial de cada nivel presupuestal.</t>
  </si>
  <si>
    <t>Se programa "manualmente" una vez y no cambia por nivel de ejecutivo ni nivel presupuestal</t>
  </si>
  <si>
    <t>Administración</t>
  </si>
  <si>
    <t>Intercambios</t>
  </si>
  <si>
    <t>Administración de Ventas: ¿Quién tiene cuentas administradas?</t>
  </si>
  <si>
    <t>¿Quién hace la negociación?</t>
  </si>
  <si>
    <t>¿Dónde y quién define si una venta requiere de un administrador?</t>
  </si>
  <si>
    <t>Plazos</t>
  </si>
  <si>
    <t>Condición plazo se toma conforme a la fecha de la generación de la primer factura.</t>
  </si>
  <si>
    <t>Pantalla que permita modificar los plazos por cliente, solo para el contador general del área</t>
  </si>
  <si>
    <t>Pantalla que permita modificar la comisión, de una orden de transmisión, solo para el contador general del área</t>
  </si>
  <si>
    <t>Estas dos solo aplican venta pagada en dinero. Es decir no Intercambios y NO Administración.</t>
  </si>
  <si>
    <t>Se suma, y se da de alta cuando se da de alta el paquete, y lo hace Gerencia Corporativa de Publicidad. Aplica para todos los niveles presupuestales.</t>
  </si>
  <si>
    <t>Reactivación: Cliente al que no se le ha facturado en 450 días de la última factura. EXCLUYENDO INTERCAMBIO y ADMINISTRACIÓN</t>
  </si>
  <si>
    <t>No aplica a ventas pagadas por anticipado ni a Intercambios</t>
  </si>
  <si>
    <t>El calculo sería mensual, y se cumpliría solo cuando todos los clientes estén dentro de rango</t>
  </si>
  <si>
    <t>Tipo de Ejecutivo</t>
  </si>
  <si>
    <t>Nivel Presupuestal</t>
  </si>
  <si>
    <t>De la comisión base otorgada por el tipo de cliente.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</si>
</sst>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0.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9" fontId="0" fillId="0" borderId="0" xfId="2" applyFont="1"/>
    <xf numFmtId="0" fontId="0" fillId="2" borderId="0" xfId="0" applyFill="1"/>
    <xf numFmtId="9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0" fontId="0" fillId="0" borderId="0" xfId="0" applyAlignment="1">
      <alignment horizontal="left" vertical="center" wrapText="1"/>
    </xf>
    <xf numFmtId="0" fontId="0" fillId="4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2" applyFont="1" applyBorder="1"/>
    <xf numFmtId="0" fontId="2" fillId="5" borderId="1" xfId="0" applyFont="1" applyFill="1" applyBorder="1"/>
    <xf numFmtId="0" fontId="0" fillId="3" borderId="1" xfId="0" applyFill="1" applyBorder="1" applyAlignment="1">
      <alignment horizont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164" fontId="0" fillId="0" borderId="1" xfId="2" applyNumberFormat="1" applyFont="1" applyBorder="1"/>
    <xf numFmtId="9" fontId="0" fillId="3" borderId="0" xfId="2" applyFont="1" applyFill="1"/>
    <xf numFmtId="0" fontId="0" fillId="3" borderId="0" xfId="0" applyFill="1"/>
    <xf numFmtId="9" fontId="0" fillId="3" borderId="1" xfId="2" applyFont="1" applyFill="1" applyBorder="1"/>
    <xf numFmtId="0" fontId="0" fillId="0" borderId="0" xfId="0" applyAlignment="1">
      <alignment horizontal="center"/>
    </xf>
    <xf numFmtId="0" fontId="0" fillId="8" borderId="1" xfId="0" applyFont="1" applyFill="1" applyBorder="1" applyAlignment="1">
      <alignment vertical="center" wrapText="1"/>
    </xf>
    <xf numFmtId="0" fontId="0" fillId="8" borderId="1" xfId="0" applyFont="1" applyFill="1" applyBorder="1" applyAlignment="1">
      <alignment wrapText="1"/>
    </xf>
    <xf numFmtId="9" fontId="0" fillId="0" borderId="1" xfId="2" applyFont="1" applyFill="1" applyBorder="1"/>
    <xf numFmtId="9" fontId="0" fillId="7" borderId="1" xfId="2" applyFont="1" applyFill="1" applyBorder="1"/>
    <xf numFmtId="0" fontId="0" fillId="0" borderId="1" xfId="0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0" fillId="7" borderId="0" xfId="0" applyFill="1"/>
    <xf numFmtId="164" fontId="0" fillId="10" borderId="1" xfId="2" applyNumberFormat="1" applyFont="1" applyFill="1" applyBorder="1"/>
    <xf numFmtId="164" fontId="0" fillId="10" borderId="1" xfId="0" applyNumberFormat="1" applyFill="1" applyBorder="1"/>
    <xf numFmtId="0" fontId="2" fillId="6" borderId="5" xfId="0" applyFont="1" applyFill="1" applyBorder="1" applyAlignment="1"/>
    <xf numFmtId="0" fontId="2" fillId="6" borderId="4" xfId="0" applyFont="1" applyFill="1" applyBorder="1" applyAlignment="1"/>
    <xf numFmtId="0" fontId="0" fillId="9" borderId="0" xfId="0" applyFill="1"/>
    <xf numFmtId="9" fontId="0" fillId="9" borderId="0" xfId="2" applyFont="1" applyFill="1"/>
    <xf numFmtId="44" fontId="0" fillId="9" borderId="0" xfId="1" applyFont="1" applyFill="1"/>
    <xf numFmtId="44" fontId="0" fillId="9" borderId="0" xfId="0" applyNumberForma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3" borderId="1" xfId="2" applyNumberFormat="1" applyFont="1" applyFill="1" applyBorder="1"/>
    <xf numFmtId="164" fontId="0" fillId="0" borderId="1" xfId="2" applyNumberFormat="1" applyFont="1" applyFill="1" applyBorder="1"/>
    <xf numFmtId="0" fontId="0" fillId="11" borderId="0" xfId="0" applyFill="1"/>
    <xf numFmtId="0" fontId="0" fillId="11" borderId="0" xfId="0" applyFill="1" applyAlignment="1">
      <alignment horizontal="center"/>
    </xf>
    <xf numFmtId="10" fontId="0" fillId="3" borderId="1" xfId="2" applyNumberFormat="1" applyFont="1" applyFill="1" applyBorder="1"/>
    <xf numFmtId="6" fontId="0" fillId="0" borderId="1" xfId="0" applyNumberFormat="1" applyBorder="1"/>
    <xf numFmtId="0" fontId="3" fillId="3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</cellXfs>
  <cellStyles count="3">
    <cellStyle name="Moneda" xfId="1" builtinId="4"/>
    <cellStyle name="Normal" xfId="0" builtinId="0"/>
    <cellStyle name="Porcentual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F1:T71"/>
  <sheetViews>
    <sheetView tabSelected="1" topLeftCell="F1" zoomScale="85" zoomScaleNormal="85" workbookViewId="0">
      <selection activeCell="G59" sqref="G59"/>
    </sheetView>
  </sheetViews>
  <sheetFormatPr baseColWidth="10" defaultRowHeight="15"/>
  <cols>
    <col min="6" max="6" width="12.7109375" customWidth="1"/>
    <col min="7" max="7" width="21" customWidth="1"/>
    <col min="11" max="11" width="10.85546875" customWidth="1"/>
    <col min="12" max="13" width="17.7109375" customWidth="1"/>
    <col min="14" max="14" width="31.7109375" customWidth="1"/>
    <col min="15" max="15" width="33.28515625" customWidth="1"/>
  </cols>
  <sheetData>
    <row r="1" spans="6:20">
      <c r="H1" s="47">
        <v>2</v>
      </c>
      <c r="I1" s="47"/>
      <c r="J1" s="47"/>
      <c r="K1" s="47">
        <v>1</v>
      </c>
      <c r="L1" s="47"/>
      <c r="M1" s="26"/>
      <c r="N1" s="47" t="s">
        <v>77</v>
      </c>
      <c r="O1" s="47"/>
    </row>
    <row r="2" spans="6:20">
      <c r="F2" s="36" t="s">
        <v>54</v>
      </c>
      <c r="G2" s="37"/>
      <c r="H2" s="37"/>
      <c r="I2" s="37"/>
      <c r="J2" s="37"/>
      <c r="K2" s="37"/>
      <c r="L2" s="37"/>
      <c r="M2" s="37"/>
      <c r="N2" s="37"/>
      <c r="O2" s="37"/>
    </row>
    <row r="3" spans="6:20" ht="29.25" customHeight="1">
      <c r="F3" s="52" t="s">
        <v>7</v>
      </c>
      <c r="G3" s="52" t="s">
        <v>84</v>
      </c>
      <c r="H3" s="19" t="s">
        <v>2</v>
      </c>
      <c r="I3" s="19" t="s">
        <v>3</v>
      </c>
      <c r="J3" s="19" t="s">
        <v>4</v>
      </c>
      <c r="K3" s="32" t="s">
        <v>69</v>
      </c>
      <c r="L3" s="32" t="s">
        <v>68</v>
      </c>
      <c r="M3" s="32"/>
      <c r="N3" s="27" t="s">
        <v>41</v>
      </c>
      <c r="O3" s="27" t="s">
        <v>42</v>
      </c>
    </row>
    <row r="4" spans="6:20">
      <c r="F4" s="53"/>
      <c r="G4" s="53"/>
      <c r="H4" s="25">
        <v>0.1</v>
      </c>
      <c r="I4" s="25">
        <v>0.03</v>
      </c>
      <c r="J4" s="30">
        <v>0.05</v>
      </c>
      <c r="K4" s="34">
        <v>2.5000000000000001E-2</v>
      </c>
      <c r="L4" s="22">
        <v>2.5000000000000001E-2</v>
      </c>
      <c r="M4" s="22"/>
      <c r="N4" s="15" t="s">
        <v>43</v>
      </c>
      <c r="O4" s="21">
        <v>0.05</v>
      </c>
    </row>
    <row r="5" spans="6:20">
      <c r="F5" s="18">
        <v>1</v>
      </c>
      <c r="G5" s="59">
        <v>1</v>
      </c>
      <c r="H5" s="16">
        <f>G5*$H$4</f>
        <v>0.1</v>
      </c>
      <c r="I5" s="16">
        <f>G5*$I$4</f>
        <v>0.03</v>
      </c>
      <c r="J5" s="30">
        <f>$J$4</f>
        <v>0.05</v>
      </c>
      <c r="K5" s="35">
        <f>$K$4</f>
        <v>2.5000000000000001E-2</v>
      </c>
      <c r="L5" s="22">
        <v>2.5000000000000001E-2</v>
      </c>
      <c r="M5" s="22"/>
      <c r="N5" s="48" t="s">
        <v>78</v>
      </c>
      <c r="O5" s="48" t="s">
        <v>79</v>
      </c>
    </row>
    <row r="6" spans="6:20">
      <c r="F6" s="18">
        <v>2</v>
      </c>
      <c r="G6" s="59">
        <v>1.125</v>
      </c>
      <c r="H6" s="16">
        <f t="shared" ref="H6:H8" si="0">G6*$H$4</f>
        <v>0.1125</v>
      </c>
      <c r="I6" s="16">
        <f t="shared" ref="I6:I8" si="1">G6*$I$4</f>
        <v>3.3750000000000002E-2</v>
      </c>
      <c r="J6" s="30">
        <f t="shared" ref="J6:J8" si="2">$J$4</f>
        <v>0.05</v>
      </c>
      <c r="K6" s="35">
        <f>$K$4</f>
        <v>2.5000000000000001E-2</v>
      </c>
      <c r="L6" s="22">
        <v>2.5000000000000001E-2</v>
      </c>
      <c r="M6" s="22"/>
      <c r="N6" s="49"/>
      <c r="O6" s="49"/>
    </row>
    <row r="7" spans="6:20">
      <c r="F7" s="18">
        <v>3</v>
      </c>
      <c r="G7" s="59">
        <v>1.25</v>
      </c>
      <c r="H7" s="16">
        <f t="shared" si="0"/>
        <v>0.125</v>
      </c>
      <c r="I7" s="16">
        <f t="shared" si="1"/>
        <v>3.7499999999999999E-2</v>
      </c>
      <c r="J7" s="30">
        <f t="shared" si="2"/>
        <v>0.05</v>
      </c>
      <c r="K7" s="35">
        <f>$K$4</f>
        <v>2.5000000000000001E-2</v>
      </c>
      <c r="L7" s="22">
        <v>2.5000000000000001E-2</v>
      </c>
      <c r="M7" s="22"/>
      <c r="N7" s="49"/>
      <c r="O7" s="49"/>
    </row>
    <row r="8" spans="6:20">
      <c r="F8" s="18">
        <v>4</v>
      </c>
      <c r="G8" s="59">
        <v>1.375</v>
      </c>
      <c r="H8" s="16">
        <f t="shared" si="0"/>
        <v>0.13750000000000001</v>
      </c>
      <c r="I8" s="16">
        <f t="shared" si="1"/>
        <v>4.1249999999999995E-2</v>
      </c>
      <c r="J8" s="30">
        <f t="shared" si="2"/>
        <v>0.05</v>
      </c>
      <c r="K8" s="35">
        <f>$K$4</f>
        <v>2.5000000000000001E-2</v>
      </c>
      <c r="L8" s="22">
        <v>2.5000000000000001E-2</v>
      </c>
      <c r="M8" s="22"/>
      <c r="N8" s="50"/>
      <c r="O8" s="50"/>
      <c r="S8" t="s">
        <v>64</v>
      </c>
    </row>
    <row r="9" spans="6:20">
      <c r="N9" s="1"/>
      <c r="O9" s="1"/>
    </row>
    <row r="10" spans="6:20">
      <c r="F10" s="36" t="s">
        <v>53</v>
      </c>
      <c r="G10" s="37"/>
      <c r="H10" s="37"/>
      <c r="I10" s="37"/>
      <c r="J10" s="37"/>
      <c r="K10" s="37"/>
      <c r="L10" s="37"/>
      <c r="M10" s="37"/>
      <c r="N10" s="37"/>
      <c r="O10" s="37"/>
      <c r="S10" s="51" t="s">
        <v>63</v>
      </c>
      <c r="T10" s="51"/>
    </row>
    <row r="11" spans="6:20" ht="30" customHeight="1">
      <c r="F11" s="52" t="s">
        <v>7</v>
      </c>
      <c r="G11" s="52" t="s">
        <v>84</v>
      </c>
      <c r="H11" s="20" t="s">
        <v>2</v>
      </c>
      <c r="I11" s="20" t="s">
        <v>3</v>
      </c>
      <c r="J11" s="19" t="s">
        <v>4</v>
      </c>
      <c r="K11" s="32" t="s">
        <v>69</v>
      </c>
      <c r="L11" s="32" t="s">
        <v>68</v>
      </c>
      <c r="M11" s="32"/>
      <c r="N11" s="28" t="s">
        <v>41</v>
      </c>
      <c r="O11" s="28" t="s">
        <v>42</v>
      </c>
      <c r="S11">
        <v>0</v>
      </c>
      <c r="T11">
        <v>1000000</v>
      </c>
    </row>
    <row r="12" spans="6:20">
      <c r="F12" s="53"/>
      <c r="G12" s="53"/>
      <c r="H12" s="55">
        <v>0.15</v>
      </c>
      <c r="I12" s="25">
        <v>0.04</v>
      </c>
      <c r="J12" s="30">
        <v>0.05</v>
      </c>
      <c r="K12" s="34">
        <v>2.5000000000000001E-2</v>
      </c>
      <c r="L12" s="22">
        <v>2.5000000000000001E-2</v>
      </c>
      <c r="M12" s="22"/>
      <c r="N12" s="15" t="s">
        <v>43</v>
      </c>
      <c r="O12" s="21">
        <v>0.05</v>
      </c>
    </row>
    <row r="13" spans="6:20">
      <c r="F13" s="18">
        <v>1</v>
      </c>
      <c r="G13" s="59">
        <v>1</v>
      </c>
      <c r="H13" s="56">
        <f>G13*$H$12</f>
        <v>0.15</v>
      </c>
      <c r="I13" s="29">
        <f>G13*$I$12</f>
        <v>0.04</v>
      </c>
      <c r="J13" s="30">
        <v>0.05</v>
      </c>
      <c r="K13" s="35">
        <f>$K$12</f>
        <v>2.5000000000000001E-2</v>
      </c>
      <c r="L13" s="22">
        <v>2.5000000000000001E-2</v>
      </c>
      <c r="M13" s="22"/>
      <c r="N13" s="31"/>
      <c r="O13" s="31"/>
      <c r="S13" s="51" t="s">
        <v>62</v>
      </c>
      <c r="T13" s="51"/>
    </row>
    <row r="14" spans="6:20">
      <c r="F14" s="18">
        <v>2</v>
      </c>
      <c r="G14" s="59">
        <v>1.125</v>
      </c>
      <c r="H14" s="22">
        <f t="shared" ref="H14:H16" si="3">G14*$H$12</f>
        <v>0.16874999999999998</v>
      </c>
      <c r="I14" s="16">
        <f t="shared" ref="I14:I16" si="4">G14*$I$12</f>
        <v>4.4999999999999998E-2</v>
      </c>
      <c r="J14" s="30">
        <v>0.05</v>
      </c>
      <c r="K14" s="35">
        <f>$K$12</f>
        <v>2.5000000000000001E-2</v>
      </c>
      <c r="L14" s="22">
        <v>2.5000000000000001E-2</v>
      </c>
      <c r="M14" s="22"/>
      <c r="N14" s="15"/>
      <c r="O14" s="15"/>
      <c r="S14">
        <v>1000001</v>
      </c>
      <c r="T14">
        <v>4000000</v>
      </c>
    </row>
    <row r="15" spans="6:20">
      <c r="F15" s="18">
        <v>3</v>
      </c>
      <c r="G15" s="59">
        <v>1.25</v>
      </c>
      <c r="H15" s="22">
        <f t="shared" si="3"/>
        <v>0.1875</v>
      </c>
      <c r="I15" s="16">
        <f t="shared" si="4"/>
        <v>0.05</v>
      </c>
      <c r="J15" s="30">
        <v>0.05</v>
      </c>
      <c r="K15" s="35">
        <f>$K$12</f>
        <v>2.5000000000000001E-2</v>
      </c>
      <c r="L15" s="22">
        <v>2.5000000000000001E-2</v>
      </c>
      <c r="M15" s="22"/>
      <c r="N15" s="15"/>
      <c r="O15" s="15"/>
    </row>
    <row r="16" spans="6:20">
      <c r="F16" s="18">
        <v>4</v>
      </c>
      <c r="G16" s="59">
        <v>1.375</v>
      </c>
      <c r="H16" s="22">
        <f t="shared" si="3"/>
        <v>0.20624999999999999</v>
      </c>
      <c r="I16" s="16">
        <f t="shared" si="4"/>
        <v>5.5E-2</v>
      </c>
      <c r="J16" s="30">
        <v>0.05</v>
      </c>
      <c r="K16" s="35">
        <f>$K$12</f>
        <v>2.5000000000000001E-2</v>
      </c>
      <c r="L16" s="22">
        <v>2.5000000000000001E-2</v>
      </c>
      <c r="M16" s="22"/>
      <c r="N16" s="15"/>
      <c r="O16" s="15"/>
      <c r="S16" s="51" t="s">
        <v>59</v>
      </c>
      <c r="T16" s="51"/>
    </row>
    <row r="17" spans="6:20">
      <c r="N17" s="1"/>
      <c r="O17" s="1"/>
      <c r="S17">
        <v>4000001</v>
      </c>
      <c r="T17">
        <v>1000000</v>
      </c>
    </row>
    <row r="18" spans="6:20">
      <c r="F18" s="36" t="s">
        <v>52</v>
      </c>
      <c r="G18" s="37"/>
      <c r="H18" s="37"/>
      <c r="I18" s="37"/>
      <c r="J18" s="37"/>
      <c r="K18" s="37"/>
      <c r="L18" s="37"/>
      <c r="M18" s="37"/>
      <c r="N18" s="37"/>
      <c r="O18" s="37"/>
    </row>
    <row r="19" spans="6:20" ht="31.5" customHeight="1">
      <c r="F19" s="52" t="s">
        <v>7</v>
      </c>
      <c r="G19" s="52" t="s">
        <v>84</v>
      </c>
      <c r="H19" s="20" t="s">
        <v>2</v>
      </c>
      <c r="I19" s="20" t="s">
        <v>3</v>
      </c>
      <c r="J19" s="20" t="s">
        <v>4</v>
      </c>
      <c r="K19" s="32" t="s">
        <v>69</v>
      </c>
      <c r="L19" s="32" t="s">
        <v>68</v>
      </c>
      <c r="M19" s="32"/>
      <c r="N19" s="28" t="s">
        <v>41</v>
      </c>
      <c r="O19" s="28" t="s">
        <v>42</v>
      </c>
      <c r="S19" s="51" t="s">
        <v>60</v>
      </c>
      <c r="T19" s="51"/>
    </row>
    <row r="20" spans="6:20">
      <c r="F20" s="53"/>
      <c r="G20" s="53"/>
      <c r="H20" s="25">
        <v>0.25</v>
      </c>
      <c r="I20" s="25">
        <v>0.06</v>
      </c>
      <c r="J20" s="30">
        <v>0.05</v>
      </c>
      <c r="K20" s="34">
        <v>2.5000000000000001E-2</v>
      </c>
      <c r="L20" s="22">
        <v>2.5000000000000001E-2</v>
      </c>
      <c r="M20" s="22"/>
      <c r="N20" s="15" t="s">
        <v>43</v>
      </c>
      <c r="O20" s="21">
        <v>0.05</v>
      </c>
      <c r="S20">
        <v>10000001</v>
      </c>
      <c r="T20" t="s">
        <v>61</v>
      </c>
    </row>
    <row r="21" spans="6:20">
      <c r="F21" s="18">
        <v>1</v>
      </c>
      <c r="G21" s="59">
        <v>1</v>
      </c>
      <c r="H21" s="29">
        <f>G21*$H$20</f>
        <v>0.25</v>
      </c>
      <c r="I21" s="29">
        <f>G21*$I$20</f>
        <v>0.06</v>
      </c>
      <c r="J21" s="30">
        <v>0.05</v>
      </c>
      <c r="K21" s="35">
        <f>$K$20</f>
        <v>2.5000000000000001E-2</v>
      </c>
      <c r="L21" s="22">
        <v>2.5000000000000001E-2</v>
      </c>
      <c r="M21" s="22"/>
      <c r="N21" s="31"/>
      <c r="O21" s="31"/>
    </row>
    <row r="22" spans="6:20">
      <c r="F22" s="18">
        <v>2</v>
      </c>
      <c r="G22" s="59">
        <v>1.125</v>
      </c>
      <c r="H22" s="29">
        <f t="shared" ref="H22:H24" si="5">G22*$H$20</f>
        <v>0.28125</v>
      </c>
      <c r="I22" s="29">
        <f t="shared" ref="I22:I24" si="6">G22*$I$20</f>
        <v>6.7500000000000004E-2</v>
      </c>
      <c r="J22" s="30">
        <v>0.05</v>
      </c>
      <c r="K22" s="35">
        <f>$K$20</f>
        <v>2.5000000000000001E-2</v>
      </c>
      <c r="L22" s="22">
        <v>2.5000000000000001E-2</v>
      </c>
      <c r="M22" s="22"/>
      <c r="N22" s="31"/>
      <c r="O22" s="31"/>
    </row>
    <row r="23" spans="6:20">
      <c r="F23" s="18">
        <v>3</v>
      </c>
      <c r="G23" s="59">
        <v>1.25</v>
      </c>
      <c r="H23" s="16">
        <f t="shared" si="5"/>
        <v>0.3125</v>
      </c>
      <c r="I23" s="16">
        <f t="shared" si="6"/>
        <v>7.4999999999999997E-2</v>
      </c>
      <c r="J23" s="30">
        <v>0.05</v>
      </c>
      <c r="K23" s="35">
        <f>$K$20</f>
        <v>2.5000000000000001E-2</v>
      </c>
      <c r="L23" s="22">
        <v>2.5000000000000001E-2</v>
      </c>
      <c r="M23" s="22"/>
      <c r="N23" s="15"/>
      <c r="O23" s="15"/>
    </row>
    <row r="24" spans="6:20">
      <c r="F24" s="18">
        <v>4</v>
      </c>
      <c r="G24" s="59">
        <v>1.375</v>
      </c>
      <c r="H24" s="16">
        <f t="shared" si="5"/>
        <v>0.34375</v>
      </c>
      <c r="I24" s="16">
        <f t="shared" si="6"/>
        <v>8.249999999999999E-2</v>
      </c>
      <c r="J24" s="30">
        <v>0.05</v>
      </c>
      <c r="K24" s="35">
        <f>$K$20</f>
        <v>2.5000000000000001E-2</v>
      </c>
      <c r="L24" s="22">
        <v>2.5000000000000001E-2</v>
      </c>
      <c r="M24" s="22"/>
      <c r="N24" s="15"/>
      <c r="O24" s="15"/>
      <c r="S24" t="s">
        <v>65</v>
      </c>
    </row>
    <row r="25" spans="6:20">
      <c r="G25" s="4"/>
      <c r="H25" s="4"/>
      <c r="I25" s="4"/>
      <c r="J25" s="4"/>
      <c r="N25" s="1"/>
      <c r="O25" s="1"/>
    </row>
    <row r="26" spans="6:20">
      <c r="F26" s="36" t="s">
        <v>51</v>
      </c>
      <c r="G26" s="37"/>
      <c r="H26" s="37"/>
      <c r="I26" s="37"/>
      <c r="J26" s="37"/>
      <c r="K26" s="37"/>
      <c r="L26" s="37"/>
      <c r="M26" s="37"/>
      <c r="N26" s="37"/>
      <c r="O26" s="37"/>
      <c r="S26" t="s">
        <v>66</v>
      </c>
    </row>
    <row r="27" spans="6:20" ht="31.5" customHeight="1">
      <c r="F27" s="52" t="s">
        <v>7</v>
      </c>
      <c r="G27" s="52" t="s">
        <v>84</v>
      </c>
      <c r="H27" s="17" t="s">
        <v>2</v>
      </c>
      <c r="I27" s="17" t="s">
        <v>3</v>
      </c>
      <c r="J27" s="17" t="s">
        <v>4</v>
      </c>
      <c r="K27" s="32" t="s">
        <v>69</v>
      </c>
      <c r="L27" s="32" t="s">
        <v>68</v>
      </c>
      <c r="M27" s="32"/>
      <c r="N27" s="28" t="s">
        <v>41</v>
      </c>
      <c r="O27" s="28" t="s">
        <v>42</v>
      </c>
    </row>
    <row r="28" spans="6:20">
      <c r="F28" s="53"/>
      <c r="G28" s="53"/>
      <c r="H28" s="25">
        <v>0.3</v>
      </c>
      <c r="I28" s="25">
        <v>0.08</v>
      </c>
      <c r="J28" s="30">
        <v>0.05</v>
      </c>
      <c r="K28" s="34">
        <v>2.5000000000000001E-2</v>
      </c>
      <c r="L28" s="22">
        <v>2.5000000000000001E-2</v>
      </c>
      <c r="M28" s="22"/>
      <c r="N28" s="15" t="s">
        <v>43</v>
      </c>
      <c r="O28" s="21">
        <v>0.05</v>
      </c>
    </row>
    <row r="29" spans="6:20">
      <c r="F29" s="18">
        <v>1</v>
      </c>
      <c r="G29" s="59">
        <v>1</v>
      </c>
      <c r="H29" s="29">
        <f>G29*$H$28</f>
        <v>0.3</v>
      </c>
      <c r="I29" s="29">
        <f>G29*$I$28</f>
        <v>0.08</v>
      </c>
      <c r="J29" s="30">
        <v>0.05</v>
      </c>
      <c r="K29" s="35">
        <f>$K$28</f>
        <v>2.5000000000000001E-2</v>
      </c>
      <c r="L29" s="22">
        <v>2.5000000000000001E-2</v>
      </c>
      <c r="M29" s="22"/>
      <c r="N29" s="31"/>
      <c r="O29" s="31"/>
    </row>
    <row r="30" spans="6:20">
      <c r="F30" s="18">
        <v>2</v>
      </c>
      <c r="G30" s="59">
        <v>1.125</v>
      </c>
      <c r="H30" s="29">
        <f t="shared" ref="H30:H32" si="7">G30*$H$28</f>
        <v>0.33749999999999997</v>
      </c>
      <c r="I30" s="29">
        <f t="shared" ref="I30:I32" si="8">G30*$I$28</f>
        <v>0.09</v>
      </c>
      <c r="J30" s="30">
        <v>0.05</v>
      </c>
      <c r="K30" s="35">
        <f>$K$28</f>
        <v>2.5000000000000001E-2</v>
      </c>
      <c r="L30" s="22">
        <v>2.5000000000000001E-2</v>
      </c>
      <c r="M30" s="22"/>
      <c r="N30" s="31"/>
      <c r="O30" s="31"/>
    </row>
    <row r="31" spans="6:20">
      <c r="F31" s="18">
        <v>3</v>
      </c>
      <c r="G31" s="59">
        <v>1.25</v>
      </c>
      <c r="H31" s="29">
        <f t="shared" si="7"/>
        <v>0.375</v>
      </c>
      <c r="I31" s="29">
        <f t="shared" si="8"/>
        <v>0.1</v>
      </c>
      <c r="J31" s="30">
        <v>0.05</v>
      </c>
      <c r="K31" s="35">
        <f>$K$28</f>
        <v>2.5000000000000001E-2</v>
      </c>
      <c r="L31" s="22">
        <v>2.5000000000000001E-2</v>
      </c>
      <c r="M31" s="22"/>
      <c r="N31" s="31"/>
      <c r="O31" s="31"/>
    </row>
    <row r="32" spans="6:20">
      <c r="F32" s="18">
        <v>4</v>
      </c>
      <c r="G32" s="59">
        <v>1.375</v>
      </c>
      <c r="H32" s="16">
        <f t="shared" si="7"/>
        <v>0.41249999999999998</v>
      </c>
      <c r="I32" s="16">
        <f t="shared" si="8"/>
        <v>0.11</v>
      </c>
      <c r="J32" s="30">
        <v>0.05</v>
      </c>
      <c r="K32" s="35">
        <f>$K$28</f>
        <v>2.5000000000000001E-2</v>
      </c>
      <c r="L32" s="22">
        <v>2.5000000000000001E-2</v>
      </c>
      <c r="M32" s="22"/>
      <c r="N32" s="15"/>
      <c r="O32" s="15"/>
    </row>
    <row r="34" spans="6:12">
      <c r="J34" t="s">
        <v>67</v>
      </c>
      <c r="K34" t="s">
        <v>67</v>
      </c>
      <c r="L34" t="s">
        <v>67</v>
      </c>
    </row>
    <row r="41" spans="6:12">
      <c r="F41" t="s">
        <v>70</v>
      </c>
    </row>
    <row r="44" spans="6:12">
      <c r="F44" t="s">
        <v>71</v>
      </c>
    </row>
    <row r="45" spans="6:12">
      <c r="F45" t="s">
        <v>72</v>
      </c>
    </row>
    <row r="48" spans="6:12">
      <c r="F48" t="s">
        <v>74</v>
      </c>
    </row>
    <row r="51" spans="6:6">
      <c r="F51" t="s">
        <v>75</v>
      </c>
    </row>
    <row r="53" spans="6:6">
      <c r="F53" t="s">
        <v>76</v>
      </c>
    </row>
    <row r="66" spans="7:11">
      <c r="G66" s="61" t="s">
        <v>82</v>
      </c>
      <c r="H66" s="62" t="s">
        <v>83</v>
      </c>
      <c r="I66" s="62"/>
      <c r="J66" s="62"/>
      <c r="K66" s="62"/>
    </row>
    <row r="67" spans="7:11">
      <c r="G67" s="61"/>
      <c r="H67" s="64">
        <v>1</v>
      </c>
      <c r="I67" s="64">
        <v>2</v>
      </c>
      <c r="J67" s="64">
        <v>3</v>
      </c>
      <c r="K67" s="64">
        <v>4</v>
      </c>
    </row>
    <row r="68" spans="7:11">
      <c r="G68" s="63">
        <v>1</v>
      </c>
      <c r="H68" s="60">
        <v>0</v>
      </c>
      <c r="I68" s="60">
        <v>0</v>
      </c>
      <c r="J68" s="60">
        <v>0</v>
      </c>
      <c r="K68" s="60">
        <v>0</v>
      </c>
    </row>
    <row r="69" spans="7:11">
      <c r="G69" s="63">
        <v>2</v>
      </c>
      <c r="H69" s="60">
        <v>0</v>
      </c>
      <c r="I69" s="60">
        <v>0</v>
      </c>
      <c r="J69" s="60">
        <v>0</v>
      </c>
      <c r="K69" s="60">
        <v>0</v>
      </c>
    </row>
    <row r="70" spans="7:11">
      <c r="G70" s="63">
        <v>3</v>
      </c>
      <c r="H70" s="60">
        <v>0</v>
      </c>
      <c r="I70" s="60">
        <v>0</v>
      </c>
      <c r="J70" s="60">
        <v>0</v>
      </c>
      <c r="K70" s="60">
        <v>0</v>
      </c>
    </row>
    <row r="71" spans="7:11">
      <c r="G71" s="63">
        <v>4</v>
      </c>
      <c r="H71" s="60">
        <v>0</v>
      </c>
      <c r="I71" s="60">
        <v>0</v>
      </c>
      <c r="J71" s="60">
        <v>0</v>
      </c>
      <c r="K71" s="60">
        <v>0</v>
      </c>
    </row>
  </sheetData>
  <mergeCells count="19">
    <mergeCell ref="F27:F28"/>
    <mergeCell ref="G27:G28"/>
    <mergeCell ref="G66:G67"/>
    <mergeCell ref="H66:K66"/>
    <mergeCell ref="F3:F4"/>
    <mergeCell ref="F11:F12"/>
    <mergeCell ref="G11:G12"/>
    <mergeCell ref="F19:F20"/>
    <mergeCell ref="G19:G20"/>
    <mergeCell ref="S10:T10"/>
    <mergeCell ref="S13:T13"/>
    <mergeCell ref="S16:T16"/>
    <mergeCell ref="S19:T19"/>
    <mergeCell ref="G3:G4"/>
    <mergeCell ref="K1:L1"/>
    <mergeCell ref="H1:J1"/>
    <mergeCell ref="N1:O1"/>
    <mergeCell ref="N5:N8"/>
    <mergeCell ref="O5:O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7"/>
  <sheetViews>
    <sheetView zoomScale="85" zoomScaleNormal="85" workbookViewId="0">
      <selection activeCell="B33" sqref="B33"/>
    </sheetView>
  </sheetViews>
  <sheetFormatPr baseColWidth="10" defaultRowHeight="15"/>
  <cols>
    <col min="2" max="2" width="19.140625" customWidth="1"/>
    <col min="3" max="3" width="10.85546875" customWidth="1"/>
    <col min="4" max="4" width="12.5703125" customWidth="1"/>
  </cols>
  <sheetData>
    <row r="1" spans="1:9">
      <c r="E1" t="s">
        <v>26</v>
      </c>
      <c r="G1" t="s">
        <v>28</v>
      </c>
    </row>
    <row r="2" spans="1:9">
      <c r="G2" s="9">
        <v>100</v>
      </c>
    </row>
    <row r="3" spans="1:9">
      <c r="B3" t="s">
        <v>0</v>
      </c>
      <c r="F3" s="33" t="s">
        <v>73</v>
      </c>
    </row>
    <row r="4" spans="1:9">
      <c r="A4" t="s">
        <v>19</v>
      </c>
      <c r="B4" s="43" t="s">
        <v>1</v>
      </c>
      <c r="C4" s="45" t="s">
        <v>2</v>
      </c>
      <c r="D4" s="45"/>
      <c r="E4" s="4">
        <v>0.12</v>
      </c>
      <c r="F4" s="33">
        <v>90</v>
      </c>
    </row>
    <row r="5" spans="1:9">
      <c r="B5" s="43"/>
      <c r="C5" s="45" t="s">
        <v>3</v>
      </c>
      <c r="D5" s="45"/>
      <c r="E5" s="4">
        <v>0.08</v>
      </c>
      <c r="F5" s="33">
        <v>120</v>
      </c>
    </row>
    <row r="6" spans="1:9">
      <c r="B6" s="43"/>
      <c r="C6" s="45" t="s">
        <v>4</v>
      </c>
      <c r="D6" s="45"/>
      <c r="E6" s="4">
        <v>0.05</v>
      </c>
      <c r="F6" s="33">
        <v>180</v>
      </c>
    </row>
    <row r="7" spans="1:9">
      <c r="A7" t="s">
        <v>20</v>
      </c>
      <c r="B7" s="2" t="s">
        <v>5</v>
      </c>
      <c r="C7" s="46" t="s">
        <v>25</v>
      </c>
      <c r="D7" s="46"/>
      <c r="E7" s="5"/>
      <c r="G7" t="s">
        <v>2</v>
      </c>
      <c r="H7" t="s">
        <v>3</v>
      </c>
      <c r="I7" t="s">
        <v>4</v>
      </c>
    </row>
    <row r="8" spans="1:9">
      <c r="B8" s="43" t="s">
        <v>6</v>
      </c>
      <c r="C8" s="44" t="s">
        <v>7</v>
      </c>
      <c r="D8" s="3">
        <v>1</v>
      </c>
      <c r="E8" s="6">
        <v>1</v>
      </c>
      <c r="G8" s="7">
        <f>E8*$G$13</f>
        <v>12</v>
      </c>
      <c r="H8" s="8">
        <f>E8*$H$13</f>
        <v>8</v>
      </c>
      <c r="I8" s="8"/>
    </row>
    <row r="9" spans="1:9">
      <c r="B9" s="43"/>
      <c r="C9" s="44"/>
      <c r="D9" s="3">
        <v>2</v>
      </c>
      <c r="E9" s="6">
        <v>1.25</v>
      </c>
      <c r="G9" s="7">
        <f t="shared" ref="G9:G11" si="0">E9*$G$13</f>
        <v>15</v>
      </c>
      <c r="H9" s="8">
        <f t="shared" ref="H9:H11" si="1">E9*$H$13</f>
        <v>10</v>
      </c>
      <c r="I9" s="8"/>
    </row>
    <row r="10" spans="1:9">
      <c r="B10" s="43"/>
      <c r="C10" s="44"/>
      <c r="D10" s="3">
        <v>3</v>
      </c>
      <c r="E10" s="6">
        <v>1.5</v>
      </c>
      <c r="G10" s="7">
        <f t="shared" si="0"/>
        <v>18</v>
      </c>
      <c r="H10" s="8">
        <f t="shared" si="1"/>
        <v>12</v>
      </c>
      <c r="I10" s="8"/>
    </row>
    <row r="11" spans="1:9">
      <c r="B11" s="43"/>
      <c r="C11" s="44"/>
      <c r="D11" s="3">
        <v>4</v>
      </c>
      <c r="E11" s="6">
        <v>1.75</v>
      </c>
      <c r="G11" s="7">
        <f t="shared" si="0"/>
        <v>21</v>
      </c>
      <c r="H11" s="8">
        <f t="shared" si="1"/>
        <v>14</v>
      </c>
      <c r="I11" s="8"/>
    </row>
    <row r="12" spans="1:9">
      <c r="B12" s="43"/>
      <c r="C12" s="10"/>
      <c r="D12" s="3"/>
      <c r="G12" t="s">
        <v>2</v>
      </c>
      <c r="H12" t="s">
        <v>3</v>
      </c>
      <c r="I12" t="s">
        <v>4</v>
      </c>
    </row>
    <row r="13" spans="1:9">
      <c r="B13" s="43"/>
      <c r="C13" s="44" t="s">
        <v>8</v>
      </c>
      <c r="D13" s="3" t="s">
        <v>21</v>
      </c>
      <c r="E13" s="4">
        <v>1</v>
      </c>
      <c r="F13" s="42" t="s">
        <v>27</v>
      </c>
      <c r="G13" s="7">
        <f>$G$2*$E$4*E13</f>
        <v>12</v>
      </c>
      <c r="H13" s="8">
        <f>$G$2*$E$5*E13</f>
        <v>8</v>
      </c>
      <c r="I13" s="8">
        <f>$G$2*$E$6*E13</f>
        <v>5</v>
      </c>
    </row>
    <row r="14" spans="1:9">
      <c r="B14" s="43"/>
      <c r="C14" s="44"/>
      <c r="D14" s="3" t="s">
        <v>22</v>
      </c>
      <c r="E14" s="4">
        <v>1.35</v>
      </c>
      <c r="F14" s="42"/>
      <c r="G14" s="7">
        <f t="shared" ref="G14:G16" si="2">$G$2*$E$4*E14</f>
        <v>16.200000000000003</v>
      </c>
      <c r="H14" s="8">
        <f t="shared" ref="H14:H16" si="3">$G$2*$E$5*E14</f>
        <v>10.8</v>
      </c>
      <c r="I14" s="8">
        <f t="shared" ref="I14:I16" si="4">$G$2*$E$6*E14</f>
        <v>6.75</v>
      </c>
    </row>
    <row r="15" spans="1:9">
      <c r="B15" s="43"/>
      <c r="C15" s="44"/>
      <c r="D15" s="3" t="s">
        <v>24</v>
      </c>
      <c r="E15" s="4">
        <v>1.75</v>
      </c>
      <c r="F15" s="42"/>
      <c r="G15" s="7">
        <f t="shared" si="2"/>
        <v>21</v>
      </c>
      <c r="H15" s="8">
        <f t="shared" si="3"/>
        <v>14</v>
      </c>
      <c r="I15" s="8">
        <f t="shared" si="4"/>
        <v>8.75</v>
      </c>
    </row>
    <row r="16" spans="1:9">
      <c r="B16" s="43"/>
      <c r="C16" s="44"/>
      <c r="D16" s="3" t="s">
        <v>23</v>
      </c>
      <c r="E16" s="4">
        <v>2</v>
      </c>
      <c r="F16" s="42"/>
      <c r="G16" s="7">
        <f t="shared" si="2"/>
        <v>24</v>
      </c>
      <c r="H16" s="8">
        <f t="shared" si="3"/>
        <v>16</v>
      </c>
      <c r="I16" s="8">
        <f t="shared" si="4"/>
        <v>10</v>
      </c>
    </row>
    <row r="17" spans="2:4">
      <c r="B17" s="43" t="s">
        <v>9</v>
      </c>
      <c r="C17" s="45" t="s">
        <v>10</v>
      </c>
      <c r="D17" s="45"/>
    </row>
    <row r="18" spans="2:4">
      <c r="B18" s="43"/>
      <c r="C18" s="45" t="s">
        <v>11</v>
      </c>
      <c r="D18" s="45"/>
    </row>
    <row r="19" spans="2:4">
      <c r="B19" s="43"/>
      <c r="C19" s="45" t="s">
        <v>12</v>
      </c>
      <c r="D19" s="45"/>
    </row>
    <row r="20" spans="2:4">
      <c r="B20" s="43"/>
      <c r="C20" s="45" t="s">
        <v>13</v>
      </c>
      <c r="D20" s="45"/>
    </row>
    <row r="23" spans="2:4">
      <c r="B23" t="s">
        <v>14</v>
      </c>
    </row>
    <row r="24" spans="2:4">
      <c r="B24" t="s">
        <v>15</v>
      </c>
    </row>
    <row r="25" spans="2:4">
      <c r="B25" t="s">
        <v>16</v>
      </c>
    </row>
    <row r="26" spans="2:4">
      <c r="B26" t="s">
        <v>17</v>
      </c>
    </row>
    <row r="27" spans="2:4">
      <c r="B27" t="s">
        <v>18</v>
      </c>
    </row>
  </sheetData>
  <mergeCells count="14">
    <mergeCell ref="F13:F16"/>
    <mergeCell ref="B4:B6"/>
    <mergeCell ref="B17:B20"/>
    <mergeCell ref="C8:C11"/>
    <mergeCell ref="C13:C16"/>
    <mergeCell ref="C4:D4"/>
    <mergeCell ref="C5:D5"/>
    <mergeCell ref="C6:D6"/>
    <mergeCell ref="C7:D7"/>
    <mergeCell ref="C17:D17"/>
    <mergeCell ref="C18:D18"/>
    <mergeCell ref="C19:D19"/>
    <mergeCell ref="C20:D20"/>
    <mergeCell ref="B8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zoomScale="130" zoomScaleNormal="130" workbookViewId="0">
      <selection activeCell="I14" sqref="I14"/>
    </sheetView>
  </sheetViews>
  <sheetFormatPr baseColWidth="10" defaultRowHeight="15"/>
  <sheetData>
    <row r="1" spans="1:10">
      <c r="A1" t="s">
        <v>29</v>
      </c>
    </row>
    <row r="2" spans="1:10">
      <c r="C2" t="s">
        <v>30</v>
      </c>
      <c r="D2" t="s">
        <v>31</v>
      </c>
      <c r="E2" t="s">
        <v>32</v>
      </c>
      <c r="F2" t="s">
        <v>34</v>
      </c>
    </row>
    <row r="3" spans="1:10">
      <c r="B3" t="s">
        <v>33</v>
      </c>
      <c r="C3">
        <v>100000</v>
      </c>
      <c r="D3">
        <v>100</v>
      </c>
      <c r="E3">
        <v>100</v>
      </c>
      <c r="F3">
        <f>SUM(C3:E3)</f>
        <v>100200</v>
      </c>
    </row>
    <row r="5" spans="1:10">
      <c r="A5" s="11" t="s">
        <v>38</v>
      </c>
      <c r="B5" s="11" t="s">
        <v>80</v>
      </c>
    </row>
    <row r="6" spans="1:10">
      <c r="A6" t="s">
        <v>36</v>
      </c>
      <c r="B6" t="s">
        <v>25</v>
      </c>
      <c r="C6" t="s">
        <v>35</v>
      </c>
      <c r="D6" t="s">
        <v>37</v>
      </c>
      <c r="H6" t="s">
        <v>39</v>
      </c>
    </row>
    <row r="7" spans="1:10">
      <c r="A7" s="23">
        <v>0.03</v>
      </c>
      <c r="B7" s="24">
        <v>30</v>
      </c>
      <c r="C7">
        <v>20000</v>
      </c>
      <c r="D7" s="7">
        <f>C7*A7</f>
        <v>600</v>
      </c>
      <c r="G7" t="s">
        <v>38</v>
      </c>
      <c r="H7" s="33">
        <v>90</v>
      </c>
      <c r="I7" s="42" t="s">
        <v>81</v>
      </c>
      <c r="J7" s="42"/>
    </row>
    <row r="8" spans="1:10">
      <c r="A8" s="23">
        <v>0.02</v>
      </c>
      <c r="B8" s="24">
        <v>60</v>
      </c>
      <c r="C8">
        <v>30000</v>
      </c>
      <c r="D8" s="7">
        <f t="shared" ref="D8:D9" si="0">C8*A8</f>
        <v>600</v>
      </c>
      <c r="G8" t="s">
        <v>4</v>
      </c>
      <c r="H8" s="33">
        <v>180</v>
      </c>
      <c r="I8" s="42"/>
      <c r="J8" s="42"/>
    </row>
    <row r="9" spans="1:10">
      <c r="A9" s="23">
        <v>0.01</v>
      </c>
      <c r="B9" s="24">
        <v>90</v>
      </c>
      <c r="C9">
        <v>50000</v>
      </c>
      <c r="D9" s="7">
        <f t="shared" si="0"/>
        <v>500</v>
      </c>
      <c r="G9" t="s">
        <v>3</v>
      </c>
      <c r="H9" s="33">
        <v>120</v>
      </c>
      <c r="I9" s="42"/>
      <c r="J9" s="42"/>
    </row>
    <row r="10" spans="1:10">
      <c r="B10">
        <v>120</v>
      </c>
      <c r="C10">
        <f>SUM(C7:C9)</f>
        <v>100000</v>
      </c>
      <c r="D10" s="8">
        <f>SUM(D7:D9)</f>
        <v>1700</v>
      </c>
    </row>
    <row r="12" spans="1:10">
      <c r="A12" s="38" t="s">
        <v>4</v>
      </c>
      <c r="B12" s="38"/>
      <c r="C12" s="38"/>
      <c r="D12" s="38"/>
      <c r="E12" s="38"/>
    </row>
    <row r="13" spans="1:10">
      <c r="A13" s="38" t="s">
        <v>36</v>
      </c>
      <c r="B13" s="38" t="s">
        <v>25</v>
      </c>
      <c r="C13" s="38" t="s">
        <v>35</v>
      </c>
      <c r="D13" s="38" t="s">
        <v>37</v>
      </c>
      <c r="E13" s="38"/>
    </row>
    <row r="14" spans="1:10">
      <c r="A14" s="39">
        <v>0.05</v>
      </c>
      <c r="B14" s="38">
        <v>45</v>
      </c>
      <c r="C14" s="38">
        <v>20000</v>
      </c>
      <c r="D14" s="40">
        <f>C14*A14</f>
        <v>1000</v>
      </c>
      <c r="E14" s="38"/>
    </row>
    <row r="15" spans="1:10">
      <c r="A15" s="39">
        <v>0.04</v>
      </c>
      <c r="B15" s="38">
        <v>90</v>
      </c>
      <c r="C15" s="38">
        <v>30000</v>
      </c>
      <c r="D15" s="40">
        <f t="shared" ref="D15:D16" si="1">C15*A15</f>
        <v>1200</v>
      </c>
      <c r="E15" s="38"/>
    </row>
    <row r="16" spans="1:10">
      <c r="A16" s="39">
        <v>0.03</v>
      </c>
      <c r="B16" s="38">
        <v>120</v>
      </c>
      <c r="C16" s="38">
        <v>50000</v>
      </c>
      <c r="D16" s="40">
        <f t="shared" si="1"/>
        <v>1500</v>
      </c>
      <c r="E16" s="38"/>
    </row>
    <row r="17" spans="1:5">
      <c r="A17" s="38"/>
      <c r="B17" s="38"/>
      <c r="C17" s="38">
        <f>SUM(C14:C16)</f>
        <v>100000</v>
      </c>
      <c r="D17" s="41">
        <f>SUM(D14:D16)</f>
        <v>3700</v>
      </c>
      <c r="E17" s="38"/>
    </row>
    <row r="18" spans="1:5">
      <c r="A18" s="38"/>
      <c r="B18" s="38"/>
      <c r="C18" s="38"/>
      <c r="D18" s="38"/>
      <c r="E18" s="38"/>
    </row>
    <row r="19" spans="1:5">
      <c r="A19" s="38" t="s">
        <v>40</v>
      </c>
      <c r="B19" s="38"/>
      <c r="C19" s="38"/>
      <c r="D19" s="38"/>
      <c r="E19" s="38"/>
    </row>
    <row r="20" spans="1:5">
      <c r="A20" s="38" t="s">
        <v>36</v>
      </c>
      <c r="B20" s="38" t="s">
        <v>25</v>
      </c>
      <c r="C20" s="38" t="s">
        <v>35</v>
      </c>
      <c r="D20" s="38" t="s">
        <v>37</v>
      </c>
      <c r="E20" s="38"/>
    </row>
    <row r="21" spans="1:5">
      <c r="A21" s="39">
        <v>0.05</v>
      </c>
      <c r="B21" s="38">
        <v>50</v>
      </c>
      <c r="C21" s="38">
        <v>20000</v>
      </c>
      <c r="D21" s="40">
        <f>C21*A21</f>
        <v>1000</v>
      </c>
      <c r="E21" s="38"/>
    </row>
    <row r="22" spans="1:5">
      <c r="A22" s="39">
        <v>0.04</v>
      </c>
      <c r="B22" s="38">
        <v>100</v>
      </c>
      <c r="C22" s="38">
        <v>30000</v>
      </c>
      <c r="D22" s="40">
        <f t="shared" ref="D22:D23" si="2">C22*A22</f>
        <v>1200</v>
      </c>
      <c r="E22" s="38"/>
    </row>
    <row r="23" spans="1:5">
      <c r="A23" s="39">
        <v>0.03</v>
      </c>
      <c r="B23" s="38">
        <v>150</v>
      </c>
      <c r="C23" s="38">
        <v>50000</v>
      </c>
      <c r="D23" s="40">
        <f t="shared" si="2"/>
        <v>1500</v>
      </c>
      <c r="E23" s="38"/>
    </row>
    <row r="24" spans="1:5">
      <c r="A24" s="38"/>
      <c r="B24" s="38"/>
      <c r="C24" s="38">
        <f>SUM(C21:C23)</f>
        <v>100000</v>
      </c>
      <c r="D24" s="41">
        <f>SUM(D21:D23)</f>
        <v>3700</v>
      </c>
      <c r="E24" s="38"/>
    </row>
  </sheetData>
  <mergeCells count="1">
    <mergeCell ref="I7:J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7"/>
  <sheetViews>
    <sheetView zoomScale="85" zoomScaleNormal="85" workbookViewId="0">
      <selection activeCell="AA7" sqref="A1:AA7"/>
    </sheetView>
  </sheetViews>
  <sheetFormatPr baseColWidth="10" defaultRowHeight="15"/>
  <cols>
    <col min="1" max="1" width="9.85546875" customWidth="1"/>
    <col min="2" max="10" width="2.85546875" customWidth="1"/>
    <col min="11" max="25" width="3.42578125" customWidth="1"/>
    <col min="26" max="26" width="18.5703125" customWidth="1"/>
    <col min="27" max="27" width="19.42578125" customWidth="1"/>
  </cols>
  <sheetData>
    <row r="1" spans="1:27">
      <c r="A1" s="58" t="s">
        <v>44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7"/>
    </row>
    <row r="2" spans="1:27">
      <c r="A2" s="57"/>
      <c r="B2" s="54" t="s">
        <v>47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 t="s">
        <v>48</v>
      </c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12" t="s">
        <v>49</v>
      </c>
      <c r="AA2" s="57"/>
    </row>
    <row r="3" spans="1:27">
      <c r="A3" s="13" t="s">
        <v>45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 t="s">
        <v>50</v>
      </c>
      <c r="AA3" s="57"/>
    </row>
    <row r="4" spans="1:27">
      <c r="A4" s="14" t="s">
        <v>55</v>
      </c>
      <c r="B4" s="54">
        <v>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7" t="s">
        <v>46</v>
      </c>
    </row>
    <row r="5" spans="1:27">
      <c r="A5" s="14" t="s">
        <v>58</v>
      </c>
      <c r="B5" s="54">
        <v>4</v>
      </c>
      <c r="C5" s="54"/>
      <c r="D5" s="54"/>
      <c r="E5" s="54"/>
      <c r="F5" s="54"/>
      <c r="G5" s="54"/>
      <c r="H5" s="54"/>
      <c r="I5" s="54"/>
      <c r="J5" s="54"/>
      <c r="K5" s="54">
        <v>3</v>
      </c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7" t="s">
        <v>46</v>
      </c>
    </row>
    <row r="6" spans="1:27">
      <c r="A6" s="14" t="s">
        <v>57</v>
      </c>
      <c r="B6" s="54">
        <v>4</v>
      </c>
      <c r="C6" s="54"/>
      <c r="D6" s="54"/>
      <c r="E6" s="54"/>
      <c r="F6" s="54"/>
      <c r="G6" s="54"/>
      <c r="H6" s="54"/>
      <c r="I6" s="54"/>
      <c r="J6" s="54"/>
      <c r="K6" s="54">
        <v>3</v>
      </c>
      <c r="L6" s="54"/>
      <c r="M6" s="54"/>
      <c r="N6" s="54"/>
      <c r="O6" s="54"/>
      <c r="P6" s="54"/>
      <c r="Q6" s="54"/>
      <c r="R6" s="54"/>
      <c r="S6" s="54"/>
      <c r="T6" s="54">
        <v>2</v>
      </c>
      <c r="U6" s="54"/>
      <c r="V6" s="54"/>
      <c r="W6" s="54"/>
      <c r="X6" s="54"/>
      <c r="Y6" s="54"/>
      <c r="Z6" s="54"/>
      <c r="AA6" s="57" t="s">
        <v>46</v>
      </c>
    </row>
    <row r="7" spans="1:27">
      <c r="A7" s="14" t="s">
        <v>56</v>
      </c>
      <c r="B7" s="54">
        <v>4</v>
      </c>
      <c r="C7" s="54"/>
      <c r="D7" s="54"/>
      <c r="E7" s="54"/>
      <c r="F7" s="54"/>
      <c r="G7" s="54"/>
      <c r="H7" s="54"/>
      <c r="I7" s="54"/>
      <c r="J7" s="54"/>
      <c r="K7" s="54">
        <v>3</v>
      </c>
      <c r="L7" s="54"/>
      <c r="M7" s="54"/>
      <c r="N7" s="54"/>
      <c r="O7" s="54"/>
      <c r="P7" s="54"/>
      <c r="Q7" s="54"/>
      <c r="R7" s="54"/>
      <c r="S7" s="54"/>
      <c r="T7" s="54">
        <v>2</v>
      </c>
      <c r="U7" s="54"/>
      <c r="V7" s="54"/>
      <c r="W7" s="54"/>
      <c r="X7" s="54"/>
      <c r="Y7" s="54"/>
      <c r="Z7" s="13">
        <v>1</v>
      </c>
      <c r="AA7" s="57" t="s">
        <v>46</v>
      </c>
    </row>
  </sheetData>
  <mergeCells count="12">
    <mergeCell ref="K7:S7"/>
    <mergeCell ref="A1:Z1"/>
    <mergeCell ref="T7:Y7"/>
    <mergeCell ref="N2:Y2"/>
    <mergeCell ref="B4:Z4"/>
    <mergeCell ref="T6:Z6"/>
    <mergeCell ref="B6:J6"/>
    <mergeCell ref="B7:J7"/>
    <mergeCell ref="K6:S6"/>
    <mergeCell ref="B5:J5"/>
    <mergeCell ref="K5:Z5"/>
    <mergeCell ref="B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Hoja1</vt:lpstr>
      <vt:lpstr>Hoja3</vt:lpstr>
      <vt:lpstr>Hoja4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Damken</dc:creator>
  <cp:lastModifiedBy>Manuel Damken</cp:lastModifiedBy>
  <dcterms:created xsi:type="dcterms:W3CDTF">2015-03-05T01:08:28Z</dcterms:created>
  <dcterms:modified xsi:type="dcterms:W3CDTF">2015-05-16T00:55:16Z</dcterms:modified>
</cp:coreProperties>
</file>