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/>
  <bookViews>
    <workbookView xWindow="0" yWindow="0" windowWidth="13935" windowHeight="7680" tabRatio="927" firstSheet="15" activeTab="23"/>
  </bookViews>
  <sheets>
    <sheet name="Presentación" sheetId="8" r:id="rId1"/>
    <sheet name="Porcentaje de Apego" sheetId="37" r:id="rId2"/>
    <sheet name="PROSPECCIÓN" sheetId="20" r:id="rId3"/>
    <sheet name="ListadoRequerimientos" sheetId="18" r:id="rId4"/>
    <sheet name="Estimación" sheetId="12" r:id="rId5"/>
    <sheet name="Estimación Cambio" sheetId="45" r:id="rId6"/>
    <sheet name="Propuesta" sheetId="13" r:id="rId7"/>
    <sheet name="Propuesta Cambio" sheetId="46" r:id="rId8"/>
    <sheet name="LíneaBaseProspección" sheetId="42" r:id="rId9"/>
    <sheet name="PLANEACIÓN" sheetId="22" r:id="rId10"/>
    <sheet name="Cronograma" sheetId="23" r:id="rId11"/>
    <sheet name="PlanProyecto" sheetId="24" r:id="rId12"/>
    <sheet name="LíneaBasePlaneación" sheetId="43" r:id="rId13"/>
    <sheet name="INGENIERÍA" sheetId="27" r:id="rId14"/>
    <sheet name="PlanPruebas" sheetId="29" r:id="rId15"/>
    <sheet name="Diseño" sheetId="40" r:id="rId16"/>
    <sheet name="Doc.funcional" sheetId="33" r:id="rId17"/>
    <sheet name="Mockups" sheetId="34" r:id="rId18"/>
    <sheet name="FlujoPantallas" sheetId="35" r:id="rId19"/>
    <sheet name="MatrizRastreabilidad" sheetId="47" r:id="rId20"/>
    <sheet name="LíneaBaseIngeniería" sheetId="44" r:id="rId21"/>
    <sheet name="FÍSICAS" sheetId="31" r:id="rId22"/>
    <sheet name="FUNCIONALES" sheetId="32" r:id="rId23"/>
    <sheet name="MEDICIÓN, ANÁLISIS Y MONITOREO" sheetId="38" r:id="rId24"/>
    <sheet name="CIERRE" sheetId="25" r:id="rId2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2" l="1"/>
  <c r="G3" i="13"/>
  <c r="G3" i="12"/>
  <c r="G3" i="18"/>
  <c r="G3" i="20"/>
  <c r="B16" i="8"/>
  <c r="C33" i="37"/>
  <c r="D33" i="37"/>
  <c r="C28" i="37"/>
  <c r="D28" i="37"/>
  <c r="G2" i="46"/>
  <c r="C30" i="37"/>
  <c r="D30" i="37"/>
  <c r="C23" i="37"/>
  <c r="D23" i="37"/>
  <c r="C34" i="37"/>
  <c r="D34" i="37"/>
  <c r="C27" i="37"/>
  <c r="D27" i="37"/>
  <c r="G2" i="44"/>
  <c r="G2" i="43"/>
  <c r="C24" i="37"/>
  <c r="D24" i="37"/>
  <c r="C25" i="37"/>
  <c r="D25" i="37"/>
  <c r="C21" i="37"/>
  <c r="C42" i="37"/>
  <c r="D42" i="37"/>
  <c r="C32" i="37"/>
  <c r="D32" i="37"/>
  <c r="C31" i="37"/>
  <c r="D31" i="37"/>
  <c r="C26" i="37"/>
  <c r="D26" i="37"/>
  <c r="C22" i="37"/>
  <c r="D22" i="37"/>
  <c r="D19" i="22"/>
  <c r="D20" i="22"/>
  <c r="D21" i="22"/>
  <c r="C45" i="37"/>
  <c r="D45" i="37"/>
  <c r="C44" i="37"/>
  <c r="D44" i="37"/>
  <c r="C43" i="37"/>
  <c r="D43" i="37"/>
  <c r="C29" i="37"/>
  <c r="D29" i="37"/>
  <c r="G2" i="40"/>
  <c r="G2" i="32"/>
  <c r="G3" i="31"/>
  <c r="G2" i="29"/>
  <c r="G2" i="27"/>
  <c r="G2" i="24"/>
  <c r="H2" i="23"/>
  <c r="H2" i="22"/>
  <c r="G2" i="13"/>
  <c r="G2" i="12"/>
  <c r="G2" i="18"/>
  <c r="G2" i="20"/>
  <c r="C41" i="37"/>
  <c r="D41" i="37"/>
  <c r="C40" i="37"/>
  <c r="D40" i="37"/>
  <c r="C39" i="37"/>
  <c r="D39" i="37"/>
  <c r="D21" i="37"/>
  <c r="L10" i="29"/>
  <c r="K10" i="29"/>
  <c r="K8" i="29"/>
  <c r="C40" i="27"/>
  <c r="C39" i="27"/>
  <c r="C38" i="27"/>
  <c r="L29" i="27"/>
  <c r="K29" i="27"/>
  <c r="K26" i="27"/>
  <c r="C19" i="25"/>
  <c r="C18" i="25"/>
  <c r="C17" i="25"/>
  <c r="K9" i="25"/>
  <c r="K8" i="25"/>
  <c r="C53" i="24"/>
  <c r="C52" i="24"/>
  <c r="C51" i="24"/>
  <c r="L10" i="24"/>
  <c r="K10" i="24"/>
  <c r="K8" i="24"/>
  <c r="L8" i="23"/>
  <c r="M8" i="23"/>
  <c r="L7" i="23"/>
  <c r="M9" i="22"/>
  <c r="L9" i="22"/>
  <c r="L8" i="22"/>
  <c r="K9" i="20"/>
  <c r="K8" i="20"/>
  <c r="K8" i="18"/>
  <c r="K9" i="18"/>
  <c r="L9" i="18"/>
  <c r="L9" i="13"/>
  <c r="K9" i="13"/>
  <c r="K8" i="13"/>
  <c r="L15" i="12"/>
  <c r="K15" i="12"/>
  <c r="K8" i="12"/>
  <c r="D38" i="37"/>
  <c r="C9" i="37"/>
  <c r="D20" i="37"/>
</calcChain>
</file>

<file path=xl/comments1.xml><?xml version="1.0" encoding="utf-8"?>
<comments xmlns="http://schemas.openxmlformats.org/spreadsheetml/2006/main">
  <authors>
    <author>Angelica</author>
  </authors>
  <commentList>
    <comment ref="C7" authorId="0">
      <text>
        <r>
          <rPr>
            <sz val="9"/>
            <color indexed="81"/>
            <rFont val="Tahoma"/>
            <family val="2"/>
          </rPr>
          <t>Agregar las etapas de acuerdo a la empresa.</t>
        </r>
      </text>
    </comment>
  </commentList>
</comments>
</file>

<file path=xl/comments2.xml><?xml version="1.0" encoding="utf-8"?>
<comments xmlns="http://schemas.openxmlformats.org/spreadsheetml/2006/main">
  <authors>
    <author>Yessy</author>
  </authors>
  <commentList>
    <comment ref="B13" authorId="0">
      <text>
        <r>
          <rPr>
            <sz val="9"/>
            <color indexed="81"/>
            <rFont val="Tahoma"/>
            <family val="2"/>
          </rPr>
          <t>Observaciones sugeridas durante la Auditoría</t>
        </r>
      </text>
    </comment>
  </commentList>
</comments>
</file>

<file path=xl/comments3.xml><?xml version="1.0" encoding="utf-8"?>
<comments xmlns="http://schemas.openxmlformats.org/spreadsheetml/2006/main">
  <authors>
    <author>cscauso</author>
  </authors>
  <commentList>
    <comment ref="C12" authorId="0">
      <text>
        <r>
          <rPr>
            <sz val="8"/>
            <color indexed="81"/>
            <rFont val="Tahoma"/>
            <family val="2"/>
          </rPr>
          <t xml:space="preserve">Cuando la sección de respuestas está en GRIS no debe contestarse
</t>
        </r>
      </text>
    </comment>
  </commentList>
</comments>
</file>

<file path=xl/comments4.xml><?xml version="1.0" encoding="utf-8"?>
<comments xmlns="http://schemas.openxmlformats.org/spreadsheetml/2006/main">
  <authors>
    <author>cscauso</author>
  </authors>
  <commentList>
    <comment ref="B26" authorId="0">
      <text>
        <r>
          <rPr>
            <sz val="8"/>
            <color indexed="81"/>
            <rFont val="Tahoma"/>
            <family val="2"/>
          </rPr>
          <t xml:space="preserve">Cuando la sección de respuestas está en GRIS no debe contestarse
</t>
        </r>
      </text>
    </comment>
    <comment ref="B36" authorId="0">
      <text>
        <r>
          <rPr>
            <sz val="8"/>
            <color indexed="81"/>
            <rFont val="Tahoma"/>
            <family val="2"/>
          </rPr>
          <t xml:space="preserve">Cuando la sección de respuestas está en GRIS no debe contestarse
</t>
        </r>
      </text>
    </comment>
  </commentList>
</comments>
</file>

<file path=xl/comments5.xml><?xml version="1.0" encoding="utf-8"?>
<comments xmlns="http://schemas.openxmlformats.org/spreadsheetml/2006/main">
  <authors>
    <author>cscauso</author>
  </authors>
  <commentList>
    <comment ref="B26" authorId="0">
      <text>
        <r>
          <rPr>
            <sz val="8"/>
            <color indexed="81"/>
            <rFont val="Tahoma"/>
            <family val="2"/>
          </rPr>
          <t xml:space="preserve">Cuando la sección de respuestas está en GRIS no debe contestarse
</t>
        </r>
      </text>
    </comment>
    <comment ref="B36" authorId="0">
      <text>
        <r>
          <rPr>
            <sz val="8"/>
            <color indexed="81"/>
            <rFont val="Tahoma"/>
            <family val="2"/>
          </rPr>
          <t xml:space="preserve">Cuando la sección de respuestas está en GRIS no debe contestarse
</t>
        </r>
      </text>
    </comment>
  </commentList>
</comments>
</file>

<file path=xl/comments6.xml><?xml version="1.0" encoding="utf-8"?>
<comments xmlns="http://schemas.openxmlformats.org/spreadsheetml/2006/main">
  <authors>
    <author>cscauso</author>
  </authors>
  <commentList>
    <comment ref="B13" authorId="0">
      <text>
        <r>
          <rPr>
            <sz val="8"/>
            <color indexed="81"/>
            <rFont val="Tahoma"/>
            <family val="2"/>
          </rPr>
          <t xml:space="preserve">Cuando la sección de respuestas está en GRIS no debe contestarse
</t>
        </r>
      </text>
    </comment>
  </commentList>
</comments>
</file>

<file path=xl/comments7.xml><?xml version="1.0" encoding="utf-8"?>
<comments xmlns="http://schemas.openxmlformats.org/spreadsheetml/2006/main">
  <authors>
    <author>cscauso</author>
  </authors>
  <commentList>
    <comment ref="B13" authorId="0">
      <text>
        <r>
          <rPr>
            <sz val="8"/>
            <color indexed="81"/>
            <rFont val="Tahoma"/>
            <family val="2"/>
          </rPr>
          <t xml:space="preserve">Cuando la sección de respuestas está en GRIS no debe contestarse
</t>
        </r>
      </text>
    </comment>
  </commentList>
</comments>
</file>

<file path=xl/sharedStrings.xml><?xml version="1.0" encoding="utf-8"?>
<sst xmlns="http://schemas.openxmlformats.org/spreadsheetml/2006/main" count="1034" uniqueCount="357">
  <si>
    <t>Verificación</t>
  </si>
  <si>
    <t>Condiciones</t>
  </si>
  <si>
    <t>Observaciones</t>
  </si>
  <si>
    <t>Si</t>
  </si>
  <si>
    <t>No</t>
  </si>
  <si>
    <t>Planificación</t>
  </si>
  <si>
    <t>Ejecución</t>
  </si>
  <si>
    <t>Cierre</t>
  </si>
  <si>
    <t>Porcentaje de Apego</t>
  </si>
  <si>
    <t>No Aplica</t>
  </si>
  <si>
    <t>Etapa</t>
  </si>
  <si>
    <t>Valor</t>
  </si>
  <si>
    <t>Nombre del Proyecto:</t>
  </si>
  <si>
    <t xml:space="preserve">Emitido por: </t>
  </si>
  <si>
    <t xml:space="preserve">Fecha de Emisión: </t>
  </si>
  <si>
    <t>Resolución</t>
  </si>
  <si>
    <t>&lt;Observaciones surgidas de la auditoria&gt;</t>
  </si>
  <si>
    <t>&lt;Buenas prácticas observadas durante la auditoria&gt;</t>
  </si>
  <si>
    <t>Apartado</t>
  </si>
  <si>
    <t>Preguntas aprobadas</t>
  </si>
  <si>
    <t>Checklist de Auditoria de Proceso</t>
  </si>
  <si>
    <t>Etapa del Proyecto:</t>
  </si>
  <si>
    <t>Administrador de Proyecto:</t>
  </si>
  <si>
    <t>Estimación de tamaño</t>
  </si>
  <si>
    <t>¿Se seleccionó el tipo de funcionalidad de acuerdo a cada uno de los requerimiento?</t>
  </si>
  <si>
    <t>¿Se determinó la complejidad por cada uno de los requerimientos enlistados?</t>
  </si>
  <si>
    <r>
      <t xml:space="preserve">¿Se le asignó un valor de reusabilidad </t>
    </r>
    <r>
      <rPr>
        <b/>
        <sz val="10"/>
        <rFont val="Tahoma"/>
        <family val="2"/>
      </rPr>
      <t>(R)</t>
    </r>
    <r>
      <rPr>
        <sz val="10"/>
        <rFont val="Tahoma"/>
        <family val="2"/>
      </rPr>
      <t xml:space="preserve"> a cada uno de los requerimientos?</t>
    </r>
  </si>
  <si>
    <r>
      <t xml:space="preserve">¿Se estipularon la cantidad de operaciones </t>
    </r>
    <r>
      <rPr>
        <b/>
        <sz val="10"/>
        <rFont val="Tahoma"/>
        <family val="2"/>
      </rPr>
      <t>(CO)</t>
    </r>
    <r>
      <rPr>
        <sz val="10"/>
        <rFont val="Tahoma"/>
        <family val="2"/>
      </rPr>
      <t xml:space="preserve"> necesarias para los requerimientos enlistados?</t>
    </r>
  </si>
  <si>
    <r>
      <t xml:space="preserve">¿Se determinó la cantidad de entidades internas </t>
    </r>
    <r>
      <rPr>
        <b/>
        <sz val="10"/>
        <rFont val="Tahoma"/>
        <family val="2"/>
      </rPr>
      <t>(EI)</t>
    </r>
    <r>
      <rPr>
        <sz val="10"/>
        <rFont val="Tahoma"/>
        <family val="2"/>
      </rPr>
      <t xml:space="preserve"> necesarias para cubrir cada uno de los requerimientos?</t>
    </r>
  </si>
  <si>
    <r>
      <t xml:space="preserve">¿Se determinó la cantidad de entidades externas </t>
    </r>
    <r>
      <rPr>
        <b/>
        <sz val="10"/>
        <rFont val="Tahoma"/>
        <family val="2"/>
      </rPr>
      <t>(EI)</t>
    </r>
    <r>
      <rPr>
        <sz val="10"/>
        <rFont val="Tahoma"/>
        <family val="2"/>
      </rPr>
      <t xml:space="preserve"> necesarias para cubrir cada uno de los requerimientos?</t>
    </r>
  </si>
  <si>
    <r>
      <t xml:space="preserve">¿Se le asignó un valor a las optimizaciones </t>
    </r>
    <r>
      <rPr>
        <b/>
        <sz val="10"/>
        <rFont val="Tahoma"/>
        <family val="2"/>
      </rPr>
      <t xml:space="preserve">(O) </t>
    </r>
    <r>
      <rPr>
        <sz val="10"/>
        <rFont val="Tahoma"/>
        <family val="2"/>
      </rPr>
      <t>de cada uno de los requerimientos?</t>
    </r>
  </si>
  <si>
    <r>
      <t xml:space="preserve">¿Se asignó un valor de dominio de conocimiento </t>
    </r>
    <r>
      <rPr>
        <b/>
        <sz val="10"/>
        <rFont val="Tahoma"/>
        <family val="2"/>
      </rPr>
      <t>(D)</t>
    </r>
    <r>
      <rPr>
        <sz val="10"/>
        <rFont val="Tahoma"/>
        <family val="2"/>
      </rPr>
      <t xml:space="preserve"> a cada uno de los requerimientos?</t>
    </r>
  </si>
  <si>
    <r>
      <t xml:space="preserve">¿Se especificó con un valor si se realizó el testing unitario </t>
    </r>
    <r>
      <rPr>
        <b/>
        <sz val="10"/>
        <rFont val="Tahoma"/>
        <family val="2"/>
      </rPr>
      <t>(TU)</t>
    </r>
    <r>
      <rPr>
        <sz val="10"/>
        <rFont val="Tahoma"/>
        <family val="2"/>
      </rPr>
      <t>?</t>
    </r>
  </si>
  <si>
    <r>
      <t xml:space="preserve">¿Se especificó mediante un valor si es necesaria la creación de documentación específica </t>
    </r>
    <r>
      <rPr>
        <b/>
        <sz val="10"/>
        <rFont val="Tahoma"/>
        <family val="2"/>
      </rPr>
      <t>(DE)</t>
    </r>
    <r>
      <rPr>
        <sz val="10"/>
        <rFont val="Tahoma"/>
        <family val="2"/>
      </rPr>
      <t>?</t>
    </r>
  </si>
  <si>
    <r>
      <t xml:space="preserve">¿Se determinó un valor por ajuste de tecnología </t>
    </r>
    <r>
      <rPr>
        <b/>
        <sz val="10"/>
        <rFont val="Tahoma"/>
        <family val="2"/>
      </rPr>
      <t>(T)</t>
    </r>
    <r>
      <rPr>
        <sz val="10"/>
        <rFont val="Tahoma"/>
        <family val="2"/>
      </rPr>
      <t xml:space="preserve">? </t>
    </r>
  </si>
  <si>
    <r>
      <t xml:space="preserve">¿Se asignó un valor para el factor de ajuste </t>
    </r>
    <r>
      <rPr>
        <b/>
        <sz val="10"/>
        <rFont val="Tahoma"/>
        <family val="2"/>
      </rPr>
      <t>(FA)</t>
    </r>
    <r>
      <rPr>
        <sz val="10"/>
        <rFont val="Tahoma"/>
        <family val="2"/>
      </rPr>
      <t>?</t>
    </r>
  </si>
  <si>
    <t>Estimación de esfuerzo</t>
  </si>
  <si>
    <t>¿Existe un valor porcentual para la fase de prospección?</t>
  </si>
  <si>
    <t>¿Existe un valor porcentual para la fase de planeación?</t>
  </si>
  <si>
    <t>¿Existe un valor porcentual para la fase de análisis y diseño?</t>
  </si>
  <si>
    <t>¿Existe un valor porcentual para la fase de pruebas?</t>
  </si>
  <si>
    <t>¿Existe un valor porcentual para la fase de cierre?</t>
  </si>
  <si>
    <t>¿Existe un valor porcentual para la administración de la configuración?</t>
  </si>
  <si>
    <t>Carta al cliente</t>
  </si>
  <si>
    <t>¿Se escribió el puesto de la persona a la que va dirigida?</t>
  </si>
  <si>
    <t>¿Se escribió el nombre de la persona a la que va dirigida?</t>
  </si>
  <si>
    <t>¿Se escribió el nombre de la empresa?</t>
  </si>
  <si>
    <t>¿Se escribió el nombre de la aplicación / proyecto?</t>
  </si>
  <si>
    <t>Descripción de la propuesta</t>
  </si>
  <si>
    <t>¿Se mencionan las funcionalidades generales de la aplicación?</t>
  </si>
  <si>
    <t>¿Se identificó la fecha de aprobación?</t>
  </si>
  <si>
    <t>Fecha de Auditoría:</t>
  </si>
  <si>
    <t>¿Se estipuló el nombre de quien lo elaboró?</t>
  </si>
  <si>
    <t>¿Se estipuló la fecha de elaboración?</t>
  </si>
  <si>
    <t>¿Se identificó quién aprobó el listado de requerimientos?</t>
  </si>
  <si>
    <t>¿Se identificó el requerimiento relacionado al objetivo o necesidad del cliente?</t>
  </si>
  <si>
    <t>¿Se realizó una descripción del requerimiento?</t>
  </si>
  <si>
    <t>¿Se seleccionó el tipo de requerimiento?</t>
  </si>
  <si>
    <t>Presentación</t>
  </si>
  <si>
    <t>Lista de Requerimiento</t>
  </si>
  <si>
    <t>¿Los requerimientos coinciden con los identificados en el listado de requerimientos?</t>
  </si>
  <si>
    <t>Gantt</t>
  </si>
  <si>
    <t>¿Se identificaron los hitos del proyecto?</t>
  </si>
  <si>
    <t>¿Se identificaron las actividades / funcionalidades / entregables relacionadas a cada hito?</t>
  </si>
  <si>
    <t>¿Concuerda el tiempo estimado de la Estimación de Esfuerzos con el Gantt Cliente?</t>
  </si>
  <si>
    <t>¿Se escribió la fecha del envío del documento?</t>
  </si>
  <si>
    <t>¿Se enlistan los hitos del proyecto de acuerdo al documento de estimación?</t>
  </si>
  <si>
    <t>¿Se adjunta el Gantt del proyecto de acuerdo al documento de estimación?</t>
  </si>
  <si>
    <t>Listado de Requerimientos</t>
  </si>
  <si>
    <t>Estimación</t>
  </si>
  <si>
    <t>Propuesta</t>
  </si>
  <si>
    <t>90% - APROBADO</t>
  </si>
  <si>
    <t>Prospección</t>
  </si>
  <si>
    <t>Proceso de Prospección</t>
  </si>
  <si>
    <t>¿Se realizó contacto con el cliente mediante una llamada o un correo electrónico?</t>
  </si>
  <si>
    <t>¿El líder de proyecto realizó la Propuesta?</t>
  </si>
  <si>
    <t>¿Validó el director la Propuesta?</t>
  </si>
  <si>
    <t>¿El líder de proyecto solicitó la creación del repositorio?</t>
  </si>
  <si>
    <t>¿Validó el cliente la propuesta?</t>
  </si>
  <si>
    <t>¿Se generó o actualizó la base de datos de los clientes?</t>
  </si>
  <si>
    <t>Resumen de Apego de Productos de Trabajo</t>
  </si>
  <si>
    <t>Resumen de Apego de Procesos</t>
  </si>
  <si>
    <t>Planeación</t>
  </si>
  <si>
    <t>¿Se realizó el Plan de Proyecto?</t>
  </si>
  <si>
    <t>¿Se creó el cronograma de actividades para el proyecto?</t>
  </si>
  <si>
    <t>Cronograma</t>
  </si>
  <si>
    <t>Plan de Proyecto</t>
  </si>
  <si>
    <t>¿Se identificó el nombre del proyecto?</t>
  </si>
  <si>
    <t>¿Se menciona el nombre de la empresa?</t>
  </si>
  <si>
    <t>Datos Generales</t>
  </si>
  <si>
    <t>¿Se describe el objetivo del proyecto?</t>
  </si>
  <si>
    <t>¿Se describen los supuestos y las restricciones?</t>
  </si>
  <si>
    <t>¿Se listan los hitos del proyecto?</t>
  </si>
  <si>
    <t>¿Para cada hito se indica las fechas de entrega?</t>
  </si>
  <si>
    <t>¿Se agrega la referencia del cronograma relacionado?</t>
  </si>
  <si>
    <t>Organización</t>
  </si>
  <si>
    <t>¿Se indica el nombre de la persona?</t>
  </si>
  <si>
    <t>¿Se indica el teléfono?</t>
  </si>
  <si>
    <t>¿Se agrega uno o más correos electrónicos?</t>
  </si>
  <si>
    <t>¿Se describen las responsabilidades para rol?</t>
  </si>
  <si>
    <t>¿Se adjunta el organigrama del equipo?</t>
  </si>
  <si>
    <t>¿Se listan las capacitaciones necesarias?</t>
  </si>
  <si>
    <t>¿Se indica la fecha límite para las capacitaciones?</t>
  </si>
  <si>
    <t>¿Se seleccionó un tipo para las capacitaciones?</t>
  </si>
  <si>
    <t>Ambientes y Recursos</t>
  </si>
  <si>
    <t>¿Se indica los recursos necesarios?</t>
  </si>
  <si>
    <t>¿Se seleccionó un tipo para los todos los recursos?</t>
  </si>
  <si>
    <t>¿Se estipula la cantidad necesaria?</t>
  </si>
  <si>
    <t>¿Se indica la fecha de necesidad?</t>
  </si>
  <si>
    <t>¿Se indica la fecha de obtenido?</t>
  </si>
  <si>
    <t>Ambiente Desarrollo</t>
  </si>
  <si>
    <t>¿Se indican las herramientas necesarias?</t>
  </si>
  <si>
    <t>¿Se menciona la versión necesaria?</t>
  </si>
  <si>
    <t>¿Se describe el propósito?</t>
  </si>
  <si>
    <t>Ambiente Pruebas</t>
  </si>
  <si>
    <t>Ambiente Producción</t>
  </si>
  <si>
    <t>Plan de Riesgos</t>
  </si>
  <si>
    <t>¿Se selecciona una categoría?</t>
  </si>
  <si>
    <t>¿Se indica el tipo?</t>
  </si>
  <si>
    <t>¿Se menciona el impacto?</t>
  </si>
  <si>
    <t>¿Se especifica la probabilidad?</t>
  </si>
  <si>
    <t>¿Se selecciona la prioridad</t>
  </si>
  <si>
    <t>¿Se determina el plan de comunicación?</t>
  </si>
  <si>
    <t>¿Se determina la estrategia de monitoreo?</t>
  </si>
  <si>
    <t>Plan de Pruebas</t>
  </si>
  <si>
    <t>¿Se especifica el requerimiento asociado?</t>
  </si>
  <si>
    <t>¿Se especifican el o los responsables?</t>
  </si>
  <si>
    <t>¿Se determina el id de la prueba?</t>
  </si>
  <si>
    <t>Pruebas de Sistema</t>
  </si>
  <si>
    <t>Planes de Soporte</t>
  </si>
  <si>
    <t>¿Se hace referencia al plan QA?</t>
  </si>
  <si>
    <t>¿Se hace referencia al plan de medición?</t>
  </si>
  <si>
    <t>¿Se hace referencia al plan de CM?</t>
  </si>
  <si>
    <t>¿Se hace referencia al plan de comunicación?</t>
  </si>
  <si>
    <t>Proceso de Planeación</t>
  </si>
  <si>
    <t>Proceso de Cierre</t>
  </si>
  <si>
    <t>¿Se validó el pago del cliente con dirección?</t>
  </si>
  <si>
    <t>¿Se envió la versión final al cliente?</t>
  </si>
  <si>
    <t>¿Se envió un correo de cierre?</t>
  </si>
  <si>
    <t>¿Se realizó una junta de cierre de proyecto?</t>
  </si>
  <si>
    <t>¿Se realizó un reporte de lecciones aprendidas?</t>
  </si>
  <si>
    <t>¿Se envió mediante un correo electrónico el cuestionario de necesidades?</t>
  </si>
  <si>
    <t>¿Se creó una carpeta del cliente en Proyectos/Prospecciones?</t>
  </si>
  <si>
    <t>¿El cliente contestó este cuestionario de necesidades?</t>
  </si>
  <si>
    <t>¿Se realizó un listado de requerimientos de acuerdo al cuestionario de necesidades?</t>
  </si>
  <si>
    <t>¿El líder de proyecto generó la línea base de esta fase?</t>
  </si>
  <si>
    <t>Ingeniería</t>
  </si>
  <si>
    <t>¿Se revisaron los requerimientos con el cliente?</t>
  </si>
  <si>
    <t>¿Se validaron las actividades con el cliente quedando una minuta de esto?</t>
  </si>
  <si>
    <t>¿Se actualizó la matriz de rastreabilidad?</t>
  </si>
  <si>
    <t>¿Se realizó el Kick Off con todos los interesados y el equipo de trabajo?</t>
  </si>
  <si>
    <t>¿Se generó la minuta del Kick Off con el equipo?</t>
  </si>
  <si>
    <t>¿Se realizó el Kick Off con el cliente?</t>
  </si>
  <si>
    <t>¿Se generó la minuta del Kick Off con el cliente?</t>
  </si>
  <si>
    <t>Proceso de Ingeniería</t>
  </si>
  <si>
    <t>¿Se realizó la propuesta de arte y diseño?</t>
  </si>
  <si>
    <t>¿Se validó el arte y el diseño?</t>
  </si>
  <si>
    <t>¿El analista comunicó la validación de los documentos?</t>
  </si>
  <si>
    <t>¿Los desarrolladores analizaron las tareas descritas?</t>
  </si>
  <si>
    <t>¿Se desarrollaron las funcionalidades pedidas por el cliente?</t>
  </si>
  <si>
    <t>¿Se realizó la integración del código?</t>
  </si>
  <si>
    <t>¿Se comunicó la generación de una versión mediante las herramientas en línea?</t>
  </si>
  <si>
    <t>¿Se generó el plan de pruebas?</t>
  </si>
  <si>
    <t>¿Se ejecutó el plan de pruebas?</t>
  </si>
  <si>
    <t>¿Se comunicó el término de las pruebas?</t>
  </si>
  <si>
    <t>¿Se le envió un correo electrónico al cliente con la versión estable?</t>
  </si>
  <si>
    <t>¿El cliente validó y aceptó el entregable?</t>
  </si>
  <si>
    <t>¿Se describe que tipo de aplicación será? (Nativa, web, híbrida)</t>
  </si>
  <si>
    <t>¿Se definen los objetivos específicos de la aplicación?</t>
  </si>
  <si>
    <t>¿Están escritos todos los miembros del equipo?</t>
  </si>
  <si>
    <t>¿En la columna de tareas, están contempladas cada fase del proyecto?</t>
  </si>
  <si>
    <t>¿Cada tarea cuenta con una duración en horas?</t>
  </si>
  <si>
    <t>¿Cada tarea cuenta con una fecha de inicio?</t>
  </si>
  <si>
    <t>¿Cada tarea cuenta con una fecha de fin?</t>
  </si>
  <si>
    <t>¿La duración de las tareas concuerdan con las contempladas en el documento de estimación?</t>
  </si>
  <si>
    <t>¿Se menciona una hito por cada fase?</t>
  </si>
  <si>
    <t>¿Se indica la estrategia a utilizar?</t>
  </si>
  <si>
    <t>¿Se listan los entregables del proyecto?</t>
  </si>
  <si>
    <t>Físicas</t>
  </si>
  <si>
    <t>Funcionales</t>
  </si>
  <si>
    <t>¿Las carpetas respetan la ubicación física definida en el Plan de CM?</t>
  </si>
  <si>
    <t>No aplica</t>
  </si>
  <si>
    <t>¿Las carpetas respetan el esquema de identificación y nomenclatura establecido en el Plan de CM?</t>
  </si>
  <si>
    <t>¿Los archivos respetan el esquema de identificación y nomenclatura establecido en el Plan de CM?</t>
  </si>
  <si>
    <t>¿Los archivos respetan la ubicación física definida en el Plan de CM?</t>
  </si>
  <si>
    <t>¿Existe un repositorio para almacenar la información del proyecto?</t>
  </si>
  <si>
    <t>¿Dentro del repositorio existen carpetas que definen el proceso?</t>
  </si>
  <si>
    <t>¿Dentro de las carpetas existen los archivos necesario para cumplir el proceso?</t>
  </si>
  <si>
    <t>¿Hubo un desacuerdo con alguno de los requerimientos del cliente?</t>
  </si>
  <si>
    <t>¿Se esta entregando en tiempo y forma cada uno de los entregables?</t>
  </si>
  <si>
    <t>¿Todos los hitos de proyecto están en día lunes?</t>
  </si>
  <si>
    <t>¿Se nombra al líder del desarrollo?</t>
  </si>
  <si>
    <t>¿Cada área del proceso se esta cumpliendo en el proyecto?</t>
  </si>
  <si>
    <t>Mockups</t>
  </si>
  <si>
    <t>¿Se realizó el documento funcional del proyecto?</t>
  </si>
  <si>
    <t>¿El archivo respeta el esquema de identificación y nomenclatura establecido en el Plan de CM?</t>
  </si>
  <si>
    <t xml:space="preserve"> Documento Funcional</t>
  </si>
  <si>
    <t>¿Se identifica en dicho documento el objetivo o necesidad del cliente?</t>
  </si>
  <si>
    <t>¿Cada ventana tiene su objetivo establecido?</t>
  </si>
  <si>
    <t>¿Es especifica la descripción de ese componente?</t>
  </si>
  <si>
    <t>¿Todos los componentes que conforman la ventana tienen definida su nombre y función?</t>
  </si>
  <si>
    <t>¿Visualmente es entendible la pantalla?</t>
  </si>
  <si>
    <t>¿Se realizó el documento Mockups del proyecto?</t>
  </si>
  <si>
    <t>¿Cada ventana tiene nombre?</t>
  </si>
  <si>
    <t>¿Se realizó el documento Screenflow del proyecto?</t>
  </si>
  <si>
    <t>¿Es especifica la dirección del componente?</t>
  </si>
  <si>
    <t>Documento Funcional</t>
  </si>
  <si>
    <t>Flujo de Pantallas</t>
  </si>
  <si>
    <t>Los productos de trabajo afectados por un cambio, ¿se han actualizado apropiadamente y se indicó el cambio en el registro de los mismos?</t>
  </si>
  <si>
    <t>¿Existe un plan de la Administración de la Configuración?</t>
  </si>
  <si>
    <t>¿Se realizo la estimación de esfuerzo y tiempo en base a el listado de requerimientos?</t>
  </si>
  <si>
    <t>¿En base al listado de requerimientos se cubre por lo menos el 50% de ellos?</t>
  </si>
  <si>
    <t>¿Cada componente de la pantalla cumple su objetivo?</t>
  </si>
  <si>
    <t>¿El diseño implementado es el mismo que se valido por el cliente?</t>
  </si>
  <si>
    <t>¿La aplicación en su totalidad es funcional?</t>
  </si>
  <si>
    <t>¿En base a los Mockups las pantallas cumplen su funcionalidad?</t>
  </si>
  <si>
    <t>¿Se hizo una solicitud de cambio?</t>
  </si>
  <si>
    <t>¿Se valido la solicitud de cambio?</t>
  </si>
  <si>
    <t>¿La solicitud de cambio se realizo por parte del cliente?</t>
  </si>
  <si>
    <t>¿Hubo alguna inconformidad por parte del cliente ante el cambio solicitado?</t>
  </si>
  <si>
    <t>Cambios</t>
  </si>
  <si>
    <t>Buenas Prácticas Observadas</t>
  </si>
  <si>
    <t>¿Se identificaron los objetivos o necesidades del cliente?</t>
  </si>
  <si>
    <t>¿Se menciona en que tipo de dispositivos o navegadores se usará la App?</t>
  </si>
  <si>
    <t>¿Se menciona el nombre del proyecto?</t>
  </si>
  <si>
    <t>¿Se realiza la referencia de la estimación relacionada?</t>
  </si>
  <si>
    <t>¿Se indica el nombre de la herramienta?</t>
  </si>
  <si>
    <t>¿Se identificaron la fuente?</t>
  </si>
  <si>
    <t>¿Se realizó el documento funcional, lo Mockups y el screenflow?</t>
  </si>
  <si>
    <t>¿El Tester analizó las tareas a probar?</t>
  </si>
  <si>
    <t>¿Todos los componentes que conforman la ventana están relacionados?</t>
  </si>
  <si>
    <t>¿Se actualizo la línea base?</t>
  </si>
  <si>
    <t>¿Existe un Plan de configuración  para el Proyecto?</t>
  </si>
  <si>
    <t>¿Se cumplieron las actividades de revisión para el mismo?</t>
  </si>
  <si>
    <t>¿Se ha diseñado al menos un caso de prueba para cada requerimiento especificado?</t>
  </si>
  <si>
    <t>¿Ante la existencia de un cambio a los requerimientos, estos fueron actualizados?</t>
  </si>
  <si>
    <t>¿Todos los requerimientos especificados en la Propuesta de Proyecto que forman parte de la Línea Base, han sido probados?</t>
  </si>
  <si>
    <t>¿Se cumplió con los criterios de éxito especificados para la prueba?</t>
  </si>
  <si>
    <t>¿Está disponible el Reporte de Pruebas?</t>
  </si>
  <si>
    <t>¿Se ha realizado un seguimiento de las fallas detectadas?</t>
  </si>
  <si>
    <t>Historial de Revisiones</t>
  </si>
  <si>
    <t>Fecha</t>
  </si>
  <si>
    <t>Versión</t>
  </si>
  <si>
    <t>Descripción</t>
  </si>
  <si>
    <t>Autor</t>
  </si>
  <si>
    <t>Yessica</t>
  </si>
  <si>
    <t>Diseño</t>
  </si>
  <si>
    <t>¿Se identifica la fuente del requerimiento?</t>
  </si>
  <si>
    <t>¿Se indica la descripción del riesgo?</t>
  </si>
  <si>
    <t>¿Se listan los roles de TequilaSoft?</t>
  </si>
  <si>
    <t>¿Se determinan los métodos/caso de prueba?</t>
  </si>
  <si>
    <t>Bugs</t>
  </si>
  <si>
    <t>¿Se identifica el id del bug?</t>
  </si>
  <si>
    <t>¿Se identifica el estado del bug?</t>
  </si>
  <si>
    <t>¿Se identifica el titulo del bug?</t>
  </si>
  <si>
    <t>¿Se define la prioridad del bug?</t>
  </si>
  <si>
    <t>¿Se identifica la fecha de inicio y fin del bug?</t>
  </si>
  <si>
    <t>¿Se hace referencia al tiempo estimado del bug?</t>
  </si>
  <si>
    <t>¿En la carpeta de Diseño se encuentra la carpeta elementos?</t>
  </si>
  <si>
    <t>¿En la carpeta de Diseño se encuentra la carpeta flujo?</t>
  </si>
  <si>
    <t>¿Lo elementos respetan el esquema de identificación y nomenclatura establecido en el Plan de CM?</t>
  </si>
  <si>
    <t>¿Se determina una estrategia de contingencia?</t>
  </si>
  <si>
    <t>¿Se enuncia una estrategia de mitigación?</t>
  </si>
  <si>
    <t>Proceso de Monitoreo y Control</t>
  </si>
  <si>
    <t>Porcentaje de apego procesos</t>
  </si>
  <si>
    <t>Porcentaje de apego productos</t>
  </si>
  <si>
    <t>¿Se identifico el nombre de quien aprobó el plan de pruebas?</t>
  </si>
  <si>
    <t>¿Dentro del repositorio existe la carpeta de Ingeniería?</t>
  </si>
  <si>
    <t>¿Dentro de Ingeniería se identifica la carpeta de Diseño?</t>
  </si>
  <si>
    <t>¿Se identifican los elementos que serán parte del proyecto?</t>
  </si>
  <si>
    <t>¿Se esta recolectando las Metricas del proyecto?</t>
  </si>
  <si>
    <t>¿Se hace una revision de las metricas del proyecto?</t>
  </si>
  <si>
    <t>¿Se toman accciones correctivas ante desvios encontrados en el proyecto?</t>
  </si>
  <si>
    <t>¿Se les dan seguimiento hasta su cierre?</t>
  </si>
  <si>
    <t>¿Se asigna un responsable para el seguimiento de las metricas?</t>
  </si>
  <si>
    <t>¿Se genero una minuta de la reunión de presentación de Métricas?</t>
  </si>
  <si>
    <t>¿Se encuentra identificados y funcionales los links de los repositorios identificados en el Plan de CM?</t>
  </si>
  <si>
    <t>¿Dirección realizó la Estimación en cuanto a costo?</t>
  </si>
  <si>
    <t>¿El líder de proyecto realizó la Estimación en cuanto a esfurzo?</t>
  </si>
  <si>
    <t>¿Validó Dirección la Estimación en cuanto a esfurzo?</t>
  </si>
  <si>
    <t>Línea Base Prospección</t>
  </si>
  <si>
    <t>Línea base</t>
  </si>
  <si>
    <t>¿Se escribe la ubicación de la línea base?</t>
  </si>
  <si>
    <t>¿Se escribe el momento de creación de la línea base?</t>
  </si>
  <si>
    <t>¿Se identifican los componentes que la integran?</t>
  </si>
  <si>
    <t>¿Se identifican el nombre de los componentes que la integran?</t>
  </si>
  <si>
    <t>¿Se identifican el número de versión de los componentes que la integran?</t>
  </si>
  <si>
    <t>¿Se identifican el estado de los componentes?</t>
  </si>
  <si>
    <t>¿Se identifican cambios en la línea base?</t>
  </si>
  <si>
    <t>¿Se identifican el cambio?</t>
  </si>
  <si>
    <t>¿Se identifican la referencia del cambio?</t>
  </si>
  <si>
    <t>Línea base Prospección</t>
  </si>
  <si>
    <t>Línea base Planeación</t>
  </si>
  <si>
    <t>Línea Base Planeación</t>
  </si>
  <si>
    <t xml:space="preserve"> </t>
  </si>
  <si>
    <t>Línea Base Ingeniería</t>
  </si>
  <si>
    <t>¿Se hacen respaldos de la información?</t>
  </si>
  <si>
    <t>Línea base Ingeniería</t>
  </si>
  <si>
    <t>Recolección de Metricas</t>
  </si>
  <si>
    <t>¿Se identifica quien recolecta?</t>
  </si>
  <si>
    <t>¿Se menciona el objetivo de la metrica que se esta recolectando?</t>
  </si>
  <si>
    <t>¿Se genero la recolección de metricas?</t>
  </si>
  <si>
    <t>¿Se genero el grafico representativo de los datos recolectados?</t>
  </si>
  <si>
    <t>Monitoreo de proyecto</t>
  </si>
  <si>
    <t>¿Se escribe la fecha de las presentaciones de metricas con Dirección?</t>
  </si>
  <si>
    <t>¿Se realiza la presentación de dichas metricas a  Dirección?</t>
  </si>
  <si>
    <t>¿Se monitorean los resultados de esas presentaciones?</t>
  </si>
  <si>
    <t>Medición, Análisis y Monitoreo</t>
  </si>
  <si>
    <t>Fecha Revisada:</t>
  </si>
  <si>
    <t>¿Se especifico el rol de los recursos?</t>
  </si>
  <si>
    <t>¿Se especifico el número de recursos?</t>
  </si>
  <si>
    <t>¿Se especifico el tiempo requerido de los recursos?</t>
  </si>
  <si>
    <t>Estimación Cambio</t>
  </si>
  <si>
    <t>Propuesta Cambio</t>
  </si>
  <si>
    <t>Requerimientos</t>
  </si>
  <si>
    <t>¿Se revisaron los requerimientos con el equipo de desarrollo?</t>
  </si>
  <si>
    <t>¿Se aceptaron los requerimientos por parte del cliente?</t>
  </si>
  <si>
    <t>¿Se aceptaron los requerimientos por parte del equipo de desarrollo?</t>
  </si>
  <si>
    <t>Análisis</t>
  </si>
  <si>
    <t>Desarrollo</t>
  </si>
  <si>
    <t>¿Se realizaron pruebas de las versiones?</t>
  </si>
  <si>
    <t>Pruebas</t>
  </si>
  <si>
    <t>Entregable</t>
  </si>
  <si>
    <t>Proceso Diseño</t>
  </si>
  <si>
    <t>Administración de la Configuración</t>
  </si>
  <si>
    <t>¿Hubo un desacuerdo con alguno de los requerimientos por parte del equipo de desarrollo?</t>
  </si>
  <si>
    <t>Entregables</t>
  </si>
  <si>
    <t>¿Si el cambio no fue validado, hubo un motivo de rechazo para la solicitud de cambios?</t>
  </si>
  <si>
    <t>¿Se cumplieron los cambios solicitados?</t>
  </si>
  <si>
    <t>Matriz de Rastreabilidad</t>
  </si>
  <si>
    <t>Lista de Requerimientos</t>
  </si>
  <si>
    <t>¿Se identifica el requerimiento?</t>
  </si>
  <si>
    <t>¿Se describe el requerimiento?</t>
  </si>
  <si>
    <t>¿Se menciona la fuente del requerimeinto?</t>
  </si>
  <si>
    <t>¿Se selecciona el tipo?</t>
  </si>
  <si>
    <t>¿Se identifica el mockups del requerimeinto?</t>
  </si>
  <si>
    <t>¿Se identifica el diseño del requerimeinto?</t>
  </si>
  <si>
    <t>¿Se identifica el documento funcional del requerimeinto?</t>
  </si>
  <si>
    <t>¿Se estipula la plataforma de desarrollo del requerimeinto?</t>
  </si>
  <si>
    <t>¿Se identifica el plan de pruebas del requerimeinto?</t>
  </si>
  <si>
    <t>¿Se menciona la versión del entregable del requerimeinto?</t>
  </si>
  <si>
    <t>¿Se identifica la documentación del requerimeinto?</t>
  </si>
  <si>
    <t>¿Se identifica un cambio del requerimeinto?</t>
  </si>
  <si>
    <t>Megacable</t>
  </si>
  <si>
    <t>Connie Larios</t>
  </si>
  <si>
    <t>Yessica Vacio</t>
  </si>
  <si>
    <t>19 de Marzo 2014</t>
  </si>
  <si>
    <t>Auditoría</t>
  </si>
  <si>
    <t>x</t>
  </si>
  <si>
    <t>27 de junio 2014</t>
  </si>
  <si>
    <t>Seguimiento a No Conformidades</t>
  </si>
  <si>
    <t>24 de julio 2014</t>
  </si>
  <si>
    <t xml:space="preserve">10 de Febrero de 2015 </t>
  </si>
  <si>
    <t>10 de Febrero de 2015</t>
  </si>
  <si>
    <t xml:space="preserve">17 de Febrero de 2015 </t>
  </si>
  <si>
    <t>MAM</t>
  </si>
  <si>
    <t xml:space="preserve">Alejandra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</si>
</sst>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8"/>
      <color indexed="81"/>
      <name val="Tahoma"/>
      <family val="2"/>
    </font>
    <font>
      <b/>
      <i/>
      <sz val="10"/>
      <name val="Tahoma"/>
      <family val="2"/>
    </font>
    <font>
      <sz val="14"/>
      <name val="Tahoma"/>
      <family val="2"/>
    </font>
    <font>
      <b/>
      <sz val="10"/>
      <color theme="0"/>
      <name val="Tahoma"/>
      <family val="2"/>
    </font>
    <font>
      <sz val="14"/>
      <color indexed="9"/>
      <name val="Tahoma"/>
      <family val="2"/>
    </font>
    <font>
      <b/>
      <sz val="14"/>
      <color indexed="9"/>
      <name val="Tahoma"/>
      <family val="2"/>
    </font>
    <font>
      <b/>
      <sz val="10"/>
      <name val="Arial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10"/>
      <color theme="0"/>
      <name val="Tahoma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sz val="14"/>
      <color theme="0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12"/>
      <color theme="0"/>
      <name val="Tahoma"/>
      <family val="2"/>
    </font>
    <font>
      <sz val="12"/>
      <name val="Tahoma"/>
      <family val="2"/>
    </font>
    <font>
      <b/>
      <sz val="9"/>
      <color theme="0"/>
      <name val="Tahoma"/>
      <family val="2"/>
    </font>
    <font>
      <sz val="16"/>
      <color theme="0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>
      <left style="dotted">
        <color rgb="FFA6A6A6"/>
      </left>
      <right style="dotted">
        <color rgb="FFA6A6A6"/>
      </right>
      <top/>
      <bottom style="thin">
        <color rgb="FFA6A6A6"/>
      </bottom>
      <diagonal/>
    </border>
    <border>
      <left/>
      <right/>
      <top style="thin">
        <color theme="0" tint="-0.34998626667073579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499984740745262"/>
      </bottom>
      <diagonal/>
    </border>
  </borders>
  <cellStyleXfs count="8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0">
    <xf numFmtId="0" fontId="0" fillId="0" borderId="0" xfId="0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2" applyFont="1" applyFill="1" applyAlignment="1">
      <alignment vertical="center"/>
    </xf>
    <xf numFmtId="0" fontId="1" fillId="3" borderId="0" xfId="2" applyFont="1" applyFill="1" applyAlignment="1">
      <alignment horizontal="left" vertical="center" wrapText="1"/>
    </xf>
    <xf numFmtId="0" fontId="11" fillId="3" borderId="0" xfId="2" applyFont="1" applyFill="1" applyBorder="1" applyAlignment="1">
      <alignment horizontal="left" vertical="center"/>
    </xf>
    <xf numFmtId="0" fontId="1" fillId="3" borderId="0" xfId="2" applyFont="1" applyFill="1" applyBorder="1" applyAlignment="1">
      <alignment horizontal="left" vertical="center" wrapText="1"/>
    </xf>
    <xf numFmtId="0" fontId="1" fillId="3" borderId="0" xfId="2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0" fontId="1" fillId="3" borderId="8" xfId="2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vertical="center" wrapText="1"/>
    </xf>
    <xf numFmtId="0" fontId="1" fillId="3" borderId="0" xfId="2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6" borderId="0" xfId="2" applyFont="1" applyFill="1" applyAlignment="1">
      <alignment vertical="center"/>
    </xf>
    <xf numFmtId="0" fontId="10" fillId="6" borderId="0" xfId="2" applyFont="1" applyFill="1" applyAlignment="1">
      <alignment vertical="center"/>
    </xf>
    <xf numFmtId="0" fontId="16" fillId="7" borderId="1" xfId="2" applyFont="1" applyFill="1" applyBorder="1" applyAlignment="1">
      <alignment horizontal="center" vertical="center" wrapText="1"/>
    </xf>
    <xf numFmtId="0" fontId="16" fillId="7" borderId="0" xfId="2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9" fillId="0" borderId="0" xfId="2" applyFont="1" applyFill="1" applyAlignment="1">
      <alignment vertical="center"/>
    </xf>
    <xf numFmtId="0" fontId="10" fillId="0" borderId="0" xfId="2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0" fontId="2" fillId="9" borderId="11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12" fillId="5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" fillId="5" borderId="0" xfId="2" applyFont="1" applyFill="1" applyBorder="1" applyAlignment="1">
      <alignment vertical="center" wrapText="1"/>
    </xf>
    <xf numFmtId="0" fontId="0" fillId="7" borderId="0" xfId="0" applyFill="1"/>
    <xf numFmtId="0" fontId="0" fillId="6" borderId="0" xfId="0" applyFill="1"/>
    <xf numFmtId="0" fontId="21" fillId="2" borderId="6" xfId="0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center" vertical="center" wrapText="1"/>
    </xf>
    <xf numFmtId="0" fontId="25" fillId="7" borderId="0" xfId="0" applyFont="1" applyFill="1" applyAlignment="1">
      <alignment horizontal="center" vertical="center" wrapText="1"/>
    </xf>
    <xf numFmtId="0" fontId="0" fillId="0" borderId="12" xfId="0" applyBorder="1"/>
    <xf numFmtId="0" fontId="0" fillId="0" borderId="6" xfId="0" applyBorder="1"/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top" wrapText="1"/>
    </xf>
    <xf numFmtId="0" fontId="0" fillId="0" borderId="8" xfId="0" applyBorder="1"/>
    <xf numFmtId="0" fontId="0" fillId="0" borderId="13" xfId="0" applyBorder="1"/>
    <xf numFmtId="0" fontId="8" fillId="7" borderId="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6" xfId="0" applyFont="1" applyBorder="1"/>
    <xf numFmtId="0" fontId="8" fillId="7" borderId="0" xfId="0" applyFont="1" applyFill="1" applyBorder="1" applyAlignment="1">
      <alignment horizontal="center" vertical="center" wrapText="1"/>
    </xf>
    <xf numFmtId="0" fontId="0" fillId="11" borderId="0" xfId="0" applyFill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1" fillId="0" borderId="13" xfId="0" applyFont="1" applyBorder="1"/>
    <xf numFmtId="0" fontId="0" fillId="12" borderId="0" xfId="0" applyFill="1"/>
    <xf numFmtId="0" fontId="11" fillId="3" borderId="0" xfId="2" applyFont="1" applyFill="1" applyBorder="1" applyAlignment="1">
      <alignment horizontal="center" vertical="center" wrapText="1"/>
    </xf>
    <xf numFmtId="0" fontId="1" fillId="3" borderId="16" xfId="2" applyFont="1" applyFill="1" applyBorder="1" applyAlignment="1">
      <alignment vertical="center" wrapText="1"/>
    </xf>
    <xf numFmtId="0" fontId="11" fillId="3" borderId="16" xfId="2" applyFont="1" applyFill="1" applyBorder="1" applyAlignment="1">
      <alignment horizontal="center" vertical="center" wrapText="1"/>
    </xf>
    <xf numFmtId="10" fontId="11" fillId="3" borderId="16" xfId="1" applyNumberFormat="1" applyFont="1" applyFill="1" applyBorder="1" applyAlignment="1">
      <alignment horizontal="center" vertical="center" wrapText="1"/>
    </xf>
    <xf numFmtId="0" fontId="11" fillId="5" borderId="17" xfId="2" applyFont="1" applyFill="1" applyBorder="1" applyAlignment="1">
      <alignment horizontal="center" vertical="center" wrapText="1"/>
    </xf>
    <xf numFmtId="10" fontId="11" fillId="5" borderId="17" xfId="1" applyNumberFormat="1" applyFont="1" applyFill="1" applyBorder="1" applyAlignment="1">
      <alignment horizontal="center" vertical="center" wrapText="1"/>
    </xf>
    <xf numFmtId="0" fontId="1" fillId="3" borderId="17" xfId="2" applyFont="1" applyFill="1" applyBorder="1" applyAlignment="1">
      <alignment vertical="center" wrapText="1"/>
    </xf>
    <xf numFmtId="0" fontId="11" fillId="3" borderId="17" xfId="2" applyFont="1" applyFill="1" applyBorder="1" applyAlignment="1">
      <alignment horizontal="center" vertical="center" wrapText="1"/>
    </xf>
    <xf numFmtId="10" fontId="11" fillId="3" borderId="17" xfId="1" applyNumberFormat="1" applyFont="1" applyFill="1" applyBorder="1" applyAlignment="1">
      <alignment horizontal="center" vertical="center" wrapText="1"/>
    </xf>
    <xf numFmtId="0" fontId="1" fillId="5" borderId="17" xfId="2" applyFont="1" applyFill="1" applyBorder="1" applyAlignment="1">
      <alignment vertical="center" wrapText="1"/>
    </xf>
    <xf numFmtId="0" fontId="11" fillId="0" borderId="17" xfId="2" applyFont="1" applyFill="1" applyBorder="1" applyAlignment="1">
      <alignment horizontal="center" vertical="center" wrapText="1"/>
    </xf>
    <xf numFmtId="0" fontId="1" fillId="0" borderId="17" xfId="2" applyFont="1" applyFill="1" applyBorder="1" applyAlignment="1">
      <alignment vertical="center" wrapText="1"/>
    </xf>
    <xf numFmtId="10" fontId="11" fillId="0" borderId="17" xfId="1" applyNumberFormat="1" applyFont="1" applyFill="1" applyBorder="1" applyAlignment="1">
      <alignment horizontal="center" vertical="center" wrapText="1"/>
    </xf>
    <xf numFmtId="0" fontId="1" fillId="3" borderId="18" xfId="2" applyFont="1" applyFill="1" applyBorder="1" applyAlignment="1">
      <alignment vertical="center" wrapText="1"/>
    </xf>
    <xf numFmtId="0" fontId="11" fillId="3" borderId="18" xfId="2" applyFont="1" applyFill="1" applyBorder="1" applyAlignment="1">
      <alignment horizontal="center" vertical="center" wrapText="1"/>
    </xf>
    <xf numFmtId="10" fontId="11" fillId="3" borderId="18" xfId="1" applyNumberFormat="1" applyFont="1" applyFill="1" applyBorder="1" applyAlignment="1">
      <alignment horizontal="center" vertical="center" wrapText="1"/>
    </xf>
    <xf numFmtId="0" fontId="1" fillId="5" borderId="16" xfId="2" applyFont="1" applyFill="1" applyBorder="1" applyAlignment="1">
      <alignment vertical="center" wrapText="1"/>
    </xf>
    <xf numFmtId="10" fontId="11" fillId="5" borderId="16" xfId="1" applyNumberFormat="1" applyFont="1" applyFill="1" applyBorder="1" applyAlignment="1">
      <alignment horizontal="center" vertical="center" wrapText="1"/>
    </xf>
    <xf numFmtId="0" fontId="16" fillId="10" borderId="0" xfId="2" applyFont="1" applyFill="1" applyBorder="1" applyAlignment="1">
      <alignment horizontal="center" vertical="center" wrapText="1"/>
    </xf>
    <xf numFmtId="10" fontId="11" fillId="10" borderId="0" xfId="2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11" fillId="8" borderId="0" xfId="2" applyFont="1" applyFill="1" applyBorder="1" applyAlignment="1">
      <alignment horizontal="center" vertical="center" wrapText="1"/>
    </xf>
    <xf numFmtId="0" fontId="11" fillId="10" borderId="0" xfId="2" applyFont="1" applyFill="1" applyBorder="1" applyAlignment="1">
      <alignment horizontal="left" wrapText="1"/>
    </xf>
    <xf numFmtId="0" fontId="11" fillId="10" borderId="8" xfId="2" applyFont="1" applyFill="1" applyBorder="1" applyAlignment="1">
      <alignment vertical="center" wrapText="1"/>
    </xf>
    <xf numFmtId="0" fontId="11" fillId="10" borderId="1" xfId="2" applyFont="1" applyFill="1" applyBorder="1" applyAlignment="1">
      <alignment horizontal="center" vertical="center" wrapText="1"/>
    </xf>
    <xf numFmtId="10" fontId="11" fillId="10" borderId="1" xfId="1" applyNumberFormat="1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7" fillId="0" borderId="0" xfId="0" applyFont="1" applyFill="1" applyAlignment="1">
      <alignment horizontal="center" vertical="top" wrapText="1"/>
    </xf>
    <xf numFmtId="0" fontId="1" fillId="0" borderId="0" xfId="0" applyFont="1" applyFill="1"/>
    <xf numFmtId="0" fontId="3" fillId="4" borderId="3" xfId="0" applyFont="1" applyFill="1" applyBorder="1" applyAlignment="1">
      <alignment horizontal="center" vertical="center" wrapText="1"/>
    </xf>
    <xf numFmtId="0" fontId="1" fillId="13" borderId="17" xfId="2" applyFont="1" applyFill="1" applyBorder="1" applyAlignment="1">
      <alignment vertical="center" wrapText="1"/>
    </xf>
    <xf numFmtId="0" fontId="11" fillId="13" borderId="17" xfId="2" applyFont="1" applyFill="1" applyBorder="1" applyAlignment="1">
      <alignment horizontal="center" vertical="center" wrapText="1"/>
    </xf>
    <xf numFmtId="10" fontId="11" fillId="13" borderId="17" xfId="1" applyNumberFormat="1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top" wrapText="1"/>
    </xf>
    <xf numFmtId="0" fontId="8" fillId="7" borderId="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 wrapText="1"/>
    </xf>
    <xf numFmtId="0" fontId="8" fillId="14" borderId="0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3" fillId="14" borderId="0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0" xfId="0" applyFont="1" applyFill="1" applyBorder="1" applyAlignment="1">
      <alignment vertical="center" wrapText="1"/>
    </xf>
    <xf numFmtId="0" fontId="2" fillId="14" borderId="7" xfId="0" applyFont="1" applyFill="1" applyBorder="1" applyAlignment="1">
      <alignment vertical="center" wrapText="1"/>
    </xf>
    <xf numFmtId="0" fontId="1" fillId="0" borderId="3" xfId="0" applyFont="1" applyBorder="1"/>
    <xf numFmtId="0" fontId="1" fillId="0" borderId="1" xfId="0" applyFont="1" applyBorder="1"/>
    <xf numFmtId="0" fontId="1" fillId="0" borderId="8" xfId="0" applyFont="1" applyBorder="1"/>
    <xf numFmtId="0" fontId="21" fillId="3" borderId="9" xfId="0" applyFont="1" applyFill="1" applyBorder="1" applyAlignment="1">
      <alignment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vertical="center" wrapText="1"/>
    </xf>
    <xf numFmtId="0" fontId="3" fillId="14" borderId="13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vertical="center" wrapText="1"/>
    </xf>
    <xf numFmtId="0" fontId="26" fillId="6" borderId="0" xfId="0" applyFont="1" applyFill="1" applyAlignment="1">
      <alignment horizontal="center" vertical="center"/>
    </xf>
    <xf numFmtId="0" fontId="11" fillId="3" borderId="0" xfId="2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top" wrapText="1"/>
    </xf>
    <xf numFmtId="0" fontId="11" fillId="3" borderId="8" xfId="2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center" vertical="top" wrapText="1"/>
    </xf>
    <xf numFmtId="10" fontId="11" fillId="5" borderId="16" xfId="1" applyNumberFormat="1" applyFont="1" applyFill="1" applyBorder="1" applyAlignment="1">
      <alignment horizontal="center" vertical="center" wrapText="1"/>
    </xf>
    <xf numFmtId="10" fontId="11" fillId="5" borderId="0" xfId="1" applyNumberFormat="1" applyFont="1" applyFill="1" applyBorder="1" applyAlignment="1">
      <alignment horizontal="center" vertical="center" wrapText="1"/>
    </xf>
    <xf numFmtId="0" fontId="1" fillId="3" borderId="16" xfId="2" applyFont="1" applyFill="1" applyBorder="1" applyAlignment="1">
      <alignment horizontal="center" vertical="center" wrapText="1"/>
    </xf>
    <xf numFmtId="0" fontId="16" fillId="7" borderId="0" xfId="2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2" fillId="3" borderId="0" xfId="0" applyFont="1" applyFill="1" applyBorder="1" applyAlignment="1">
      <alignment horizontal="right" vertical="center" wrapText="1"/>
    </xf>
    <xf numFmtId="0" fontId="22" fillId="7" borderId="0" xfId="0" applyFont="1" applyFill="1" applyAlignment="1">
      <alignment horizontal="center" vertical="center" wrapText="1"/>
    </xf>
  </cellXfs>
  <cellStyles count="81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Normal" xfId="0" builtinId="0"/>
    <cellStyle name="Normal 3" xfId="2"/>
    <cellStyle name="Porcentaje" xfId="1" builtinId="5"/>
  </cellStyles>
  <dxfs count="2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rgb="FF66FF33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Productos de trabajo</a:t>
            </a:r>
          </a:p>
        </c:rich>
      </c:tx>
      <c:layout>
        <c:manualLayout>
          <c:xMode val="edge"/>
          <c:yMode val="edge"/>
          <c:x val="0.36724313678003928"/>
          <c:y val="2.73660106964470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'Porcentaje de Apego'!$B$21:$B$34</c:f>
              <c:strCache>
                <c:ptCount val="14"/>
                <c:pt idx="0">
                  <c:v>Listado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Línea base Prospección</c:v>
                </c:pt>
                <c:pt idx="4">
                  <c:v>Cronograma</c:v>
                </c:pt>
                <c:pt idx="5">
                  <c:v>Plan de Proyecto</c:v>
                </c:pt>
                <c:pt idx="6">
                  <c:v>Línea base Planeación</c:v>
                </c:pt>
                <c:pt idx="7">
                  <c:v>Plan de Pruebas</c:v>
                </c:pt>
                <c:pt idx="8">
                  <c:v>Diseño</c:v>
                </c:pt>
                <c:pt idx="9">
                  <c:v>Documento Funcional</c:v>
                </c:pt>
                <c:pt idx="10">
                  <c:v>Mockups</c:v>
                </c:pt>
                <c:pt idx="11">
                  <c:v>Flujo de Pantallas</c:v>
                </c:pt>
                <c:pt idx="12">
                  <c:v>Matriz de Rastreabilidad</c:v>
                </c:pt>
                <c:pt idx="13">
                  <c:v>Línea base Ingeniería</c:v>
                </c:pt>
              </c:strCache>
            </c:strRef>
          </c:cat>
          <c:val>
            <c:numRef>
              <c:f>'Porcentaje de Apego'!$D$21:$D$34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1</c:v>
                </c:pt>
                <c:pt idx="7">
                  <c:v>0.72222222222222221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0.42105263157894735</c:v>
                </c:pt>
                <c:pt idx="13">
                  <c:v>7.6923076923076927E-2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77632"/>
        <c:axId val="147479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'Porcentaje de Apego'!$B$21:$B$34</c15:sqref>
                        </c15:formulaRef>
                      </c:ext>
                    </c:extLst>
                    <c:strCache>
                      <c:ptCount val="14"/>
                      <c:pt idx="0">
                        <c:v>Listado de Requerimientos</c:v>
                      </c:pt>
                      <c:pt idx="1">
                        <c:v>Estimación</c:v>
                      </c:pt>
                      <c:pt idx="2">
                        <c:v>Propuesta</c:v>
                      </c:pt>
                      <c:pt idx="3">
                        <c:v>Línea base Prospección</c:v>
                      </c:pt>
                      <c:pt idx="4">
                        <c:v>Cronograma</c:v>
                      </c:pt>
                      <c:pt idx="5">
                        <c:v>Plan de Proyecto</c:v>
                      </c:pt>
                      <c:pt idx="6">
                        <c:v>Línea base Planeación</c:v>
                      </c:pt>
                      <c:pt idx="7">
                        <c:v>Plan de Pruebas</c:v>
                      </c:pt>
                      <c:pt idx="8">
                        <c:v>Diseño</c:v>
                      </c:pt>
                      <c:pt idx="9">
                        <c:v>Documento Funcional</c:v>
                      </c:pt>
                      <c:pt idx="10">
                        <c:v>Mockups</c:v>
                      </c:pt>
                      <c:pt idx="11">
                        <c:v>Flujo de Pantallas</c:v>
                      </c:pt>
                      <c:pt idx="12">
                        <c:v>Matriz de Rastreabilidad</c:v>
                      </c:pt>
                      <c:pt idx="13">
                        <c:v>Línea base Ingeniería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'Porcentaje de Apego'!$C$21:$C$34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</c:v>
                      </c:pt>
                      <c:pt idx="1">
                        <c:v>29</c:v>
                      </c:pt>
                      <c:pt idx="2">
                        <c:v>11</c:v>
                      </c:pt>
                      <c:pt idx="3">
                        <c:v>3</c:v>
                      </c:pt>
                      <c:pt idx="4">
                        <c:v>10</c:v>
                      </c:pt>
                      <c:pt idx="5">
                        <c:v>50</c:v>
                      </c:pt>
                      <c:pt idx="6">
                        <c:v>13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74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479168"/>
        <c:crosses val="autoZero"/>
        <c:auto val="1"/>
        <c:lblAlgn val="ctr"/>
        <c:lblOffset val="100"/>
        <c:noMultiLvlLbl val="0"/>
      </c:catAx>
      <c:valAx>
        <c:axId val="1474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4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Procesos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'Porcentaje de Apego'!$B$39:$B$45</c:f>
              <c:strCache>
                <c:ptCount val="7"/>
                <c:pt idx="0">
                  <c:v>Prospección</c:v>
                </c:pt>
                <c:pt idx="1">
                  <c:v>Planeación</c:v>
                </c:pt>
                <c:pt idx="2">
                  <c:v>Ingeniería</c:v>
                </c:pt>
                <c:pt idx="3">
                  <c:v>Medición, Análisis y Monitoreo</c:v>
                </c:pt>
                <c:pt idx="4">
                  <c:v>Cierre</c:v>
                </c:pt>
                <c:pt idx="5">
                  <c:v>Físicas</c:v>
                </c:pt>
                <c:pt idx="6">
                  <c:v>Funcionales</c:v>
                </c:pt>
              </c:strCache>
            </c:strRef>
          </c:cat>
          <c:val>
            <c:numRef>
              <c:f>'Porcentaje de Apego'!$D$39:$D$45</c:f>
              <c:numCache>
                <c:formatCode>0.00%</c:formatCode>
                <c:ptCount val="7"/>
                <c:pt idx="0">
                  <c:v>1</c:v>
                </c:pt>
                <c:pt idx="1">
                  <c:v>0.8571428571428571</c:v>
                </c:pt>
                <c:pt idx="2">
                  <c:v>0.2857142857142857</c:v>
                </c:pt>
                <c:pt idx="3">
                  <c:v>0.8571428571428571</c:v>
                </c:pt>
                <c:pt idx="4">
                  <c:v>0</c:v>
                </c:pt>
                <c:pt idx="5">
                  <c:v>0.81818181818181823</c:v>
                </c:pt>
                <c:pt idx="6">
                  <c:v>0.5357142857142857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87360"/>
        <c:axId val="147493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'Porcentaje de Apego'!$B$39:$B$45</c15:sqref>
                        </c15:formulaRef>
                      </c:ext>
                    </c:extLst>
                    <c:strCache>
                      <c:ptCount val="7"/>
                      <c:pt idx="0">
                        <c:v>Prospección</c:v>
                      </c:pt>
                      <c:pt idx="1">
                        <c:v>Planeación</c:v>
                      </c:pt>
                      <c:pt idx="2">
                        <c:v>Ingeniería</c:v>
                      </c:pt>
                      <c:pt idx="3">
                        <c:v>Medición, Análisis y Monitoreo</c:v>
                      </c:pt>
                      <c:pt idx="4">
                        <c:v>Cierre</c:v>
                      </c:pt>
                      <c:pt idx="5">
                        <c:v>Físicas</c:v>
                      </c:pt>
                      <c:pt idx="6">
                        <c:v>Funcionales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'Porcentaje de Apego'!$C$39:$C$45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74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493248"/>
        <c:crosses val="autoZero"/>
        <c:auto val="1"/>
        <c:lblAlgn val="ctr"/>
        <c:lblOffset val="100"/>
        <c:noMultiLvlLbl val="0"/>
      </c:catAx>
      <c:valAx>
        <c:axId val="1474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4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135731</xdr:colOff>
      <xdr:row>0</xdr:row>
      <xdr:rowOff>83344</xdr:rowOff>
    </xdr:from>
    <xdr:to>
      <xdr:col>2</xdr:col>
      <xdr:colOff>273696</xdr:colOff>
      <xdr:row>2</xdr:row>
      <xdr:rowOff>292894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" y="83344"/>
          <a:ext cx="3721746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601701</xdr:colOff>
      <xdr:row>4</xdr:row>
      <xdr:rowOff>85725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0"/>
          <a:ext cx="2954376" cy="733425"/>
        </a:xfrm>
        <a:prstGeom prst="rect">
          <a:avLst/>
        </a:prstGeom>
      </xdr:spPr>
    </xdr:pic>
    <xdr:clientData/>
  </xdr:twoCellAnchor>
  <xdr:twoCellAnchor>
    <xdr:from>
      <xdr:col>4</xdr:col>
      <xdr:colOff>275167</xdr:colOff>
      <xdr:row>16</xdr:row>
      <xdr:rowOff>104774</xdr:rowOff>
    </xdr:from>
    <xdr:to>
      <xdr:col>11</xdr:col>
      <xdr:colOff>730250</xdr:colOff>
      <xdr:row>35</xdr:row>
      <xdr:rowOff>10583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291041</xdr:colOff>
      <xdr:row>36</xdr:row>
      <xdr:rowOff>41273</xdr:rowOff>
    </xdr:from>
    <xdr:to>
      <xdr:col>11</xdr:col>
      <xdr:colOff>698500</xdr:colOff>
      <xdr:row>53</xdr:row>
      <xdr:rowOff>42332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showGridLines="0" zoomScale="90" zoomScaleNormal="90" workbookViewId="0">
      <selection activeCell="D23" sqref="D23"/>
    </sheetView>
  </sheetViews>
  <sheetFormatPr baseColWidth="10" defaultColWidth="11.42578125" defaultRowHeight="12.75" x14ac:dyDescent="0.2"/>
  <cols>
    <col min="1" max="1" width="5" style="1" customWidth="1"/>
    <col min="2" max="2" width="53.7109375" style="1" bestFit="1" customWidth="1"/>
    <col min="3" max="3" width="22.7109375" style="1" customWidth="1"/>
    <col min="4" max="4" width="40.42578125" style="1" customWidth="1"/>
    <col min="5" max="5" width="10.7109375" style="1" customWidth="1"/>
    <col min="6" max="6" width="23" style="1" customWidth="1"/>
    <col min="7" max="16384" width="11.42578125" style="1"/>
  </cols>
  <sheetData>
    <row r="1" spans="1:5" ht="28.5" customHeight="1" x14ac:dyDescent="0.2"/>
    <row r="2" spans="1:5" ht="28.5" customHeight="1" x14ac:dyDescent="0.2"/>
    <row r="3" spans="1:5" ht="33" customHeight="1" x14ac:dyDescent="0.2"/>
    <row r="4" spans="1:5" s="2" customFormat="1" ht="18" x14ac:dyDescent="0.2">
      <c r="A4" s="40"/>
      <c r="B4" s="36" t="s">
        <v>20</v>
      </c>
      <c r="C4" s="35"/>
      <c r="D4" s="35"/>
      <c r="E4" s="35"/>
    </row>
    <row r="5" spans="1:5" s="42" customFormat="1" ht="18" x14ac:dyDescent="0.2">
      <c r="A5" s="40"/>
      <c r="B5" s="41"/>
      <c r="C5" s="40"/>
      <c r="D5" s="40"/>
    </row>
    <row r="6" spans="1:5" s="2" customFormat="1" x14ac:dyDescent="0.2">
      <c r="A6" s="3"/>
      <c r="B6" s="6" t="s">
        <v>12</v>
      </c>
      <c r="C6" s="168" t="s">
        <v>343</v>
      </c>
      <c r="D6" s="168"/>
    </row>
    <row r="7" spans="1:5" s="2" customFormat="1" x14ac:dyDescent="0.2">
      <c r="A7" s="3"/>
      <c r="B7" s="29" t="s">
        <v>21</v>
      </c>
      <c r="C7" s="169" t="s">
        <v>72</v>
      </c>
      <c r="D7" s="169"/>
    </row>
    <row r="8" spans="1:5" s="2" customFormat="1" x14ac:dyDescent="0.2">
      <c r="A8" s="3"/>
      <c r="B8" s="29" t="s">
        <v>22</v>
      </c>
      <c r="C8" s="170" t="s">
        <v>344</v>
      </c>
      <c r="D8" s="170"/>
    </row>
    <row r="9" spans="1:5" s="2" customFormat="1" x14ac:dyDescent="0.2">
      <c r="A9" s="3"/>
      <c r="B9" s="29" t="s">
        <v>13</v>
      </c>
      <c r="C9" s="170" t="s">
        <v>345</v>
      </c>
      <c r="D9" s="170"/>
    </row>
    <row r="10" spans="1:5" s="2" customFormat="1" x14ac:dyDescent="0.2">
      <c r="A10" s="3"/>
      <c r="B10" s="29" t="s">
        <v>14</v>
      </c>
      <c r="C10" s="170" t="s">
        <v>346</v>
      </c>
      <c r="D10" s="170"/>
    </row>
    <row r="11" spans="1:5" s="2" customFormat="1" x14ac:dyDescent="0.2">
      <c r="A11" s="3"/>
      <c r="B11" s="4"/>
      <c r="C11" s="5"/>
      <c r="D11" s="5"/>
    </row>
    <row r="12" spans="1:5" s="2" customFormat="1" x14ac:dyDescent="0.2">
      <c r="A12" s="3"/>
    </row>
    <row r="13" spans="1:5" s="34" customFormat="1" x14ac:dyDescent="0.2">
      <c r="A13" s="33"/>
    </row>
    <row r="14" spans="1:5" s="2" customFormat="1" ht="20.25" x14ac:dyDescent="0.2">
      <c r="A14" s="3"/>
      <c r="B14" s="167" t="s">
        <v>240</v>
      </c>
      <c r="C14" s="167"/>
      <c r="D14" s="167"/>
      <c r="E14" s="167"/>
    </row>
    <row r="15" spans="1:5" s="2" customFormat="1" x14ac:dyDescent="0.2">
      <c r="A15" s="3"/>
      <c r="B15" s="100" t="s">
        <v>241</v>
      </c>
      <c r="C15" s="100" t="s">
        <v>242</v>
      </c>
      <c r="D15" s="100" t="s">
        <v>243</v>
      </c>
      <c r="E15" s="100" t="s">
        <v>244</v>
      </c>
    </row>
    <row r="16" spans="1:5" s="2" customFormat="1" ht="15.75" customHeight="1" x14ac:dyDescent="0.2">
      <c r="A16" s="3"/>
      <c r="B16" s="101" t="str">
        <f>C10</f>
        <v>19 de Marzo 2014</v>
      </c>
      <c r="C16" s="101" t="s">
        <v>72</v>
      </c>
      <c r="D16" s="101" t="s">
        <v>347</v>
      </c>
      <c r="E16" s="101" t="s">
        <v>245</v>
      </c>
    </row>
    <row r="17" spans="1:5" s="2" customFormat="1" ht="15.75" customHeight="1" x14ac:dyDescent="0.2">
      <c r="A17" s="3"/>
      <c r="B17" s="102" t="s">
        <v>349</v>
      </c>
      <c r="C17" s="101" t="s">
        <v>72</v>
      </c>
      <c r="D17" s="101" t="s">
        <v>350</v>
      </c>
      <c r="E17" s="102" t="s">
        <v>245</v>
      </c>
    </row>
    <row r="18" spans="1:5" s="2" customFormat="1" ht="15.75" customHeight="1" x14ac:dyDescent="0.2">
      <c r="A18" s="3"/>
      <c r="B18" s="102" t="s">
        <v>349</v>
      </c>
      <c r="C18" s="101" t="s">
        <v>82</v>
      </c>
      <c r="D18" s="101" t="s">
        <v>347</v>
      </c>
      <c r="E18" s="102" t="s">
        <v>245</v>
      </c>
    </row>
    <row r="19" spans="1:5" s="2" customFormat="1" ht="15.75" customHeight="1" x14ac:dyDescent="0.2">
      <c r="A19" s="3"/>
      <c r="B19" s="102" t="s">
        <v>351</v>
      </c>
      <c r="C19" s="101" t="s">
        <v>146</v>
      </c>
      <c r="D19" s="101" t="s">
        <v>347</v>
      </c>
      <c r="E19" s="102" t="s">
        <v>245</v>
      </c>
    </row>
    <row r="20" spans="1:5" s="2" customFormat="1" ht="15.75" customHeight="1" x14ac:dyDescent="0.2">
      <c r="A20" s="3"/>
      <c r="B20" s="102" t="s">
        <v>351</v>
      </c>
      <c r="C20" s="101" t="s">
        <v>82</v>
      </c>
      <c r="D20" s="101" t="s">
        <v>350</v>
      </c>
      <c r="E20" s="102" t="s">
        <v>245</v>
      </c>
    </row>
    <row r="21" spans="1:5" s="2" customFormat="1" ht="15.75" customHeight="1" x14ac:dyDescent="0.2">
      <c r="A21" s="3"/>
      <c r="B21" s="102" t="s">
        <v>354</v>
      </c>
      <c r="C21" s="101" t="s">
        <v>355</v>
      </c>
      <c r="D21" s="101" t="s">
        <v>347</v>
      </c>
      <c r="E21" s="102" t="s">
        <v>356</v>
      </c>
    </row>
    <row r="22" spans="1:5" s="2" customFormat="1" ht="15.75" customHeight="1" x14ac:dyDescent="0.2">
      <c r="A22" s="3"/>
      <c r="B22" s="102" t="s">
        <v>354</v>
      </c>
      <c r="C22" s="101" t="s">
        <v>146</v>
      </c>
      <c r="D22" s="101" t="s">
        <v>350</v>
      </c>
      <c r="E22" s="102" t="s">
        <v>356</v>
      </c>
    </row>
    <row r="23" spans="1:5" s="2" customFormat="1" ht="15.75" customHeight="1" x14ac:dyDescent="0.2">
      <c r="A23" s="3"/>
      <c r="B23" s="102"/>
      <c r="C23" s="101"/>
      <c r="D23" s="101"/>
      <c r="E23" s="102"/>
    </row>
    <row r="24" spans="1:5" s="2" customFormat="1" x14ac:dyDescent="0.2">
      <c r="B24" s="102"/>
      <c r="C24" s="101"/>
      <c r="D24" s="101"/>
      <c r="E24" s="102"/>
    </row>
    <row r="25" spans="1:5" s="2" customFormat="1" x14ac:dyDescent="0.2">
      <c r="B25" s="102"/>
      <c r="C25" s="101"/>
      <c r="D25" s="101"/>
      <c r="E25" s="102"/>
    </row>
    <row r="26" spans="1:5" s="2" customFormat="1" ht="24" customHeight="1" x14ac:dyDescent="0.2">
      <c r="B26" s="102"/>
      <c r="C26" s="101"/>
      <c r="D26" s="101"/>
      <c r="E26" s="102"/>
    </row>
    <row r="27" spans="1:5" s="2" customFormat="1" x14ac:dyDescent="0.2">
      <c r="B27" s="102"/>
      <c r="C27" s="101"/>
      <c r="D27" s="101"/>
      <c r="E27" s="102"/>
    </row>
    <row r="28" spans="1:5" s="2" customFormat="1" x14ac:dyDescent="0.2">
      <c r="B28" s="102"/>
      <c r="C28" s="101"/>
      <c r="D28" s="101"/>
      <c r="E28" s="102"/>
    </row>
    <row r="29" spans="1:5" s="2" customFormat="1" ht="24.75" customHeight="1" x14ac:dyDescent="0.2">
      <c r="B29" s="102"/>
      <c r="C29" s="101"/>
      <c r="D29" s="101"/>
      <c r="E29" s="102"/>
    </row>
    <row r="30" spans="1:5" s="2" customFormat="1" x14ac:dyDescent="0.2"/>
    <row r="31" spans="1:5" s="2" customFormat="1" x14ac:dyDescent="0.2"/>
    <row r="32" spans="1:5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8" s="2" customFormat="1" x14ac:dyDescent="0.2"/>
  </sheetData>
  <mergeCells count="6">
    <mergeCell ref="B14:E14"/>
    <mergeCell ref="C6:D6"/>
    <mergeCell ref="C7:D7"/>
    <mergeCell ref="C8:D8"/>
    <mergeCell ref="C9:D9"/>
    <mergeCell ref="C10:D10"/>
  </mergeCells>
  <dataValidations count="5">
    <dataValidation type="list" allowBlank="1" showInputMessage="1" showErrorMessage="1" sqref="C7:D7">
      <formula1>"Prospección,Planeación,Ingeniería,Cierre"</formula1>
    </dataValidation>
    <dataValidation type="list" allowBlank="1" showInputMessage="1" showErrorMessage="1" sqref="C16:C29">
      <formula1>"Prospección,Planeación,Ingeniería,MAM,F y F, Cierre"</formula1>
    </dataValidation>
    <dataValidation type="list" allowBlank="1" showInputMessage="1" showErrorMessage="1" sqref="D16:D29">
      <formula1>"Auditoría,Seguimiento a No Conformidades"</formula1>
    </dataValidation>
    <dataValidation type="list" allowBlank="1" showInputMessage="1" showErrorMessage="1" sqref="C9:D9">
      <formula1>"Yessica Vacio"</formula1>
    </dataValidation>
    <dataValidation type="list" allowBlank="1" showInputMessage="1" showErrorMessage="1" sqref="C8:D8">
      <formula1>"Samuel Seda, Connie Larios"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I23"/>
  <sheetViews>
    <sheetView showGridLines="0" topLeftCell="B1" zoomScale="90" zoomScaleNormal="90" workbookViewId="0">
      <pane ySplit="6" topLeftCell="A7" activePane="bottomLeft" state="frozen"/>
      <selection pane="bottomLeft" activeCell="H28" sqref="H28"/>
    </sheetView>
  </sheetViews>
  <sheetFormatPr baseColWidth="10" defaultColWidth="11.42578125" defaultRowHeight="12.75" outlineLevelRow="1" x14ac:dyDescent="0.2"/>
  <cols>
    <col min="1" max="2" width="3.28515625" style="9" customWidth="1"/>
    <col min="3" max="3" width="5" style="9" customWidth="1"/>
    <col min="4" max="4" width="92.140625" style="9" customWidth="1"/>
    <col min="5" max="6" width="7.42578125" style="10" customWidth="1"/>
    <col min="7" max="7" width="11.28515625" style="10" customWidth="1"/>
    <col min="8" max="8" width="54.140625" style="9" customWidth="1"/>
    <col min="9" max="9" width="12.7109375" style="25" customWidth="1"/>
    <col min="10" max="11" width="11.42578125" style="25"/>
    <col min="12" max="12" width="13.42578125" style="30" customWidth="1"/>
    <col min="13" max="13" width="11.42578125" style="30" customWidth="1"/>
    <col min="14" max="35" width="11.42578125" style="25"/>
    <col min="36" max="16384" width="11.42578125" style="9"/>
  </cols>
  <sheetData>
    <row r="2" spans="3:35" ht="12.75" customHeight="1" x14ac:dyDescent="0.2">
      <c r="C2" s="177" t="s">
        <v>82</v>
      </c>
      <c r="D2" s="177"/>
      <c r="F2" s="178" t="s">
        <v>51</v>
      </c>
      <c r="G2" s="178"/>
      <c r="H2" s="51" t="str">
        <f>Presentación!C10</f>
        <v>19 de Marzo 2014</v>
      </c>
    </row>
    <row r="3" spans="3:35" ht="12.75" customHeight="1" x14ac:dyDescent="0.2">
      <c r="C3" s="177"/>
      <c r="D3" s="177"/>
      <c r="F3" s="178" t="s">
        <v>308</v>
      </c>
      <c r="G3" s="178"/>
      <c r="H3" s="51" t="s">
        <v>349</v>
      </c>
    </row>
    <row r="5" spans="3:35" x14ac:dyDescent="0.2">
      <c r="C5" s="179"/>
      <c r="D5" s="176" t="s">
        <v>0</v>
      </c>
      <c r="E5" s="176" t="s">
        <v>1</v>
      </c>
      <c r="F5" s="176"/>
      <c r="G5" s="176"/>
      <c r="H5" s="176" t="s">
        <v>2</v>
      </c>
      <c r="I5" s="24"/>
    </row>
    <row r="6" spans="3:35" x14ac:dyDescent="0.2">
      <c r="C6" s="179"/>
      <c r="D6" s="176"/>
      <c r="E6" s="55" t="s">
        <v>3</v>
      </c>
      <c r="F6" s="55" t="s">
        <v>4</v>
      </c>
      <c r="G6" s="55" t="s">
        <v>9</v>
      </c>
      <c r="H6" s="176"/>
      <c r="I6" s="24"/>
    </row>
    <row r="7" spans="3:35" ht="18.75" customHeight="1" x14ac:dyDescent="0.2">
      <c r="C7" s="180" t="s">
        <v>134</v>
      </c>
      <c r="D7" s="181"/>
      <c r="E7" s="56"/>
      <c r="F7" s="56"/>
      <c r="G7" s="56"/>
      <c r="H7" s="44"/>
      <c r="I7" s="26"/>
    </row>
    <row r="8" spans="3:35" ht="12.75" customHeight="1" outlineLevel="1" x14ac:dyDescent="0.2">
      <c r="C8" s="11">
        <v>1</v>
      </c>
      <c r="D8" s="12" t="s">
        <v>84</v>
      </c>
      <c r="E8" s="13" t="s">
        <v>348</v>
      </c>
      <c r="F8" s="13"/>
      <c r="G8" s="13"/>
      <c r="H8" s="14"/>
      <c r="I8" s="26"/>
      <c r="L8" s="31">
        <f xml:space="preserve"> COUNTA(E8:E10,E11:E14,#REF!,#REF!,#REF!,#REF!,#REF!,#REF!,#REF!,#REF!,#REF!,#REF!,#REF!)+COUNTA(G8:G10,G11:G14,#REF!,#REF!,#REF!,#REF!,#REF!,#REF!,#REF!,#REF!,#REF!,#REF!,#REF!)</f>
        <v>28</v>
      </c>
    </row>
    <row r="9" spans="3:35" ht="12.75" customHeight="1" outlineLevel="1" x14ac:dyDescent="0.2">
      <c r="C9" s="11">
        <v>2</v>
      </c>
      <c r="D9" s="12" t="s">
        <v>83</v>
      </c>
      <c r="E9" s="13" t="s">
        <v>348</v>
      </c>
      <c r="F9" s="13"/>
      <c r="G9" s="13"/>
      <c r="H9" s="14"/>
      <c r="I9" s="26"/>
      <c r="L9" s="31">
        <f>COUNT(C8:C10,C11:C14,#REF!,#REF!,#REF!,#REF!,#REF!,#REF!,#REF!,#REF!,#REF!,#REF!,#REF!)</f>
        <v>7</v>
      </c>
      <c r="M9" s="31">
        <f>COUNT(C8:C10,#REF!,#REF!,#REF!,#REF!,#REF!,#REF!,#REF!,#REF!,#REF!)</f>
        <v>3</v>
      </c>
    </row>
    <row r="10" spans="3:35" ht="12.75" customHeight="1" outlineLevel="1" x14ac:dyDescent="0.2">
      <c r="C10" s="11">
        <v>5</v>
      </c>
      <c r="D10" s="17" t="s">
        <v>150</v>
      </c>
      <c r="E10" s="13" t="s">
        <v>348</v>
      </c>
      <c r="F10" s="13"/>
      <c r="G10" s="13"/>
      <c r="H10" s="14"/>
      <c r="J10" s="26"/>
    </row>
    <row r="11" spans="3:35" s="8" customFormat="1" outlineLevel="1" x14ac:dyDescent="0.2">
      <c r="C11" s="11">
        <v>6</v>
      </c>
      <c r="D11" s="17" t="s">
        <v>151</v>
      </c>
      <c r="E11" s="18"/>
      <c r="F11" s="18" t="s">
        <v>348</v>
      </c>
      <c r="G11" s="18"/>
      <c r="H11" s="19"/>
      <c r="I11" s="25"/>
      <c r="J11" s="28"/>
      <c r="K11" s="28"/>
      <c r="L11" s="32"/>
      <c r="M11" s="32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3:35" s="8" customFormat="1" outlineLevel="1" x14ac:dyDescent="0.2">
      <c r="C12" s="11">
        <v>7</v>
      </c>
      <c r="D12" s="17" t="s">
        <v>152</v>
      </c>
      <c r="E12" s="18" t="s">
        <v>348</v>
      </c>
      <c r="F12" s="18"/>
      <c r="G12" s="18"/>
      <c r="H12" s="19"/>
      <c r="I12" s="25"/>
      <c r="J12" s="28"/>
      <c r="K12" s="28"/>
      <c r="L12" s="32"/>
      <c r="M12" s="32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3:35" s="8" customFormat="1" outlineLevel="1" x14ac:dyDescent="0.2">
      <c r="C13" s="11">
        <v>8</v>
      </c>
      <c r="D13" s="17" t="s">
        <v>153</v>
      </c>
      <c r="E13" s="18" t="s">
        <v>348</v>
      </c>
      <c r="F13" s="18"/>
      <c r="G13" s="18"/>
      <c r="H13" s="19"/>
      <c r="I13" s="25"/>
      <c r="J13" s="28"/>
      <c r="K13" s="28"/>
      <c r="L13" s="32"/>
      <c r="M13" s="32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3:35" s="8" customFormat="1" outlineLevel="1" x14ac:dyDescent="0.2">
      <c r="C14" s="11">
        <v>9</v>
      </c>
      <c r="D14" s="17" t="s">
        <v>145</v>
      </c>
      <c r="E14" s="18" t="s">
        <v>348</v>
      </c>
      <c r="F14" s="18"/>
      <c r="G14" s="18"/>
      <c r="H14" s="19"/>
      <c r="I14" s="25"/>
      <c r="J14" s="28"/>
      <c r="K14" s="28"/>
      <c r="L14" s="32"/>
      <c r="M14" s="32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3:35" x14ac:dyDescent="0.2">
      <c r="C15" s="10"/>
      <c r="D15" s="20"/>
      <c r="E15" s="21"/>
      <c r="F15" s="21"/>
      <c r="G15" s="21"/>
    </row>
    <row r="16" spans="3:35" x14ac:dyDescent="0.2">
      <c r="C16" s="10"/>
      <c r="D16" s="20"/>
      <c r="E16" s="21"/>
      <c r="F16" s="21"/>
      <c r="G16" s="21"/>
    </row>
    <row r="17" spans="1:35" hidden="1" x14ac:dyDescent="0.2"/>
    <row r="18" spans="1:35" hidden="1" x14ac:dyDescent="0.2">
      <c r="A18" s="185" t="s">
        <v>10</v>
      </c>
      <c r="B18" s="185"/>
      <c r="C18" s="185"/>
      <c r="D18" s="22" t="s">
        <v>11</v>
      </c>
    </row>
    <row r="19" spans="1:35" hidden="1" x14ac:dyDescent="0.2">
      <c r="A19" s="184" t="s">
        <v>5</v>
      </c>
      <c r="B19" s="184"/>
      <c r="C19" s="184"/>
      <c r="D19" s="23" t="b">
        <f>IF(Presentación!C7="Planificación",TRUE,FALSE)</f>
        <v>0</v>
      </c>
    </row>
    <row r="20" spans="1:35" hidden="1" x14ac:dyDescent="0.2">
      <c r="A20" s="184" t="s">
        <v>6</v>
      </c>
      <c r="B20" s="184"/>
      <c r="C20" s="184"/>
      <c r="D20" s="23" t="b">
        <f>IF(Presentación!C7="Ejecución",TRUE,FALSE)</f>
        <v>0</v>
      </c>
    </row>
    <row r="21" spans="1:35" s="10" customFormat="1" hidden="1" x14ac:dyDescent="0.2">
      <c r="A21" s="184" t="s">
        <v>7</v>
      </c>
      <c r="B21" s="184"/>
      <c r="C21" s="184"/>
      <c r="D21" s="23" t="b">
        <f>IF(Presentación!C7="Cierre",TRUE,FALSE)</f>
        <v>0</v>
      </c>
      <c r="H21" s="9"/>
      <c r="I21" s="25"/>
      <c r="J21" s="25"/>
      <c r="K21" s="25"/>
      <c r="L21" s="30"/>
      <c r="M21" s="30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10" customFormat="1" hidden="1" x14ac:dyDescent="0.2">
      <c r="A22" s="9"/>
      <c r="B22" s="9"/>
      <c r="C22" s="9"/>
      <c r="D22" s="9"/>
      <c r="H22" s="9"/>
      <c r="I22" s="25"/>
      <c r="J22" s="25"/>
      <c r="K22" s="25"/>
      <c r="L22" s="30"/>
      <c r="M22" s="30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10" customFormat="1" hidden="1" x14ac:dyDescent="0.2">
      <c r="A23" s="9"/>
      <c r="B23" s="9"/>
      <c r="C23" s="9"/>
      <c r="D23" s="9"/>
      <c r="H23" s="9"/>
      <c r="I23" s="25"/>
      <c r="J23" s="25"/>
      <c r="K23" s="25"/>
      <c r="L23" s="30"/>
      <c r="M23" s="30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</sheetData>
  <mergeCells count="12">
    <mergeCell ref="H5:H6"/>
    <mergeCell ref="C7:D7"/>
    <mergeCell ref="A18:C18"/>
    <mergeCell ref="A19:C19"/>
    <mergeCell ref="A20:C20"/>
    <mergeCell ref="A21:C21"/>
    <mergeCell ref="C2:D3"/>
    <mergeCell ref="F2:G2"/>
    <mergeCell ref="F3:G3"/>
    <mergeCell ref="C5:C6"/>
    <mergeCell ref="D5:D6"/>
    <mergeCell ref="E5:G5"/>
  </mergeCells>
  <conditionalFormatting sqref="E11:G14">
    <cfRule type="expression" dxfId="20" priority="4" stopIfTrue="1">
      <formula>IF($D$19,TRUE,FALSE)</formula>
    </cfRule>
  </conditionalFormatting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I27"/>
  <sheetViews>
    <sheetView showGridLines="0" topLeftCell="B1" zoomScale="90" zoomScaleNormal="90" workbookViewId="0">
      <pane ySplit="6" topLeftCell="A7" activePane="bottomLeft" state="frozen"/>
      <selection pane="bottomLeft" activeCell="E7" sqref="E7:E16"/>
    </sheetView>
  </sheetViews>
  <sheetFormatPr baseColWidth="10" defaultColWidth="11.42578125" defaultRowHeight="12.75" outlineLevelRow="1" x14ac:dyDescent="0.2"/>
  <cols>
    <col min="1" max="1" width="3.28515625" style="9" customWidth="1"/>
    <col min="2" max="2" width="3.7109375" style="9" customWidth="1"/>
    <col min="3" max="3" width="5" style="9" customWidth="1"/>
    <col min="4" max="4" width="92.140625" style="9" customWidth="1"/>
    <col min="5" max="6" width="7.42578125" style="10" customWidth="1"/>
    <col min="7" max="7" width="11.28515625" style="10" customWidth="1"/>
    <col min="8" max="8" width="54.140625" style="9" customWidth="1"/>
    <col min="9" max="9" width="12.7109375" style="25" customWidth="1"/>
    <col min="10" max="11" width="11.42578125" style="25"/>
    <col min="12" max="12" width="13.42578125" style="30" customWidth="1"/>
    <col min="13" max="13" width="11.42578125" style="30" customWidth="1"/>
    <col min="14" max="35" width="11.42578125" style="25"/>
    <col min="36" max="16384" width="11.42578125" style="9"/>
  </cols>
  <sheetData>
    <row r="2" spans="3:35" ht="12.75" customHeight="1" x14ac:dyDescent="0.2">
      <c r="C2" s="177" t="s">
        <v>85</v>
      </c>
      <c r="D2" s="177"/>
      <c r="F2" s="178" t="s">
        <v>51</v>
      </c>
      <c r="G2" s="178"/>
      <c r="H2" s="51" t="str">
        <f>Presentación!C10</f>
        <v>19 de Marzo 2014</v>
      </c>
    </row>
    <row r="3" spans="3:35" ht="12.75" customHeight="1" x14ac:dyDescent="0.2">
      <c r="C3" s="177"/>
      <c r="D3" s="177"/>
      <c r="F3" s="178" t="s">
        <v>308</v>
      </c>
      <c r="G3" s="178"/>
      <c r="H3" s="51" t="s">
        <v>349</v>
      </c>
    </row>
    <row r="5" spans="3:35" x14ac:dyDescent="0.2">
      <c r="C5" s="179"/>
      <c r="D5" s="176" t="s">
        <v>0</v>
      </c>
      <c r="E5" s="176" t="s">
        <v>1</v>
      </c>
      <c r="F5" s="176"/>
      <c r="G5" s="176"/>
      <c r="H5" s="176" t="s">
        <v>2</v>
      </c>
      <c r="I5" s="24"/>
    </row>
    <row r="6" spans="3:35" x14ac:dyDescent="0.2">
      <c r="C6" s="179"/>
      <c r="D6" s="176"/>
      <c r="E6" s="58" t="s">
        <v>3</v>
      </c>
      <c r="F6" s="58" t="s">
        <v>4</v>
      </c>
      <c r="G6" s="58" t="s">
        <v>9</v>
      </c>
      <c r="H6" s="176"/>
      <c r="I6" s="24"/>
    </row>
    <row r="7" spans="3:35" ht="12.75" customHeight="1" outlineLevel="1" x14ac:dyDescent="0.2">
      <c r="C7" s="11">
        <v>1</v>
      </c>
      <c r="D7" s="12" t="s">
        <v>224</v>
      </c>
      <c r="E7" s="13" t="s">
        <v>348</v>
      </c>
      <c r="F7" s="13"/>
      <c r="G7" s="13"/>
      <c r="H7" s="14"/>
      <c r="I7" s="26"/>
      <c r="L7" s="31">
        <f xml:space="preserve"> COUNTA(E7:E11,E12:E15,#REF!,#REF!,#REF!,#REF!,#REF!,#REF!,#REF!,#REF!,#REF!,#REF!,#REF!)+COUNTA(G7:G11,G12:G15,#REF!,#REF!,#REF!,#REF!,#REF!,#REF!,#REF!,#REF!,#REF!,#REF!,#REF!)</f>
        <v>31</v>
      </c>
    </row>
    <row r="8" spans="3:35" ht="12.75" customHeight="1" outlineLevel="1" x14ac:dyDescent="0.2">
      <c r="C8" s="11">
        <v>2</v>
      </c>
      <c r="D8" s="12" t="s">
        <v>191</v>
      </c>
      <c r="E8" s="13" t="s">
        <v>348</v>
      </c>
      <c r="F8" s="13"/>
      <c r="G8" s="13"/>
      <c r="H8" s="14"/>
      <c r="I8" s="26"/>
      <c r="L8" s="31">
        <f>COUNT(C7:C11,C12:C15,#REF!,#REF!,#REF!,#REF!,#REF!,#REF!,#REF!,#REF!,#REF!,#REF!,#REF!)</f>
        <v>9</v>
      </c>
      <c r="M8" s="31">
        <f>COUNT(C7:C11,#REF!,#REF!,#REF!,#REF!,#REF!,#REF!,#REF!,#REF!,#REF!)</f>
        <v>5</v>
      </c>
    </row>
    <row r="9" spans="3:35" ht="12.75" customHeight="1" outlineLevel="1" x14ac:dyDescent="0.2">
      <c r="C9" s="11">
        <v>3</v>
      </c>
      <c r="D9" s="17" t="s">
        <v>169</v>
      </c>
      <c r="E9" s="13" t="s">
        <v>348</v>
      </c>
      <c r="F9" s="13"/>
      <c r="G9" s="13"/>
      <c r="H9" s="14"/>
      <c r="L9" s="31"/>
    </row>
    <row r="10" spans="3:35" ht="12.75" customHeight="1" outlineLevel="1" x14ac:dyDescent="0.2">
      <c r="C10" s="11">
        <v>4</v>
      </c>
      <c r="D10" s="9" t="s">
        <v>170</v>
      </c>
      <c r="E10" s="13" t="s">
        <v>348</v>
      </c>
      <c r="F10" s="13"/>
      <c r="G10" s="13"/>
      <c r="H10" s="14"/>
      <c r="J10" s="26"/>
    </row>
    <row r="11" spans="3:35" ht="12.75" customHeight="1" outlineLevel="1" x14ac:dyDescent="0.2">
      <c r="C11" s="11">
        <v>5</v>
      </c>
      <c r="D11" s="12" t="s">
        <v>171</v>
      </c>
      <c r="E11" s="13" t="s">
        <v>348</v>
      </c>
      <c r="F11" s="13"/>
      <c r="G11" s="13"/>
      <c r="H11" s="14"/>
    </row>
    <row r="12" spans="3:35" s="8" customFormat="1" outlineLevel="1" x14ac:dyDescent="0.2">
      <c r="C12" s="16">
        <v>6</v>
      </c>
      <c r="D12" s="17" t="s">
        <v>172</v>
      </c>
      <c r="E12" s="13" t="s">
        <v>348</v>
      </c>
      <c r="F12" s="18"/>
      <c r="G12" s="18"/>
      <c r="H12" s="19"/>
      <c r="I12" s="25"/>
      <c r="J12" s="28"/>
      <c r="K12" s="28"/>
      <c r="L12" s="32"/>
      <c r="M12" s="32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3:35" s="8" customFormat="1" outlineLevel="1" x14ac:dyDescent="0.2">
      <c r="C13" s="16">
        <v>7</v>
      </c>
      <c r="D13" s="17" t="s">
        <v>173</v>
      </c>
      <c r="E13" s="13" t="s">
        <v>348</v>
      </c>
      <c r="F13" s="18"/>
      <c r="G13" s="18"/>
      <c r="H13" s="19"/>
      <c r="I13" s="25"/>
      <c r="J13" s="28"/>
      <c r="K13" s="28"/>
      <c r="L13" s="32"/>
      <c r="M13" s="32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3:35" s="8" customFormat="1" outlineLevel="1" x14ac:dyDescent="0.2">
      <c r="C14" s="16">
        <v>8</v>
      </c>
      <c r="D14" s="17" t="s">
        <v>174</v>
      </c>
      <c r="E14" s="13" t="s">
        <v>348</v>
      </c>
      <c r="F14" s="18"/>
      <c r="G14" s="18"/>
      <c r="H14" s="19"/>
      <c r="I14" s="25"/>
      <c r="J14" s="28"/>
      <c r="K14" s="28"/>
      <c r="L14" s="32"/>
      <c r="M14" s="32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3:35" s="8" customFormat="1" outlineLevel="1" x14ac:dyDescent="0.2">
      <c r="C15" s="16">
        <v>9</v>
      </c>
      <c r="D15" s="17" t="s">
        <v>175</v>
      </c>
      <c r="E15" s="13" t="s">
        <v>348</v>
      </c>
      <c r="F15" s="18"/>
      <c r="G15" s="18"/>
      <c r="H15" s="19"/>
      <c r="I15" s="25"/>
      <c r="J15" s="28"/>
      <c r="K15" s="28"/>
      <c r="L15" s="32"/>
      <c r="M15" s="32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3:35" s="8" customFormat="1" outlineLevel="1" x14ac:dyDescent="0.2">
      <c r="C16" s="16">
        <v>10</v>
      </c>
      <c r="D16" s="17" t="s">
        <v>190</v>
      </c>
      <c r="E16" s="13" t="s">
        <v>348</v>
      </c>
      <c r="F16" s="18"/>
      <c r="G16" s="18"/>
      <c r="H16" s="19"/>
      <c r="I16" s="25"/>
      <c r="J16" s="28"/>
      <c r="K16" s="28"/>
      <c r="L16" s="32"/>
      <c r="M16" s="32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 x14ac:dyDescent="0.2">
      <c r="C17" s="10"/>
      <c r="D17" s="20"/>
      <c r="E17" s="21"/>
      <c r="F17" s="21"/>
      <c r="G17" s="21"/>
    </row>
    <row r="18" spans="1:35" x14ac:dyDescent="0.2">
      <c r="C18" s="10"/>
      <c r="D18" s="20"/>
      <c r="E18" s="21"/>
      <c r="F18" s="21"/>
      <c r="G18" s="21"/>
    </row>
    <row r="19" spans="1:35" x14ac:dyDescent="0.2">
      <c r="C19" s="10"/>
      <c r="D19" s="20"/>
      <c r="E19" s="21"/>
      <c r="F19" s="21"/>
      <c r="G19" s="21"/>
    </row>
    <row r="20" spans="1:35" x14ac:dyDescent="0.2">
      <c r="C20" s="10"/>
      <c r="D20" s="20"/>
      <c r="E20" s="21"/>
      <c r="F20" s="21"/>
      <c r="G20" s="21"/>
    </row>
    <row r="21" spans="1:35" hidden="1" x14ac:dyDescent="0.2"/>
    <row r="22" spans="1:35" hidden="1" x14ac:dyDescent="0.2">
      <c r="A22" s="185"/>
      <c r="B22" s="185"/>
      <c r="C22" s="185"/>
      <c r="D22" s="22"/>
    </row>
    <row r="23" spans="1:35" hidden="1" x14ac:dyDescent="0.2">
      <c r="A23" s="184"/>
      <c r="B23" s="184"/>
      <c r="C23" s="184"/>
      <c r="D23" s="23"/>
    </row>
    <row r="24" spans="1:35" hidden="1" x14ac:dyDescent="0.2">
      <c r="A24" s="184"/>
      <c r="B24" s="184"/>
      <c r="C24" s="184"/>
      <c r="D24" s="23"/>
    </row>
    <row r="25" spans="1:35" s="10" customFormat="1" hidden="1" x14ac:dyDescent="0.2">
      <c r="A25" s="184"/>
      <c r="B25" s="184"/>
      <c r="C25" s="184"/>
      <c r="D25" s="23"/>
      <c r="H25" s="9"/>
      <c r="I25" s="25"/>
      <c r="J25" s="25"/>
      <c r="K25" s="25"/>
      <c r="L25" s="30"/>
      <c r="M25" s="30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10" customFormat="1" hidden="1" x14ac:dyDescent="0.2">
      <c r="A26" s="9"/>
      <c r="B26" s="9"/>
      <c r="C26" s="9"/>
      <c r="D26" s="9"/>
      <c r="H26" s="9"/>
      <c r="I26" s="25"/>
      <c r="J26" s="25"/>
      <c r="K26" s="25"/>
      <c r="L26" s="30"/>
      <c r="M26" s="30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10" customFormat="1" hidden="1" x14ac:dyDescent="0.2">
      <c r="A27" s="9"/>
      <c r="B27" s="9"/>
      <c r="C27" s="9"/>
      <c r="D27" s="9"/>
      <c r="H27" s="9"/>
      <c r="I27" s="25"/>
      <c r="J27" s="25"/>
      <c r="K27" s="25"/>
      <c r="L27" s="30"/>
      <c r="M27" s="30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</sheetData>
  <mergeCells count="11">
    <mergeCell ref="C2:D3"/>
    <mergeCell ref="F2:G2"/>
    <mergeCell ref="F3:G3"/>
    <mergeCell ref="C5:C6"/>
    <mergeCell ref="D5:D6"/>
    <mergeCell ref="E5:G5"/>
    <mergeCell ref="A24:C24"/>
    <mergeCell ref="A25:C25"/>
    <mergeCell ref="H5:H6"/>
    <mergeCell ref="A22:C22"/>
    <mergeCell ref="A23:C23"/>
  </mergeCells>
  <conditionalFormatting sqref="F12:G15">
    <cfRule type="expression" dxfId="19" priority="2" stopIfTrue="1">
      <formula>IF($D$23,TRUE,FALSE)</formula>
    </cfRule>
  </conditionalFormatting>
  <conditionalFormatting sqref="F16:G16">
    <cfRule type="expression" dxfId="18" priority="1" stopIfTrue="1">
      <formula>IF($D$23,TRUE,FALSE)</formula>
    </cfRule>
  </conditionalFormatting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H77"/>
  <sheetViews>
    <sheetView showGridLines="0" zoomScale="90" zoomScaleNormal="90" zoomScalePageLayoutView="125" workbookViewId="0">
      <pane ySplit="6" topLeftCell="A42" activePane="bottomLeft" state="frozen"/>
      <selection pane="bottomLeft" activeCell="E32" sqref="E32"/>
    </sheetView>
  </sheetViews>
  <sheetFormatPr baseColWidth="10" defaultColWidth="11.42578125" defaultRowHeight="12.75" outlineLevelRow="1" x14ac:dyDescent="0.2"/>
  <cols>
    <col min="1" max="1" width="3.28515625" style="9" customWidth="1"/>
    <col min="2" max="2" width="5" style="9" customWidth="1"/>
    <col min="3" max="3" width="78.28515625" style="9" customWidth="1"/>
    <col min="4" max="5" width="7.42578125" style="10" customWidth="1"/>
    <col min="6" max="6" width="11.28515625" style="10" customWidth="1"/>
    <col min="7" max="7" width="54.140625" style="9" customWidth="1"/>
    <col min="8" max="8" width="12.7109375" style="25" customWidth="1"/>
    <col min="9" max="10" width="11.42578125" style="25"/>
    <col min="11" max="11" width="13.42578125" style="30" customWidth="1"/>
    <col min="12" max="12" width="11.42578125" style="30" customWidth="1"/>
    <col min="13" max="34" width="11.42578125" style="25"/>
    <col min="35" max="16384" width="11.42578125" style="9"/>
  </cols>
  <sheetData>
    <row r="2" spans="1:34" ht="12.75" customHeight="1" x14ac:dyDescent="0.2">
      <c r="B2" s="177" t="s">
        <v>86</v>
      </c>
      <c r="C2" s="177"/>
      <c r="E2" s="178" t="s">
        <v>51</v>
      </c>
      <c r="F2" s="178"/>
      <c r="G2" s="51" t="str">
        <f>Presentación!C10</f>
        <v>19 de Marzo 2014</v>
      </c>
    </row>
    <row r="3" spans="1:34" ht="12.75" customHeight="1" x14ac:dyDescent="0.2">
      <c r="B3" s="177"/>
      <c r="C3" s="177"/>
      <c r="E3" s="178" t="s">
        <v>308</v>
      </c>
      <c r="F3" s="178"/>
      <c r="G3" s="51" t="s">
        <v>349</v>
      </c>
    </row>
    <row r="5" spans="1:34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  <c r="H5" s="24"/>
    </row>
    <row r="6" spans="1:34" x14ac:dyDescent="0.2">
      <c r="B6" s="179"/>
      <c r="C6" s="176"/>
      <c r="D6" s="58" t="s">
        <v>3</v>
      </c>
      <c r="E6" s="58" t="s">
        <v>4</v>
      </c>
      <c r="F6" s="58" t="s">
        <v>9</v>
      </c>
      <c r="G6" s="176"/>
      <c r="H6" s="24"/>
    </row>
    <row r="7" spans="1:34" ht="18.75" customHeight="1" x14ac:dyDescent="0.2">
      <c r="B7" s="180" t="s">
        <v>58</v>
      </c>
      <c r="C7" s="181"/>
      <c r="D7" s="57"/>
      <c r="E7" s="57"/>
      <c r="F7" s="57"/>
      <c r="G7" s="44"/>
      <c r="H7" s="26"/>
    </row>
    <row r="8" spans="1:34" ht="12.75" customHeight="1" outlineLevel="1" x14ac:dyDescent="0.2">
      <c r="B8" s="11">
        <v>1</v>
      </c>
      <c r="C8" s="12" t="s">
        <v>87</v>
      </c>
      <c r="D8" s="13" t="s">
        <v>348</v>
      </c>
      <c r="E8" s="13"/>
      <c r="F8" s="13"/>
      <c r="G8" s="14"/>
      <c r="H8" s="26"/>
      <c r="K8" s="31">
        <f xml:space="preserve"> COUNTA(D8:D13,D15:D22,#REF!,#REF!,D24:D32,D34:D43,#REF!,#REF!,#REF!,#REF!,#REF!,#REF!,#REF!)+COUNTA(F8:F13,F15:F22,F24:F32,F34:F43,#REF!,#REF!,#REF!,#REF!,#REF!,#REF!,#REF!,#REF!,#REF!)</f>
        <v>45</v>
      </c>
    </row>
    <row r="9" spans="1:34" ht="12.75" customHeight="1" outlineLevel="1" x14ac:dyDescent="0.2">
      <c r="B9" s="11">
        <v>2</v>
      </c>
      <c r="C9" s="12" t="s">
        <v>88</v>
      </c>
      <c r="D9" s="13" t="s">
        <v>348</v>
      </c>
      <c r="E9" s="13"/>
      <c r="F9" s="13"/>
      <c r="G9" s="14"/>
      <c r="H9" s="26"/>
      <c r="K9" s="31"/>
    </row>
    <row r="10" spans="1:34" ht="12.75" customHeight="1" outlineLevel="1" x14ac:dyDescent="0.2">
      <c r="B10" s="11">
        <v>3</v>
      </c>
      <c r="C10" s="60" t="s">
        <v>52</v>
      </c>
      <c r="D10" s="13" t="s">
        <v>348</v>
      </c>
      <c r="E10" s="13"/>
      <c r="F10" s="13"/>
      <c r="G10" s="14"/>
      <c r="H10" s="26"/>
      <c r="K10" s="31">
        <f>COUNT(B8:B13,B15:B22,B24:B32,B34:B43,#REF!,#REF!,#REF!,#REF!,#REF!,#REF!,#REF!,#REF!,#REF!)</f>
        <v>32</v>
      </c>
      <c r="L10" s="31">
        <f>COUNT(B8:B13,#REF!,#REF!,#REF!,#REF!,#REF!,#REF!,#REF!,#REF!,#REF!)</f>
        <v>6</v>
      </c>
    </row>
    <row r="11" spans="1:34" ht="12.75" customHeight="1" outlineLevel="1" x14ac:dyDescent="0.2">
      <c r="B11" s="11">
        <v>4</v>
      </c>
      <c r="C11" s="61" t="s">
        <v>53</v>
      </c>
      <c r="D11" s="13" t="s">
        <v>348</v>
      </c>
      <c r="E11" s="13"/>
      <c r="F11" s="13"/>
      <c r="G11" s="14"/>
      <c r="K11" s="31"/>
    </row>
    <row r="12" spans="1:34" ht="12.75" customHeight="1" outlineLevel="1" x14ac:dyDescent="0.2">
      <c r="B12" s="11">
        <v>5</v>
      </c>
      <c r="C12" s="62" t="s">
        <v>54</v>
      </c>
      <c r="D12" s="13" t="s">
        <v>348</v>
      </c>
      <c r="E12" s="13"/>
      <c r="F12" s="13"/>
      <c r="G12" s="14"/>
      <c r="I12" s="26"/>
    </row>
    <row r="13" spans="1:34" ht="12.75" customHeight="1" outlineLevel="1" x14ac:dyDescent="0.2">
      <c r="B13" s="11">
        <v>6</v>
      </c>
      <c r="C13" s="62" t="s">
        <v>50</v>
      </c>
      <c r="D13" s="13" t="s">
        <v>348</v>
      </c>
      <c r="E13" s="13"/>
      <c r="F13" s="13"/>
      <c r="G13" s="14"/>
    </row>
    <row r="14" spans="1:34" s="25" customFormat="1" ht="18.75" customHeight="1" x14ac:dyDescent="0.2">
      <c r="A14" s="9"/>
      <c r="B14" s="182" t="s">
        <v>89</v>
      </c>
      <c r="C14" s="183"/>
      <c r="D14" s="59"/>
      <c r="E14" s="59"/>
      <c r="F14" s="59"/>
      <c r="G14" s="45"/>
      <c r="H14" s="27"/>
      <c r="K14" s="30"/>
      <c r="L14" s="30"/>
    </row>
    <row r="15" spans="1:34" s="8" customFormat="1" outlineLevel="1" x14ac:dyDescent="0.2">
      <c r="B15" s="16">
        <v>7</v>
      </c>
      <c r="C15" s="17" t="s">
        <v>90</v>
      </c>
      <c r="D15" s="18" t="s">
        <v>348</v>
      </c>
      <c r="E15" s="18"/>
      <c r="F15" s="18"/>
      <c r="G15" s="19"/>
      <c r="H15" s="25"/>
      <c r="I15" s="28"/>
      <c r="J15" s="28"/>
      <c r="K15" s="32"/>
      <c r="L15" s="32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4" s="8" customFormat="1" outlineLevel="1" x14ac:dyDescent="0.2">
      <c r="B16" s="16">
        <v>8</v>
      </c>
      <c r="C16" s="17" t="s">
        <v>91</v>
      </c>
      <c r="D16" s="18" t="s">
        <v>348</v>
      </c>
      <c r="E16" s="18"/>
      <c r="F16" s="18"/>
      <c r="G16" s="19"/>
      <c r="H16" s="25"/>
      <c r="I16" s="28"/>
      <c r="J16" s="28"/>
      <c r="K16" s="32"/>
      <c r="L16" s="32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2:34" s="8" customFormat="1" outlineLevel="1" x14ac:dyDescent="0.2">
      <c r="B17" s="16">
        <v>9</v>
      </c>
      <c r="C17" s="17" t="s">
        <v>176</v>
      </c>
      <c r="D17" s="18" t="s">
        <v>348</v>
      </c>
      <c r="E17" s="18"/>
      <c r="F17" s="18"/>
      <c r="G17" s="19"/>
      <c r="H17" s="25"/>
      <c r="I17" s="28"/>
      <c r="J17" s="28"/>
      <c r="K17" s="32"/>
      <c r="L17" s="32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 spans="2:34" s="8" customFormat="1" outlineLevel="1" x14ac:dyDescent="0.2">
      <c r="B18" s="16">
        <v>10</v>
      </c>
      <c r="C18" s="17" t="s">
        <v>177</v>
      </c>
      <c r="D18" s="18" t="s">
        <v>348</v>
      </c>
      <c r="E18" s="18"/>
      <c r="F18" s="18"/>
      <c r="G18" s="19"/>
      <c r="H18" s="25"/>
      <c r="I18" s="28"/>
      <c r="J18" s="28"/>
      <c r="K18" s="32"/>
      <c r="L18" s="32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2:34" s="8" customFormat="1" outlineLevel="1" x14ac:dyDescent="0.2">
      <c r="B19" s="16">
        <v>11</v>
      </c>
      <c r="C19" s="17" t="s">
        <v>92</v>
      </c>
      <c r="D19" s="18" t="s">
        <v>348</v>
      </c>
      <c r="E19" s="18"/>
      <c r="F19" s="18"/>
      <c r="G19" s="19"/>
      <c r="H19" s="25"/>
      <c r="I19" s="28"/>
      <c r="J19" s="28"/>
      <c r="K19" s="32"/>
      <c r="L19" s="32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2:34" s="8" customFormat="1" outlineLevel="1" x14ac:dyDescent="0.2">
      <c r="B20" s="16">
        <v>12</v>
      </c>
      <c r="C20" s="17" t="s">
        <v>93</v>
      </c>
      <c r="D20" s="18" t="s">
        <v>348</v>
      </c>
      <c r="E20" s="18"/>
      <c r="F20" s="18"/>
      <c r="G20" s="19"/>
      <c r="H20" s="25"/>
      <c r="I20" s="28"/>
      <c r="J20" s="28"/>
      <c r="K20" s="32"/>
      <c r="L20" s="32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 spans="2:34" s="8" customFormat="1" outlineLevel="1" x14ac:dyDescent="0.2">
      <c r="B21" s="16">
        <v>13</v>
      </c>
      <c r="C21" s="17" t="s">
        <v>94</v>
      </c>
      <c r="D21" s="18"/>
      <c r="E21" s="18" t="s">
        <v>348</v>
      </c>
      <c r="F21" s="18"/>
      <c r="G21" s="19"/>
      <c r="H21" s="25"/>
      <c r="I21" s="28"/>
      <c r="J21" s="28"/>
      <c r="K21" s="32"/>
      <c r="L21" s="32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</row>
    <row r="22" spans="2:34" s="8" customFormat="1" outlineLevel="1" x14ac:dyDescent="0.2">
      <c r="B22" s="16">
        <v>14</v>
      </c>
      <c r="C22" s="8" t="s">
        <v>225</v>
      </c>
      <c r="D22" s="18"/>
      <c r="E22" s="18" t="s">
        <v>348</v>
      </c>
      <c r="F22" s="18"/>
      <c r="G22" s="19"/>
      <c r="H22" s="25"/>
      <c r="I22" s="28"/>
      <c r="J22" s="28"/>
      <c r="K22" s="32"/>
      <c r="L22" s="32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 spans="2:34" ht="18.75" customHeight="1" x14ac:dyDescent="0.2">
      <c r="B23" s="186" t="s">
        <v>95</v>
      </c>
      <c r="C23" s="182"/>
      <c r="D23" s="59"/>
      <c r="E23" s="59"/>
      <c r="F23" s="59"/>
      <c r="G23" s="45"/>
      <c r="H23" s="27"/>
    </row>
    <row r="24" spans="2:34" s="8" customFormat="1" outlineLevel="1" x14ac:dyDescent="0.2">
      <c r="B24" s="16">
        <v>15</v>
      </c>
      <c r="C24" s="17" t="s">
        <v>249</v>
      </c>
      <c r="D24" s="18" t="s">
        <v>348</v>
      </c>
      <c r="E24" s="18"/>
      <c r="F24" s="18"/>
      <c r="G24" s="19"/>
      <c r="H24" s="25"/>
      <c r="I24" s="28"/>
      <c r="J24" s="28"/>
      <c r="K24" s="32"/>
      <c r="L24" s="32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2:34" s="8" customFormat="1" outlineLevel="1" x14ac:dyDescent="0.2">
      <c r="B25" s="16">
        <v>16</v>
      </c>
      <c r="C25" s="17" t="s">
        <v>96</v>
      </c>
      <c r="D25" s="18" t="s">
        <v>348</v>
      </c>
      <c r="E25" s="18"/>
      <c r="F25" s="18"/>
      <c r="G25" s="19"/>
      <c r="H25" s="25"/>
      <c r="I25" s="28"/>
      <c r="J25" s="28"/>
      <c r="K25" s="32"/>
      <c r="L25" s="3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2:34" s="8" customFormat="1" outlineLevel="1" x14ac:dyDescent="0.2">
      <c r="B26" s="16">
        <v>17</v>
      </c>
      <c r="C26" s="17" t="s">
        <v>97</v>
      </c>
      <c r="D26" s="18" t="s">
        <v>348</v>
      </c>
      <c r="E26" s="18"/>
      <c r="F26" s="18"/>
      <c r="G26" s="19"/>
      <c r="H26" s="25"/>
      <c r="I26" s="28"/>
      <c r="J26" s="28"/>
      <c r="K26" s="32"/>
      <c r="L26" s="3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2:34" s="8" customFormat="1" outlineLevel="1" x14ac:dyDescent="0.2">
      <c r="B27" s="16">
        <v>18</v>
      </c>
      <c r="C27" s="17" t="s">
        <v>98</v>
      </c>
      <c r="D27" s="18" t="s">
        <v>348</v>
      </c>
      <c r="E27" s="18"/>
      <c r="F27" s="18"/>
      <c r="G27" s="19"/>
      <c r="H27" s="25"/>
      <c r="I27" s="28"/>
      <c r="J27" s="28"/>
      <c r="K27" s="32"/>
      <c r="L27" s="3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pans="2:34" s="8" customFormat="1" outlineLevel="1" x14ac:dyDescent="0.2">
      <c r="B28" s="16">
        <v>19</v>
      </c>
      <c r="C28" s="17" t="s">
        <v>99</v>
      </c>
      <c r="D28" s="18" t="s">
        <v>348</v>
      </c>
      <c r="E28" s="18"/>
      <c r="F28" s="18"/>
      <c r="G28" s="19"/>
      <c r="H28" s="25"/>
      <c r="I28" s="28"/>
      <c r="J28" s="28"/>
      <c r="K28" s="32"/>
      <c r="L28" s="3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pans="2:34" s="8" customFormat="1" outlineLevel="1" x14ac:dyDescent="0.2">
      <c r="B29" s="16">
        <v>20</v>
      </c>
      <c r="C29" s="17" t="s">
        <v>100</v>
      </c>
      <c r="D29" s="18" t="s">
        <v>348</v>
      </c>
      <c r="E29" s="18"/>
      <c r="F29" s="18"/>
      <c r="G29" s="19"/>
      <c r="H29" s="25"/>
      <c r="I29" s="28"/>
      <c r="J29" s="28"/>
      <c r="K29" s="32"/>
      <c r="L29" s="32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2:34" s="8" customFormat="1" outlineLevel="1" x14ac:dyDescent="0.2">
      <c r="B30" s="16">
        <v>21</v>
      </c>
      <c r="C30" s="17" t="s">
        <v>101</v>
      </c>
      <c r="D30" s="18" t="s">
        <v>348</v>
      </c>
      <c r="E30" s="18"/>
      <c r="F30" s="18"/>
      <c r="G30" s="19"/>
      <c r="H30" s="25"/>
      <c r="I30" s="28"/>
      <c r="J30" s="28"/>
      <c r="K30" s="32"/>
      <c r="L30" s="32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2:34" s="8" customFormat="1" outlineLevel="1" x14ac:dyDescent="0.2">
      <c r="B31" s="16">
        <v>22</v>
      </c>
      <c r="C31" s="17" t="s">
        <v>102</v>
      </c>
      <c r="D31" s="18" t="s">
        <v>348</v>
      </c>
      <c r="E31" s="18"/>
      <c r="F31" s="18"/>
      <c r="G31" s="19"/>
      <c r="H31" s="25"/>
      <c r="I31" s="28"/>
      <c r="J31" s="28"/>
      <c r="K31" s="32"/>
      <c r="L31" s="3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2:34" s="8" customFormat="1" outlineLevel="1" x14ac:dyDescent="0.2">
      <c r="B32" s="16">
        <v>23</v>
      </c>
      <c r="C32" s="17" t="s">
        <v>103</v>
      </c>
      <c r="D32" s="18"/>
      <c r="E32" s="18" t="s">
        <v>348</v>
      </c>
      <c r="F32" s="18"/>
      <c r="G32" s="19"/>
      <c r="H32" s="25"/>
      <c r="I32" s="28"/>
      <c r="J32" s="28"/>
      <c r="K32" s="32"/>
      <c r="L32" s="32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2:34" ht="18.75" customHeight="1" x14ac:dyDescent="0.2">
      <c r="B33" s="182" t="s">
        <v>104</v>
      </c>
      <c r="C33" s="183"/>
      <c r="D33" s="59"/>
      <c r="E33" s="59"/>
      <c r="F33" s="59"/>
      <c r="G33" s="45"/>
      <c r="H33" s="27"/>
    </row>
    <row r="34" spans="2:34" s="8" customFormat="1" outlineLevel="1" x14ac:dyDescent="0.2">
      <c r="B34" s="16">
        <v>24</v>
      </c>
      <c r="C34" s="17" t="s">
        <v>105</v>
      </c>
      <c r="D34" s="18" t="s">
        <v>348</v>
      </c>
      <c r="E34" s="18"/>
      <c r="F34" s="18"/>
      <c r="G34" s="19"/>
      <c r="H34" s="25"/>
      <c r="I34" s="28"/>
      <c r="J34" s="28"/>
      <c r="K34" s="32"/>
      <c r="L34" s="32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2:34" s="8" customFormat="1" outlineLevel="1" x14ac:dyDescent="0.2">
      <c r="B35" s="16">
        <v>25</v>
      </c>
      <c r="C35" s="17" t="s">
        <v>106</v>
      </c>
      <c r="D35" s="18" t="s">
        <v>348</v>
      </c>
      <c r="E35" s="18"/>
      <c r="F35" s="18"/>
      <c r="G35" s="19"/>
      <c r="H35" s="25"/>
      <c r="I35" s="28"/>
      <c r="J35" s="28"/>
      <c r="K35" s="32"/>
      <c r="L35" s="32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 spans="2:34" s="8" customFormat="1" outlineLevel="1" x14ac:dyDescent="0.2">
      <c r="B36" s="16">
        <v>26</v>
      </c>
      <c r="C36" s="17" t="s">
        <v>107</v>
      </c>
      <c r="D36" s="18" t="s">
        <v>348</v>
      </c>
      <c r="E36" s="18"/>
      <c r="F36" s="18"/>
      <c r="G36" s="19"/>
      <c r="H36" s="25"/>
      <c r="I36" s="28"/>
      <c r="J36" s="28"/>
      <c r="K36" s="32"/>
      <c r="L36" s="32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2:34" s="8" customFormat="1" outlineLevel="1" x14ac:dyDescent="0.2">
      <c r="B37" s="16">
        <v>27</v>
      </c>
      <c r="C37" s="17" t="s">
        <v>108</v>
      </c>
      <c r="D37" s="18"/>
      <c r="E37" s="18" t="s">
        <v>348</v>
      </c>
      <c r="F37" s="18"/>
      <c r="G37" s="19"/>
      <c r="H37" s="25"/>
      <c r="I37" s="28"/>
      <c r="J37" s="28"/>
      <c r="K37" s="32"/>
      <c r="L37" s="32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</row>
    <row r="38" spans="2:34" s="8" customFormat="1" outlineLevel="1" x14ac:dyDescent="0.2">
      <c r="B38" s="16">
        <v>28</v>
      </c>
      <c r="C38" s="17" t="s">
        <v>109</v>
      </c>
      <c r="D38" s="18"/>
      <c r="E38" s="18" t="s">
        <v>348</v>
      </c>
      <c r="F38" s="18"/>
      <c r="G38" s="19"/>
      <c r="H38" s="25"/>
      <c r="I38" s="28"/>
      <c r="J38" s="28"/>
      <c r="K38" s="32"/>
      <c r="L38" s="32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 spans="2:34" ht="18.75" customHeight="1" x14ac:dyDescent="0.2">
      <c r="B39" s="182" t="s">
        <v>110</v>
      </c>
      <c r="C39" s="183"/>
      <c r="D39" s="59"/>
      <c r="E39" s="59"/>
      <c r="F39" s="59"/>
      <c r="G39" s="45"/>
      <c r="H39" s="27"/>
    </row>
    <row r="40" spans="2:34" s="8" customFormat="1" outlineLevel="1" x14ac:dyDescent="0.2">
      <c r="B40" s="16">
        <v>29</v>
      </c>
      <c r="C40" s="17" t="s">
        <v>111</v>
      </c>
      <c r="D40" s="18" t="s">
        <v>348</v>
      </c>
      <c r="E40" s="18"/>
      <c r="F40" s="18"/>
      <c r="G40" s="19"/>
      <c r="H40" s="25"/>
      <c r="I40" s="28"/>
      <c r="J40" s="28"/>
      <c r="K40" s="32"/>
      <c r="L40" s="3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</row>
    <row r="41" spans="2:34" s="8" customFormat="1" outlineLevel="1" x14ac:dyDescent="0.2">
      <c r="B41" s="16">
        <v>30</v>
      </c>
      <c r="C41" s="17" t="s">
        <v>226</v>
      </c>
      <c r="D41" s="18" t="s">
        <v>348</v>
      </c>
      <c r="E41" s="18"/>
      <c r="F41" s="18"/>
      <c r="G41" s="19"/>
      <c r="H41" s="25"/>
      <c r="I41" s="28"/>
      <c r="J41" s="28"/>
      <c r="K41" s="32"/>
      <c r="L41" s="32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</row>
    <row r="42" spans="2:34" s="8" customFormat="1" outlineLevel="1" x14ac:dyDescent="0.2">
      <c r="B42" s="16">
        <v>31</v>
      </c>
      <c r="C42" s="17" t="s">
        <v>112</v>
      </c>
      <c r="D42" s="18" t="s">
        <v>348</v>
      </c>
      <c r="E42" s="18"/>
      <c r="F42" s="18"/>
      <c r="G42" s="19"/>
      <c r="H42" s="25"/>
      <c r="I42" s="28"/>
      <c r="J42" s="28"/>
      <c r="K42" s="32"/>
      <c r="L42" s="32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spans="2:34" s="8" customFormat="1" outlineLevel="1" x14ac:dyDescent="0.2">
      <c r="B43" s="16">
        <v>32</v>
      </c>
      <c r="C43" s="17" t="s">
        <v>113</v>
      </c>
      <c r="D43" s="18" t="s">
        <v>348</v>
      </c>
      <c r="E43" s="18"/>
      <c r="F43" s="18"/>
      <c r="G43" s="19"/>
      <c r="H43" s="25"/>
      <c r="I43" s="28"/>
      <c r="J43" s="28"/>
      <c r="K43" s="32"/>
      <c r="L43" s="32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 spans="2:34" ht="18.75" customHeight="1" x14ac:dyDescent="0.2">
      <c r="B44" s="182" t="s">
        <v>114</v>
      </c>
      <c r="C44" s="183"/>
      <c r="D44" s="59"/>
      <c r="E44" s="59"/>
      <c r="F44" s="59"/>
      <c r="G44" s="45"/>
      <c r="H44" s="27"/>
    </row>
    <row r="45" spans="2:34" s="8" customFormat="1" outlineLevel="1" x14ac:dyDescent="0.2">
      <c r="B45" s="16">
        <v>33</v>
      </c>
      <c r="C45" s="17" t="s">
        <v>111</v>
      </c>
      <c r="D45" s="18" t="s">
        <v>348</v>
      </c>
      <c r="E45" s="18"/>
      <c r="F45" s="18"/>
      <c r="G45" s="19"/>
      <c r="H45" s="25"/>
      <c r="I45" s="28"/>
      <c r="J45" s="28"/>
      <c r="K45" s="32"/>
      <c r="L45" s="32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2:34" s="8" customFormat="1" outlineLevel="1" x14ac:dyDescent="0.2">
      <c r="B46" s="16">
        <v>34</v>
      </c>
      <c r="C46" s="17" t="s">
        <v>226</v>
      </c>
      <c r="D46" s="18" t="s">
        <v>348</v>
      </c>
      <c r="E46" s="18"/>
      <c r="F46" s="18"/>
      <c r="G46" s="19"/>
      <c r="H46" s="25"/>
      <c r="I46" s="28"/>
      <c r="J46" s="28"/>
      <c r="K46" s="32"/>
      <c r="L46" s="3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 spans="2:34" s="8" customFormat="1" outlineLevel="1" x14ac:dyDescent="0.2">
      <c r="B47" s="16">
        <v>35</v>
      </c>
      <c r="C47" s="17" t="s">
        <v>112</v>
      </c>
      <c r="D47" s="18" t="s">
        <v>348</v>
      </c>
      <c r="E47" s="18"/>
      <c r="F47" s="18"/>
      <c r="G47" s="19"/>
      <c r="H47" s="25"/>
      <c r="I47" s="28"/>
      <c r="J47" s="28"/>
      <c r="K47" s="32"/>
      <c r="L47" s="32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</row>
    <row r="48" spans="2:34" s="8" customFormat="1" outlineLevel="1" x14ac:dyDescent="0.2">
      <c r="B48" s="16">
        <v>36</v>
      </c>
      <c r="C48" s="17" t="s">
        <v>113</v>
      </c>
      <c r="D48" s="18" t="s">
        <v>348</v>
      </c>
      <c r="E48" s="18"/>
      <c r="F48" s="18"/>
      <c r="G48" s="19"/>
      <c r="H48" s="25"/>
      <c r="I48" s="28"/>
      <c r="J48" s="28"/>
      <c r="K48" s="32"/>
      <c r="L48" s="32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</row>
    <row r="49" spans="1:34" hidden="1" x14ac:dyDescent="0.2"/>
    <row r="50" spans="1:34" hidden="1" x14ac:dyDescent="0.2">
      <c r="A50" s="185" t="s">
        <v>10</v>
      </c>
      <c r="B50" s="185"/>
      <c r="C50" s="22" t="s">
        <v>11</v>
      </c>
    </row>
    <row r="51" spans="1:34" hidden="1" x14ac:dyDescent="0.2">
      <c r="A51" s="184" t="s">
        <v>5</v>
      </c>
      <c r="B51" s="184"/>
      <c r="C51" s="23" t="b">
        <f>IF(Presentación!C7="Planificación",TRUE,FALSE)</f>
        <v>0</v>
      </c>
    </row>
    <row r="52" spans="1:34" hidden="1" x14ac:dyDescent="0.2">
      <c r="A52" s="184" t="s">
        <v>6</v>
      </c>
      <c r="B52" s="184"/>
      <c r="C52" s="23" t="b">
        <f>IF(Presentación!C7="Ejecución",TRUE,FALSE)</f>
        <v>0</v>
      </c>
    </row>
    <row r="53" spans="1:34" hidden="1" x14ac:dyDescent="0.2">
      <c r="A53" s="184" t="s">
        <v>7</v>
      </c>
      <c r="B53" s="184"/>
      <c r="C53" s="23" t="b">
        <f>IF(Presentación!C7="Cierre",TRUE,FALSE)</f>
        <v>0</v>
      </c>
    </row>
    <row r="54" spans="1:34" hidden="1" x14ac:dyDescent="0.2"/>
    <row r="55" spans="1:34" hidden="1" x14ac:dyDescent="0.2"/>
    <row r="56" spans="1:34" ht="18.75" customHeight="1" x14ac:dyDescent="0.2">
      <c r="B56" s="182" t="s">
        <v>115</v>
      </c>
      <c r="C56" s="183"/>
      <c r="D56" s="59"/>
      <c r="E56" s="59"/>
      <c r="F56" s="59"/>
      <c r="G56" s="45"/>
      <c r="H56" s="27"/>
    </row>
    <row r="57" spans="1:34" s="8" customFormat="1" outlineLevel="1" x14ac:dyDescent="0.2">
      <c r="B57" s="16">
        <v>37</v>
      </c>
      <c r="C57" s="17" t="s">
        <v>111</v>
      </c>
      <c r="D57" s="18" t="s">
        <v>348</v>
      </c>
      <c r="E57" s="18"/>
      <c r="F57" s="18"/>
      <c r="G57" s="19"/>
      <c r="H57" s="25"/>
      <c r="I57" s="28"/>
      <c r="J57" s="28"/>
      <c r="K57" s="32"/>
      <c r="L57" s="32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</row>
    <row r="58" spans="1:34" s="8" customFormat="1" outlineLevel="1" x14ac:dyDescent="0.2">
      <c r="B58" s="16">
        <v>38</v>
      </c>
      <c r="C58" s="17" t="s">
        <v>226</v>
      </c>
      <c r="D58" s="18" t="s">
        <v>348</v>
      </c>
      <c r="E58" s="18"/>
      <c r="F58" s="18"/>
      <c r="G58" s="19"/>
      <c r="H58" s="25"/>
      <c r="I58" s="28"/>
      <c r="J58" s="28"/>
      <c r="K58" s="32"/>
      <c r="L58" s="32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 spans="1:34" s="8" customFormat="1" outlineLevel="1" x14ac:dyDescent="0.2">
      <c r="B59" s="16">
        <v>39</v>
      </c>
      <c r="C59" s="17" t="s">
        <v>112</v>
      </c>
      <c r="D59" s="18" t="s">
        <v>348</v>
      </c>
      <c r="E59" s="18"/>
      <c r="F59" s="18"/>
      <c r="G59" s="19"/>
      <c r="H59" s="25"/>
      <c r="I59" s="28"/>
      <c r="J59" s="28"/>
      <c r="K59" s="32"/>
      <c r="L59" s="32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</row>
    <row r="60" spans="1:34" s="8" customFormat="1" outlineLevel="1" x14ac:dyDescent="0.2">
      <c r="B60" s="16">
        <v>40</v>
      </c>
      <c r="C60" s="17" t="s">
        <v>113</v>
      </c>
      <c r="D60" s="18" t="s">
        <v>348</v>
      </c>
      <c r="E60" s="18"/>
      <c r="F60" s="18"/>
      <c r="G60" s="19"/>
      <c r="H60" s="25"/>
      <c r="I60" s="28"/>
      <c r="J60" s="28"/>
      <c r="K60" s="32"/>
      <c r="L60" s="32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</row>
    <row r="61" spans="1:34" ht="18.75" customHeight="1" x14ac:dyDescent="0.2">
      <c r="B61" s="182" t="s">
        <v>116</v>
      </c>
      <c r="C61" s="183"/>
      <c r="D61" s="59"/>
      <c r="E61" s="59"/>
      <c r="F61" s="59"/>
      <c r="G61" s="45"/>
      <c r="H61" s="27"/>
    </row>
    <row r="62" spans="1:34" s="8" customFormat="1" outlineLevel="1" x14ac:dyDescent="0.2">
      <c r="B62" s="16">
        <v>41</v>
      </c>
      <c r="C62" s="17" t="s">
        <v>248</v>
      </c>
      <c r="D62" s="18" t="s">
        <v>348</v>
      </c>
      <c r="E62" s="18"/>
      <c r="F62" s="18"/>
      <c r="G62" s="19"/>
      <c r="H62" s="25"/>
      <c r="I62" s="28"/>
      <c r="J62" s="28"/>
      <c r="K62" s="32"/>
      <c r="L62" s="32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4" s="8" customFormat="1" outlineLevel="1" x14ac:dyDescent="0.2">
      <c r="B63" s="16">
        <v>42</v>
      </c>
      <c r="C63" s="17" t="s">
        <v>227</v>
      </c>
      <c r="D63" s="18" t="s">
        <v>348</v>
      </c>
      <c r="E63" s="18"/>
      <c r="F63" s="18"/>
      <c r="G63" s="19"/>
      <c r="H63" s="25"/>
      <c r="I63" s="28"/>
      <c r="J63" s="28"/>
      <c r="K63" s="32"/>
      <c r="L63" s="32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4" s="8" customFormat="1" outlineLevel="1" x14ac:dyDescent="0.2">
      <c r="B64" s="16">
        <v>43</v>
      </c>
      <c r="C64" s="17" t="s">
        <v>117</v>
      </c>
      <c r="D64" s="18" t="s">
        <v>348</v>
      </c>
      <c r="E64" s="18"/>
      <c r="F64" s="18"/>
      <c r="G64" s="19"/>
      <c r="H64" s="25"/>
      <c r="I64" s="28"/>
      <c r="J64" s="28"/>
      <c r="K64" s="32"/>
      <c r="L64" s="32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  <row r="65" spans="2:34" s="8" customFormat="1" outlineLevel="1" x14ac:dyDescent="0.2">
      <c r="B65" s="16">
        <v>44</v>
      </c>
      <c r="C65" s="17" t="s">
        <v>118</v>
      </c>
      <c r="D65" s="18" t="s">
        <v>348</v>
      </c>
      <c r="E65" s="18"/>
      <c r="F65" s="18"/>
      <c r="G65" s="19"/>
      <c r="H65" s="25"/>
      <c r="I65" s="28"/>
      <c r="J65" s="28"/>
      <c r="K65" s="32"/>
      <c r="L65" s="32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</row>
    <row r="66" spans="2:34" x14ac:dyDescent="0.2">
      <c r="B66" s="16">
        <v>45</v>
      </c>
      <c r="C66" s="9" t="s">
        <v>119</v>
      </c>
      <c r="D66" s="18" t="s">
        <v>348</v>
      </c>
      <c r="E66" s="18"/>
      <c r="F66" s="18"/>
    </row>
    <row r="67" spans="2:34" s="8" customFormat="1" outlineLevel="1" x14ac:dyDescent="0.2">
      <c r="B67" s="16">
        <v>46</v>
      </c>
      <c r="C67" s="17" t="s">
        <v>120</v>
      </c>
      <c r="D67" s="18" t="s">
        <v>348</v>
      </c>
      <c r="E67" s="18"/>
      <c r="F67" s="18"/>
      <c r="G67" s="19"/>
      <c r="H67" s="25"/>
      <c r="I67" s="28"/>
      <c r="J67" s="28"/>
      <c r="K67" s="32"/>
      <c r="L67" s="32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</row>
    <row r="68" spans="2:34" s="8" customFormat="1" outlineLevel="1" x14ac:dyDescent="0.2">
      <c r="B68" s="16">
        <v>47</v>
      </c>
      <c r="C68" s="17" t="s">
        <v>121</v>
      </c>
      <c r="D68" s="18" t="s">
        <v>348</v>
      </c>
      <c r="E68" s="18"/>
      <c r="F68" s="18"/>
      <c r="G68" s="19"/>
      <c r="H68" s="25"/>
      <c r="I68" s="28"/>
      <c r="J68" s="28"/>
      <c r="K68" s="32"/>
      <c r="L68" s="32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</row>
    <row r="69" spans="2:34" s="8" customFormat="1" outlineLevel="1" x14ac:dyDescent="0.2">
      <c r="B69" s="16">
        <v>48</v>
      </c>
      <c r="C69" s="17" t="s">
        <v>262</v>
      </c>
      <c r="D69" s="18" t="s">
        <v>348</v>
      </c>
      <c r="E69" s="18"/>
      <c r="F69" s="18"/>
      <c r="G69" s="19"/>
      <c r="H69" s="25"/>
      <c r="I69" s="28"/>
      <c r="J69" s="28"/>
      <c r="K69" s="32"/>
      <c r="L69" s="32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</row>
    <row r="70" spans="2:34" s="8" customFormat="1" outlineLevel="1" x14ac:dyDescent="0.2">
      <c r="B70" s="16">
        <v>49</v>
      </c>
      <c r="C70" s="17" t="s">
        <v>261</v>
      </c>
      <c r="D70" s="18" t="s">
        <v>348</v>
      </c>
      <c r="E70" s="18"/>
      <c r="F70" s="18"/>
      <c r="G70" s="19"/>
      <c r="H70" s="25"/>
      <c r="I70" s="28"/>
      <c r="J70" s="28"/>
      <c r="K70" s="32"/>
      <c r="L70" s="32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</row>
    <row r="71" spans="2:34" s="8" customFormat="1" outlineLevel="1" x14ac:dyDescent="0.2">
      <c r="B71" s="16">
        <v>50</v>
      </c>
      <c r="C71" s="17" t="s">
        <v>122</v>
      </c>
      <c r="D71" s="18" t="s">
        <v>348</v>
      </c>
      <c r="E71" s="18"/>
      <c r="F71" s="18"/>
      <c r="G71" s="19"/>
      <c r="H71" s="25"/>
      <c r="I71" s="28"/>
      <c r="J71" s="28"/>
      <c r="K71" s="32"/>
      <c r="L71" s="32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</row>
    <row r="72" spans="2:34" s="8" customFormat="1" outlineLevel="1" x14ac:dyDescent="0.2">
      <c r="B72" s="16">
        <v>51</v>
      </c>
      <c r="C72" s="17" t="s">
        <v>123</v>
      </c>
      <c r="D72" s="18" t="s">
        <v>348</v>
      </c>
      <c r="E72" s="18"/>
      <c r="F72" s="18"/>
      <c r="G72" s="19"/>
      <c r="H72" s="25"/>
      <c r="I72" s="28"/>
      <c r="J72" s="28"/>
      <c r="K72" s="32"/>
      <c r="L72" s="32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</row>
    <row r="73" spans="2:34" ht="18.75" customHeight="1" x14ac:dyDescent="0.2">
      <c r="B73" s="182" t="s">
        <v>129</v>
      </c>
      <c r="C73" s="183"/>
      <c r="D73" s="59"/>
      <c r="E73" s="59"/>
      <c r="F73" s="59"/>
      <c r="G73" s="45"/>
      <c r="H73" s="27"/>
    </row>
    <row r="74" spans="2:34" s="8" customFormat="1" outlineLevel="1" x14ac:dyDescent="0.2">
      <c r="B74" s="16">
        <v>52</v>
      </c>
      <c r="C74" s="17" t="s">
        <v>133</v>
      </c>
      <c r="D74" s="18" t="s">
        <v>348</v>
      </c>
      <c r="E74" s="18"/>
      <c r="F74" s="18"/>
      <c r="G74" s="19"/>
      <c r="H74" s="25"/>
      <c r="I74" s="28"/>
      <c r="J74" s="28"/>
      <c r="K74" s="32"/>
      <c r="L74" s="32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</row>
    <row r="75" spans="2:34" s="8" customFormat="1" outlineLevel="1" x14ac:dyDescent="0.2">
      <c r="B75" s="16">
        <v>53</v>
      </c>
      <c r="C75" s="17" t="s">
        <v>130</v>
      </c>
      <c r="D75" s="18" t="s">
        <v>348</v>
      </c>
      <c r="E75" s="18"/>
      <c r="F75" s="18"/>
      <c r="G75" s="19"/>
      <c r="H75" s="25"/>
      <c r="I75" s="28"/>
      <c r="J75" s="28"/>
      <c r="K75" s="32"/>
      <c r="L75" s="32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</row>
    <row r="76" spans="2:34" s="8" customFormat="1" outlineLevel="1" x14ac:dyDescent="0.2">
      <c r="B76" s="16">
        <v>54</v>
      </c>
      <c r="C76" s="17" t="s">
        <v>131</v>
      </c>
      <c r="D76" s="18" t="s">
        <v>348</v>
      </c>
      <c r="E76" s="18"/>
      <c r="F76" s="18"/>
      <c r="G76" s="19"/>
      <c r="H76" s="25"/>
      <c r="I76" s="28"/>
      <c r="J76" s="28"/>
      <c r="K76" s="32"/>
      <c r="L76" s="32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</row>
    <row r="77" spans="2:34" s="8" customFormat="1" outlineLevel="1" x14ac:dyDescent="0.2">
      <c r="B77" s="16">
        <v>55</v>
      </c>
      <c r="C77" s="17" t="s">
        <v>132</v>
      </c>
      <c r="D77" s="18" t="s">
        <v>348</v>
      </c>
      <c r="E77" s="18"/>
      <c r="F77" s="18"/>
      <c r="G77" s="19"/>
      <c r="H77" s="25"/>
      <c r="I77" s="28"/>
      <c r="J77" s="28"/>
      <c r="K77" s="32"/>
      <c r="L77" s="32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</row>
  </sheetData>
  <mergeCells count="20">
    <mergeCell ref="B2:C3"/>
    <mergeCell ref="E2:F2"/>
    <mergeCell ref="E3:F3"/>
    <mergeCell ref="B5:B6"/>
    <mergeCell ref="C5:C6"/>
    <mergeCell ref="D5:F5"/>
    <mergeCell ref="G5:G6"/>
    <mergeCell ref="B7:C7"/>
    <mergeCell ref="B14:C14"/>
    <mergeCell ref="B23:C23"/>
    <mergeCell ref="B33:C33"/>
    <mergeCell ref="B73:C73"/>
    <mergeCell ref="A51:B51"/>
    <mergeCell ref="A52:B52"/>
    <mergeCell ref="A53:B53"/>
    <mergeCell ref="B39:C39"/>
    <mergeCell ref="B44:C44"/>
    <mergeCell ref="B56:C56"/>
    <mergeCell ref="A50:B50"/>
    <mergeCell ref="B61:C61"/>
  </mergeCells>
  <conditionalFormatting sqref="D34:F34 D15:F22 D24:F32 E35:F35 D35:D38 D40:F43">
    <cfRule type="expression" dxfId="17" priority="18" stopIfTrue="1">
      <formula>IF($C$51,TRUE,FALSE)</formula>
    </cfRule>
  </conditionalFormatting>
  <conditionalFormatting sqref="E36:F38">
    <cfRule type="expression" dxfId="16" priority="16" stopIfTrue="1">
      <formula>IF($C$51,TRUE,FALSE)</formula>
    </cfRule>
  </conditionalFormatting>
  <conditionalFormatting sqref="D45:F48">
    <cfRule type="expression" dxfId="15" priority="15" stopIfTrue="1">
      <formula>IF($C$51,TRUE,FALSE)</formula>
    </cfRule>
  </conditionalFormatting>
  <conditionalFormatting sqref="D57:F60">
    <cfRule type="expression" dxfId="14" priority="14" stopIfTrue="1">
      <formula>IF($C$51,TRUE,FALSE)</formula>
    </cfRule>
  </conditionalFormatting>
  <conditionalFormatting sqref="D62:F62 E63:F65 D63:D72">
    <cfRule type="expression" dxfId="13" priority="13" stopIfTrue="1">
      <formula>IF($C$51,TRUE,FALSE)</formula>
    </cfRule>
  </conditionalFormatting>
  <conditionalFormatting sqref="E67:F70">
    <cfRule type="expression" dxfId="12" priority="12" stopIfTrue="1">
      <formula>IF($C$51,TRUE,FALSE)</formula>
    </cfRule>
  </conditionalFormatting>
  <conditionalFormatting sqref="E71:F72">
    <cfRule type="expression" dxfId="11" priority="11" stopIfTrue="1">
      <formula>IF($C$51,TRUE,FALSE)</formula>
    </cfRule>
  </conditionalFormatting>
  <conditionalFormatting sqref="D74:F77">
    <cfRule type="expression" dxfId="10" priority="2" stopIfTrue="1">
      <formula>IF($C$51,TRUE,FALSE)</formula>
    </cfRule>
  </conditionalFormatting>
  <conditionalFormatting sqref="E66:F66">
    <cfRule type="expression" dxfId="9" priority="1" stopIfTrue="1">
      <formula>IF($C$51,TRUE,FALSE)</formula>
    </cfRule>
  </conditionalFormatting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workbookViewId="0">
      <selection activeCell="E25" sqref="E25"/>
    </sheetView>
  </sheetViews>
  <sheetFormatPr baseColWidth="10" defaultRowHeight="12.75" x14ac:dyDescent="0.2"/>
  <cols>
    <col min="1" max="1" width="5.85546875" customWidth="1"/>
    <col min="2" max="2" width="3" bestFit="1" customWidth="1"/>
    <col min="3" max="3" width="62.7109375" bestFit="1" customWidth="1"/>
    <col min="7" max="7" width="16.7109375" customWidth="1"/>
  </cols>
  <sheetData>
    <row r="2" spans="2:7" x14ac:dyDescent="0.2">
      <c r="B2" s="177" t="s">
        <v>293</v>
      </c>
      <c r="C2" s="177"/>
      <c r="D2" s="10"/>
      <c r="E2" s="178" t="s">
        <v>51</v>
      </c>
      <c r="F2" s="178"/>
      <c r="G2" s="51" t="str">
        <f>Presentación!C10</f>
        <v>19 de Marzo 2014</v>
      </c>
    </row>
    <row r="3" spans="2:7" ht="12.75" customHeight="1" x14ac:dyDescent="0.2">
      <c r="B3" s="177"/>
      <c r="C3" s="177"/>
      <c r="D3" s="10"/>
      <c r="E3" s="178" t="s">
        <v>308</v>
      </c>
      <c r="F3" s="178"/>
      <c r="G3" s="51" t="s">
        <v>349</v>
      </c>
    </row>
    <row r="4" spans="2:7" x14ac:dyDescent="0.2">
      <c r="B4" s="9"/>
      <c r="C4" s="9"/>
      <c r="D4" s="10"/>
      <c r="E4" s="10"/>
      <c r="F4" s="10"/>
      <c r="G4" s="9"/>
    </row>
    <row r="5" spans="2:7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</row>
    <row r="6" spans="2:7" x14ac:dyDescent="0.2">
      <c r="B6" s="179"/>
      <c r="C6" s="176"/>
      <c r="D6" s="132" t="s">
        <v>3</v>
      </c>
      <c r="E6" s="132" t="s">
        <v>4</v>
      </c>
      <c r="F6" s="132" t="s">
        <v>9</v>
      </c>
      <c r="G6" s="176"/>
    </row>
    <row r="7" spans="2:7" x14ac:dyDescent="0.2">
      <c r="B7" s="180" t="s">
        <v>58</v>
      </c>
      <c r="C7" s="181"/>
      <c r="D7" s="133"/>
      <c r="E7" s="133"/>
      <c r="F7" s="133"/>
      <c r="G7" s="44"/>
    </row>
    <row r="8" spans="2:7" x14ac:dyDescent="0.2">
      <c r="B8" s="11">
        <v>1</v>
      </c>
      <c r="C8" s="12" t="s">
        <v>52</v>
      </c>
      <c r="D8" s="13" t="s">
        <v>348</v>
      </c>
      <c r="E8" s="13"/>
      <c r="F8" s="13"/>
      <c r="G8" s="14"/>
    </row>
    <row r="9" spans="2:7" x14ac:dyDescent="0.2">
      <c r="B9" s="11">
        <v>2</v>
      </c>
      <c r="C9" s="17" t="s">
        <v>53</v>
      </c>
      <c r="D9" s="13" t="s">
        <v>348</v>
      </c>
      <c r="E9" s="13"/>
      <c r="F9" s="13"/>
      <c r="G9" s="14"/>
    </row>
    <row r="10" spans="2:7" x14ac:dyDescent="0.2">
      <c r="B10" s="180" t="s">
        <v>281</v>
      </c>
      <c r="C10" s="181"/>
      <c r="D10" s="180"/>
      <c r="E10" s="181"/>
      <c r="F10" s="180"/>
      <c r="G10" s="181"/>
    </row>
    <row r="11" spans="2:7" x14ac:dyDescent="0.2">
      <c r="B11" s="11">
        <v>3</v>
      </c>
      <c r="C11" s="17" t="s">
        <v>145</v>
      </c>
      <c r="D11" s="13" t="s">
        <v>348</v>
      </c>
      <c r="E11" s="13"/>
      <c r="F11" s="13"/>
      <c r="G11" s="14"/>
    </row>
    <row r="12" spans="2:7" x14ac:dyDescent="0.2">
      <c r="B12" s="11">
        <v>4</v>
      </c>
      <c r="C12" s="17" t="s">
        <v>53</v>
      </c>
      <c r="D12" s="13" t="s">
        <v>348</v>
      </c>
      <c r="E12" s="13"/>
      <c r="F12" s="13"/>
      <c r="G12" s="14"/>
    </row>
    <row r="13" spans="2:7" x14ac:dyDescent="0.2">
      <c r="B13" s="11">
        <v>5</v>
      </c>
      <c r="C13" s="17" t="s">
        <v>282</v>
      </c>
      <c r="D13" s="13" t="s">
        <v>348</v>
      </c>
      <c r="E13" s="13"/>
      <c r="F13" s="18"/>
      <c r="G13" s="19"/>
    </row>
    <row r="14" spans="2:7" x14ac:dyDescent="0.2">
      <c r="B14" s="11">
        <v>6</v>
      </c>
      <c r="C14" s="17" t="s">
        <v>283</v>
      </c>
      <c r="D14" s="13" t="s">
        <v>348</v>
      </c>
      <c r="E14" s="13"/>
      <c r="F14" s="18"/>
      <c r="G14" s="19"/>
    </row>
    <row r="15" spans="2:7" x14ac:dyDescent="0.2">
      <c r="B15" s="11">
        <v>7</v>
      </c>
      <c r="C15" s="17" t="s">
        <v>284</v>
      </c>
      <c r="D15" s="13" t="s">
        <v>348</v>
      </c>
      <c r="E15" s="13"/>
      <c r="F15" s="18"/>
      <c r="G15" s="19"/>
    </row>
    <row r="16" spans="2:7" x14ac:dyDescent="0.2">
      <c r="B16" s="11">
        <v>8</v>
      </c>
      <c r="C16" s="17" t="s">
        <v>285</v>
      </c>
      <c r="D16" s="13" t="s">
        <v>348</v>
      </c>
      <c r="E16" s="13"/>
      <c r="F16" s="18"/>
      <c r="G16" s="19"/>
    </row>
    <row r="17" spans="2:7" x14ac:dyDescent="0.2">
      <c r="B17" s="11">
        <v>9</v>
      </c>
      <c r="C17" s="17" t="s">
        <v>286</v>
      </c>
      <c r="D17" s="13" t="s">
        <v>348</v>
      </c>
      <c r="E17" s="13"/>
      <c r="F17" s="13"/>
      <c r="G17" s="14"/>
    </row>
    <row r="18" spans="2:7" x14ac:dyDescent="0.2">
      <c r="B18" s="11">
        <v>10</v>
      </c>
      <c r="C18" s="17" t="s">
        <v>287</v>
      </c>
      <c r="D18" s="13" t="s">
        <v>348</v>
      </c>
      <c r="E18" s="13"/>
      <c r="F18" s="18"/>
      <c r="G18" s="19"/>
    </row>
    <row r="19" spans="2:7" x14ac:dyDescent="0.2">
      <c r="B19" s="180" t="s">
        <v>220</v>
      </c>
      <c r="C19" s="181"/>
      <c r="D19" s="180"/>
      <c r="E19" s="181"/>
      <c r="F19" s="180"/>
      <c r="G19" s="181"/>
    </row>
    <row r="20" spans="2:7" x14ac:dyDescent="0.2">
      <c r="B20" s="11">
        <v>11</v>
      </c>
      <c r="C20" s="17" t="s">
        <v>288</v>
      </c>
      <c r="D20" s="18"/>
      <c r="E20" s="13"/>
      <c r="F20" s="13" t="s">
        <v>348</v>
      </c>
      <c r="G20" s="14"/>
    </row>
    <row r="21" spans="2:7" x14ac:dyDescent="0.2">
      <c r="B21" s="11">
        <v>12</v>
      </c>
      <c r="C21" s="17" t="s">
        <v>289</v>
      </c>
      <c r="D21" s="18"/>
      <c r="E21" s="13"/>
      <c r="F21" s="13" t="s">
        <v>348</v>
      </c>
      <c r="G21" s="14"/>
    </row>
    <row r="22" spans="2:7" x14ac:dyDescent="0.2">
      <c r="B22" s="11">
        <v>13</v>
      </c>
      <c r="C22" s="17" t="s">
        <v>290</v>
      </c>
      <c r="D22" s="18"/>
      <c r="E22" s="13"/>
      <c r="F22" s="13" t="s">
        <v>348</v>
      </c>
      <c r="G22" s="14"/>
    </row>
  </sheetData>
  <mergeCells count="14">
    <mergeCell ref="B19:C19"/>
    <mergeCell ref="D19:E19"/>
    <mergeCell ref="F19:G19"/>
    <mergeCell ref="G5:G6"/>
    <mergeCell ref="B7:C7"/>
    <mergeCell ref="B10:C10"/>
    <mergeCell ref="D10:E10"/>
    <mergeCell ref="F10:G10"/>
    <mergeCell ref="B2:C3"/>
    <mergeCell ref="E2:F2"/>
    <mergeCell ref="E3:F3"/>
    <mergeCell ref="B5:B6"/>
    <mergeCell ref="C5:C6"/>
    <mergeCell ref="D5:F5"/>
  </mergeCells>
  <conditionalFormatting sqref="F13:F18 D20:F22">
    <cfRule type="expression" dxfId="8" priority="1" stopIfTrue="1">
      <formula>IF(#REF!,TRUE,FALSE)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H42"/>
  <sheetViews>
    <sheetView showGridLines="0" zoomScale="90" zoomScaleNormal="90" workbookViewId="0">
      <pane ySplit="6" topLeftCell="A7" activePane="bottomLeft" state="frozen"/>
      <selection pane="bottomLeft" activeCell="G43" sqref="G43"/>
    </sheetView>
  </sheetViews>
  <sheetFormatPr baseColWidth="10" defaultColWidth="11.42578125" defaultRowHeight="12.75" outlineLevelRow="1" x14ac:dyDescent="0.2"/>
  <cols>
    <col min="1" max="1" width="3.28515625" style="9" customWidth="1"/>
    <col min="2" max="2" width="5" style="9" customWidth="1"/>
    <col min="3" max="3" width="92.140625" style="9" customWidth="1"/>
    <col min="4" max="5" width="7.42578125" style="10" customWidth="1"/>
    <col min="6" max="6" width="13.7109375" style="10" customWidth="1"/>
    <col min="7" max="7" width="54.140625" style="9" customWidth="1"/>
    <col min="8" max="8" width="12.7109375" style="25" customWidth="1"/>
    <col min="9" max="10" width="11.42578125" style="25"/>
    <col min="11" max="11" width="13.42578125" style="30" customWidth="1"/>
    <col min="12" max="12" width="11.42578125" style="30" customWidth="1"/>
    <col min="13" max="34" width="11.42578125" style="25"/>
    <col min="35" max="16384" width="11.42578125" style="9"/>
  </cols>
  <sheetData>
    <row r="2" spans="2:11" ht="12.75" customHeight="1" x14ac:dyDescent="0.2">
      <c r="B2" s="177" t="s">
        <v>146</v>
      </c>
      <c r="C2" s="177"/>
      <c r="E2" s="178" t="s">
        <v>51</v>
      </c>
      <c r="F2" s="178"/>
      <c r="G2" s="51" t="str">
        <f>Presentación!C10</f>
        <v>19 de Marzo 2014</v>
      </c>
    </row>
    <row r="3" spans="2:11" ht="12.75" customHeight="1" x14ac:dyDescent="0.2">
      <c r="B3" s="177"/>
      <c r="C3" s="177"/>
      <c r="E3" s="178" t="s">
        <v>308</v>
      </c>
      <c r="F3" s="178"/>
      <c r="G3" s="51" t="s">
        <v>351</v>
      </c>
    </row>
    <row r="5" spans="2:11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  <c r="H5" s="24"/>
    </row>
    <row r="6" spans="2:11" x14ac:dyDescent="0.2">
      <c r="B6" s="179"/>
      <c r="C6" s="176"/>
      <c r="D6" s="72" t="s">
        <v>3</v>
      </c>
      <c r="E6" s="72" t="s">
        <v>4</v>
      </c>
      <c r="F6" s="72" t="s">
        <v>9</v>
      </c>
      <c r="G6" s="176"/>
      <c r="H6" s="24"/>
    </row>
    <row r="7" spans="2:11" ht="18.75" customHeight="1" x14ac:dyDescent="0.2">
      <c r="B7" s="180" t="s">
        <v>154</v>
      </c>
      <c r="C7" s="181"/>
      <c r="D7" s="71"/>
      <c r="E7" s="71"/>
      <c r="F7" s="71"/>
      <c r="G7" s="44"/>
      <c r="H7" s="26"/>
    </row>
    <row r="8" spans="2:11" ht="13.5" customHeight="1" x14ac:dyDescent="0.2">
      <c r="B8" s="144"/>
      <c r="C8" s="145" t="s">
        <v>314</v>
      </c>
      <c r="D8" s="145"/>
      <c r="E8" s="145"/>
      <c r="F8" s="145"/>
      <c r="G8" s="44"/>
      <c r="H8" s="26"/>
    </row>
    <row r="9" spans="2:11" ht="12.75" customHeight="1" outlineLevel="1" x14ac:dyDescent="0.2">
      <c r="B9" s="75">
        <v>1</v>
      </c>
      <c r="C9" s="12" t="s">
        <v>147</v>
      </c>
      <c r="D9" s="77" t="s">
        <v>348</v>
      </c>
      <c r="E9" s="77"/>
      <c r="F9" s="77"/>
      <c r="G9" s="78"/>
      <c r="H9" s="26"/>
      <c r="K9" s="31"/>
    </row>
    <row r="10" spans="2:11" ht="12.75" customHeight="1" outlineLevel="1" x14ac:dyDescent="0.2">
      <c r="B10" s="75">
        <v>2</v>
      </c>
      <c r="C10" s="12" t="s">
        <v>315</v>
      </c>
      <c r="D10" s="77" t="s">
        <v>348</v>
      </c>
      <c r="E10" s="77"/>
      <c r="F10" s="77"/>
      <c r="G10" s="78"/>
      <c r="H10" s="26"/>
      <c r="K10" s="31"/>
    </row>
    <row r="11" spans="2:11" ht="12.75" customHeight="1" outlineLevel="1" x14ac:dyDescent="0.2">
      <c r="B11" s="75">
        <v>3</v>
      </c>
      <c r="C11" s="12" t="s">
        <v>316</v>
      </c>
      <c r="D11" s="77" t="s">
        <v>348</v>
      </c>
      <c r="E11" s="77"/>
      <c r="F11" s="77"/>
      <c r="G11" s="78"/>
      <c r="H11" s="26"/>
      <c r="K11" s="31"/>
    </row>
    <row r="12" spans="2:11" ht="12.75" customHeight="1" outlineLevel="1" x14ac:dyDescent="0.2">
      <c r="B12" s="75">
        <v>4</v>
      </c>
      <c r="C12" s="12" t="s">
        <v>317</v>
      </c>
      <c r="D12" s="77" t="s">
        <v>348</v>
      </c>
      <c r="E12" s="77"/>
      <c r="F12" s="77"/>
      <c r="G12" s="78"/>
      <c r="H12" s="26"/>
      <c r="K12" s="31"/>
    </row>
    <row r="13" spans="2:11" ht="12.75" customHeight="1" outlineLevel="1" x14ac:dyDescent="0.2">
      <c r="B13" s="144"/>
      <c r="C13" s="145" t="s">
        <v>246</v>
      </c>
      <c r="D13" s="145"/>
      <c r="E13" s="145"/>
      <c r="F13" s="145"/>
      <c r="G13" s="145"/>
      <c r="H13" s="26"/>
      <c r="K13" s="31"/>
    </row>
    <row r="14" spans="2:11" ht="12.75" customHeight="1" outlineLevel="1" x14ac:dyDescent="0.2">
      <c r="B14" s="75">
        <v>5</v>
      </c>
      <c r="C14" s="12" t="s">
        <v>155</v>
      </c>
      <c r="D14" s="77"/>
      <c r="E14" s="77"/>
      <c r="F14" s="77" t="s">
        <v>348</v>
      </c>
      <c r="G14" s="78"/>
      <c r="H14" s="26"/>
      <c r="K14" s="31"/>
    </row>
    <row r="15" spans="2:11" ht="12.75" customHeight="1" outlineLevel="1" x14ac:dyDescent="0.2">
      <c r="B15" s="75">
        <v>6</v>
      </c>
      <c r="C15" s="12" t="s">
        <v>156</v>
      </c>
      <c r="D15" s="77"/>
      <c r="E15" s="77"/>
      <c r="F15" s="77" t="s">
        <v>348</v>
      </c>
      <c r="G15" s="78"/>
      <c r="H15" s="26"/>
      <c r="K15" s="31"/>
    </row>
    <row r="16" spans="2:11" ht="12.75" customHeight="1" outlineLevel="1" x14ac:dyDescent="0.2">
      <c r="B16" s="144"/>
      <c r="C16" s="145" t="s">
        <v>318</v>
      </c>
      <c r="D16" s="145"/>
      <c r="E16" s="145"/>
      <c r="F16" s="145"/>
      <c r="G16" s="145"/>
      <c r="H16" s="26"/>
      <c r="K16" s="31"/>
    </row>
    <row r="17" spans="2:12" ht="12.75" customHeight="1" outlineLevel="1" x14ac:dyDescent="0.2">
      <c r="B17" s="75">
        <v>7</v>
      </c>
      <c r="C17" s="12" t="s">
        <v>228</v>
      </c>
      <c r="D17" s="77"/>
      <c r="E17" s="77" t="s">
        <v>348</v>
      </c>
      <c r="F17" s="77"/>
      <c r="G17" s="78"/>
      <c r="H17" s="26"/>
      <c r="K17" s="31"/>
    </row>
    <row r="18" spans="2:12" ht="12.75" customHeight="1" outlineLevel="1" x14ac:dyDescent="0.2">
      <c r="B18" s="75">
        <v>8</v>
      </c>
      <c r="C18" s="76" t="s">
        <v>148</v>
      </c>
      <c r="D18" s="77"/>
      <c r="E18" s="77" t="s">
        <v>348</v>
      </c>
      <c r="F18" s="77"/>
      <c r="G18" s="78"/>
      <c r="H18" s="26"/>
      <c r="K18" s="31"/>
    </row>
    <row r="19" spans="2:12" ht="12.75" customHeight="1" outlineLevel="1" x14ac:dyDescent="0.2">
      <c r="B19" s="75">
        <v>9</v>
      </c>
      <c r="C19" s="76" t="s">
        <v>157</v>
      </c>
      <c r="D19" s="77"/>
      <c r="E19" s="77" t="s">
        <v>348</v>
      </c>
      <c r="F19" s="77"/>
      <c r="G19" s="78"/>
      <c r="H19" s="26"/>
      <c r="K19" s="31"/>
    </row>
    <row r="20" spans="2:12" ht="12.75" customHeight="1" outlineLevel="1" x14ac:dyDescent="0.2">
      <c r="B20" s="75">
        <v>10</v>
      </c>
      <c r="C20" s="76" t="s">
        <v>158</v>
      </c>
      <c r="D20" s="77"/>
      <c r="E20" s="77" t="s">
        <v>348</v>
      </c>
      <c r="F20" s="77"/>
      <c r="G20" s="78"/>
      <c r="H20" s="26"/>
      <c r="K20" s="31"/>
    </row>
    <row r="21" spans="2:12" ht="12.75" customHeight="1" outlineLevel="1" x14ac:dyDescent="0.2">
      <c r="B21" s="145"/>
      <c r="C21" s="145" t="s">
        <v>319</v>
      </c>
      <c r="D21" s="145"/>
      <c r="E21" s="145"/>
      <c r="F21" s="145"/>
      <c r="G21" s="145"/>
      <c r="H21" s="26"/>
      <c r="K21" s="31"/>
    </row>
    <row r="22" spans="2:12" ht="12.75" customHeight="1" outlineLevel="1" x14ac:dyDescent="0.2">
      <c r="B22" s="75">
        <v>11</v>
      </c>
      <c r="C22" s="76" t="s">
        <v>159</v>
      </c>
      <c r="D22" s="77"/>
      <c r="E22" s="77" t="s">
        <v>348</v>
      </c>
      <c r="F22" s="77"/>
      <c r="G22" s="78"/>
      <c r="H22" s="26"/>
      <c r="K22" s="31"/>
    </row>
    <row r="23" spans="2:12" ht="12.75" customHeight="1" outlineLevel="1" x14ac:dyDescent="0.2">
      <c r="B23" s="75">
        <v>12</v>
      </c>
      <c r="C23" s="76" t="s">
        <v>161</v>
      </c>
      <c r="D23" s="77"/>
      <c r="E23" s="77" t="s">
        <v>348</v>
      </c>
      <c r="F23" s="77"/>
      <c r="G23" s="78"/>
      <c r="H23" s="26"/>
      <c r="K23" s="31"/>
    </row>
    <row r="24" spans="2:12" ht="12.75" customHeight="1" outlineLevel="1" x14ac:dyDescent="0.2">
      <c r="B24" s="75">
        <v>13</v>
      </c>
      <c r="C24" s="76" t="s">
        <v>160</v>
      </c>
      <c r="D24" s="77"/>
      <c r="E24" s="77" t="s">
        <v>348</v>
      </c>
      <c r="F24" s="77"/>
      <c r="G24" s="78"/>
      <c r="H24" s="26"/>
      <c r="K24" s="31"/>
    </row>
    <row r="25" spans="2:12" ht="12.75" customHeight="1" outlineLevel="1" x14ac:dyDescent="0.2">
      <c r="B25" s="145"/>
      <c r="C25" s="145" t="s">
        <v>321</v>
      </c>
      <c r="D25" s="145"/>
      <c r="E25" s="145"/>
      <c r="F25" s="145"/>
      <c r="G25" s="145"/>
      <c r="H25" s="26"/>
      <c r="K25" s="31"/>
    </row>
    <row r="26" spans="2:12" ht="12.75" customHeight="1" outlineLevel="1" x14ac:dyDescent="0.2">
      <c r="B26" s="75">
        <v>14</v>
      </c>
      <c r="C26" s="12" t="s">
        <v>320</v>
      </c>
      <c r="D26" s="13"/>
      <c r="E26" s="13" t="s">
        <v>348</v>
      </c>
      <c r="F26" s="13"/>
      <c r="G26" s="14"/>
      <c r="H26" s="26"/>
      <c r="K26" s="31">
        <f xml:space="preserve"> COUNTA(D26:D32,D33:D33,#REF!,#REF!,#REF!,#REF!,#REF!,#REF!,#REF!,#REF!,#REF!,#REF!,#REF!)+COUNTA(F26:F32,F33:F33,#REF!,#REF!,#REF!,#REF!,#REF!,#REF!,#REF!,#REF!,#REF!,#REF!,#REF!)</f>
        <v>22</v>
      </c>
    </row>
    <row r="27" spans="2:12" ht="12.75" customHeight="1" outlineLevel="1" x14ac:dyDescent="0.2">
      <c r="B27" s="75">
        <v>15</v>
      </c>
      <c r="C27" s="17" t="s">
        <v>229</v>
      </c>
      <c r="D27" s="13"/>
      <c r="E27" s="13" t="s">
        <v>348</v>
      </c>
      <c r="F27" s="13"/>
      <c r="G27" s="14"/>
      <c r="H27" s="26"/>
      <c r="K27" s="31"/>
    </row>
    <row r="28" spans="2:12" ht="12.75" customHeight="1" outlineLevel="1" x14ac:dyDescent="0.2">
      <c r="B28" s="75">
        <v>16</v>
      </c>
      <c r="C28" s="12" t="s">
        <v>162</v>
      </c>
      <c r="D28" s="13"/>
      <c r="E28" s="13" t="s">
        <v>348</v>
      </c>
      <c r="F28" s="13"/>
      <c r="G28" s="14"/>
      <c r="H28" s="26"/>
      <c r="K28" s="31"/>
    </row>
    <row r="29" spans="2:12" ht="12.75" customHeight="1" outlineLevel="1" x14ac:dyDescent="0.2">
      <c r="B29" s="75">
        <v>17</v>
      </c>
      <c r="C29" s="12" t="s">
        <v>163</v>
      </c>
      <c r="D29" s="13"/>
      <c r="E29" s="13" t="s">
        <v>348</v>
      </c>
      <c r="F29" s="13"/>
      <c r="G29" s="14"/>
      <c r="H29" s="26"/>
      <c r="K29" s="31">
        <f>COUNT(B26:B32,B33:B33,#REF!,#REF!,#REF!,#REF!,#REF!,#REF!,#REF!,#REF!,#REF!,#REF!,#REF!)</f>
        <v>7</v>
      </c>
      <c r="L29" s="31">
        <f>COUNT(B26:B32,#REF!,#REF!,#REF!,#REF!,#REF!,#REF!,#REF!,#REF!,#REF!)</f>
        <v>6</v>
      </c>
    </row>
    <row r="30" spans="2:12" ht="12.75" customHeight="1" outlineLevel="1" x14ac:dyDescent="0.2">
      <c r="B30" s="75">
        <v>18</v>
      </c>
      <c r="C30" s="9" t="s">
        <v>164</v>
      </c>
      <c r="D30" s="13"/>
      <c r="E30" s="13" t="s">
        <v>348</v>
      </c>
      <c r="F30" s="13"/>
      <c r="G30" s="14"/>
      <c r="K30" s="31"/>
    </row>
    <row r="31" spans="2:12" ht="12.75" customHeight="1" outlineLevel="1" x14ac:dyDescent="0.2">
      <c r="B31" s="145"/>
      <c r="C31" s="145" t="s">
        <v>322</v>
      </c>
      <c r="D31" s="145"/>
      <c r="E31" s="145"/>
      <c r="F31" s="145"/>
      <c r="G31" s="145"/>
      <c r="K31" s="31"/>
    </row>
    <row r="32" spans="2:12" ht="12.75" customHeight="1" outlineLevel="1" x14ac:dyDescent="0.2">
      <c r="B32" s="75">
        <v>19</v>
      </c>
      <c r="C32" s="17" t="s">
        <v>165</v>
      </c>
      <c r="D32" s="13"/>
      <c r="E32" s="13" t="s">
        <v>348</v>
      </c>
      <c r="F32" s="13"/>
      <c r="G32" s="14"/>
      <c r="I32" s="26"/>
    </row>
    <row r="33" spans="1:34" s="8" customFormat="1" outlineLevel="1" x14ac:dyDescent="0.2">
      <c r="B33" s="75">
        <v>20</v>
      </c>
      <c r="C33" s="17" t="s">
        <v>149</v>
      </c>
      <c r="D33" s="18"/>
      <c r="E33" s="18" t="s">
        <v>348</v>
      </c>
      <c r="F33" s="18"/>
      <c r="G33" s="19"/>
      <c r="H33" s="25"/>
      <c r="I33" s="28"/>
      <c r="J33" s="28"/>
      <c r="K33" s="32"/>
      <c r="L33" s="32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 spans="1:34" ht="12.75" customHeight="1" outlineLevel="1" x14ac:dyDescent="0.2">
      <c r="B34" s="75">
        <v>21</v>
      </c>
      <c r="C34" s="17" t="s">
        <v>166</v>
      </c>
      <c r="D34" s="13"/>
      <c r="E34" s="13" t="s">
        <v>348</v>
      </c>
      <c r="F34" s="13"/>
      <c r="G34" s="14"/>
      <c r="I34" s="26"/>
    </row>
    <row r="35" spans="1:34" x14ac:dyDescent="0.2">
      <c r="B35" s="10"/>
      <c r="C35" s="20"/>
      <c r="D35" s="21"/>
      <c r="E35" s="21"/>
      <c r="F35" s="21"/>
    </row>
    <row r="36" spans="1:34" hidden="1" x14ac:dyDescent="0.2"/>
    <row r="37" spans="1:34" hidden="1" x14ac:dyDescent="0.2">
      <c r="A37" s="185" t="s">
        <v>10</v>
      </c>
      <c r="B37" s="185"/>
      <c r="C37" s="22" t="s">
        <v>11</v>
      </c>
    </row>
    <row r="38" spans="1:34" hidden="1" x14ac:dyDescent="0.2">
      <c r="A38" s="184" t="s">
        <v>5</v>
      </c>
      <c r="B38" s="184"/>
      <c r="C38" s="23" t="b">
        <f>IF(Presentación!C7="Planificación",TRUE,FALSE)</f>
        <v>0</v>
      </c>
    </row>
    <row r="39" spans="1:34" hidden="1" x14ac:dyDescent="0.2">
      <c r="A39" s="184" t="s">
        <v>6</v>
      </c>
      <c r="B39" s="184"/>
      <c r="C39" s="23" t="b">
        <f>IF(Presentación!C7="Ejecución",TRUE,FALSE)</f>
        <v>0</v>
      </c>
    </row>
    <row r="40" spans="1:34" s="10" customFormat="1" hidden="1" x14ac:dyDescent="0.2">
      <c r="A40" s="184" t="s">
        <v>7</v>
      </c>
      <c r="B40" s="184"/>
      <c r="C40" s="23" t="b">
        <f>IF(Presentación!C7="Cierre",TRUE,FALSE)</f>
        <v>0</v>
      </c>
      <c r="G40" s="9"/>
      <c r="H40" s="25"/>
      <c r="I40" s="25"/>
      <c r="J40" s="25"/>
      <c r="K40" s="30"/>
      <c r="L40" s="30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1:34" s="10" customFormat="1" hidden="1" x14ac:dyDescent="0.2">
      <c r="A41" s="9"/>
      <c r="B41" s="9"/>
      <c r="C41" s="9"/>
      <c r="G41" s="9"/>
      <c r="H41" s="25"/>
      <c r="I41" s="25"/>
      <c r="J41" s="25"/>
      <c r="K41" s="30"/>
      <c r="L41" s="30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1:34" s="10" customFormat="1" hidden="1" x14ac:dyDescent="0.2">
      <c r="A42" s="9"/>
      <c r="B42" s="9"/>
      <c r="C42" s="9"/>
      <c r="G42" s="9"/>
      <c r="H42" s="25"/>
      <c r="I42" s="25"/>
      <c r="J42" s="25"/>
      <c r="K42" s="30"/>
      <c r="L42" s="30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</sheetData>
  <mergeCells count="12">
    <mergeCell ref="A40:B40"/>
    <mergeCell ref="B2:C3"/>
    <mergeCell ref="E2:F2"/>
    <mergeCell ref="E3:F3"/>
    <mergeCell ref="B5:B6"/>
    <mergeCell ref="C5:C6"/>
    <mergeCell ref="D5:F5"/>
    <mergeCell ref="G5:G6"/>
    <mergeCell ref="B7:C7"/>
    <mergeCell ref="A37:B37"/>
    <mergeCell ref="A38:B38"/>
    <mergeCell ref="A39:B39"/>
  </mergeCells>
  <conditionalFormatting sqref="D33:F33">
    <cfRule type="expression" dxfId="7" priority="1" stopIfTrue="1">
      <formula>IF($C$38,TRUE,FALSE)</formula>
    </cfRule>
  </conditionalFormatting>
  <pageMargins left="0.75" right="0.75" top="1" bottom="1" header="0" footer="0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H28"/>
  <sheetViews>
    <sheetView showGridLines="0" zoomScale="90" zoomScaleNormal="90" zoomScalePageLayoutView="125" workbookViewId="0">
      <pane ySplit="6" topLeftCell="A7" activePane="bottomLeft" state="frozen"/>
      <selection pane="bottomLeft" activeCell="E28" sqref="E28"/>
    </sheetView>
  </sheetViews>
  <sheetFormatPr baseColWidth="10" defaultColWidth="11.42578125" defaultRowHeight="12.75" outlineLevelRow="1" x14ac:dyDescent="0.2"/>
  <cols>
    <col min="1" max="1" width="3.28515625" style="9" customWidth="1"/>
    <col min="2" max="2" width="5" style="9" customWidth="1"/>
    <col min="3" max="3" width="92.140625" style="9" customWidth="1"/>
    <col min="4" max="5" width="7.42578125" style="10" customWidth="1"/>
    <col min="6" max="6" width="14" style="10" customWidth="1"/>
    <col min="7" max="7" width="54.140625" style="9" customWidth="1"/>
    <col min="8" max="8" width="12.7109375" style="25" customWidth="1"/>
    <col min="9" max="10" width="11.42578125" style="25"/>
    <col min="11" max="11" width="13.42578125" style="30" customWidth="1"/>
    <col min="12" max="12" width="11.42578125" style="30" customWidth="1"/>
    <col min="13" max="34" width="11.42578125" style="25"/>
    <col min="35" max="16384" width="11.42578125" style="9"/>
  </cols>
  <sheetData>
    <row r="2" spans="1:34" ht="12.75" customHeight="1" x14ac:dyDescent="0.2">
      <c r="B2" s="177" t="s">
        <v>124</v>
      </c>
      <c r="C2" s="177"/>
      <c r="E2" s="178" t="s">
        <v>51</v>
      </c>
      <c r="F2" s="178"/>
      <c r="G2" s="51" t="str">
        <f>Presentación!C10</f>
        <v>19 de Marzo 2014</v>
      </c>
    </row>
    <row r="3" spans="1:34" ht="12.75" customHeight="1" x14ac:dyDescent="0.2">
      <c r="B3" s="177"/>
      <c r="C3" s="177"/>
      <c r="E3" s="178" t="s">
        <v>308</v>
      </c>
      <c r="F3" s="178"/>
      <c r="G3" s="51" t="s">
        <v>352</v>
      </c>
    </row>
    <row r="5" spans="1:34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  <c r="H5" s="24"/>
    </row>
    <row r="6" spans="1:34" x14ac:dyDescent="0.2">
      <c r="B6" s="179"/>
      <c r="C6" s="176"/>
      <c r="D6" s="72" t="s">
        <v>3</v>
      </c>
      <c r="E6" s="72" t="s">
        <v>4</v>
      </c>
      <c r="F6" s="72" t="s">
        <v>9</v>
      </c>
      <c r="G6" s="176"/>
      <c r="H6" s="24"/>
    </row>
    <row r="7" spans="1:34" ht="18.75" customHeight="1" x14ac:dyDescent="0.2">
      <c r="B7" s="180" t="s">
        <v>58</v>
      </c>
      <c r="C7" s="181"/>
      <c r="D7" s="71"/>
      <c r="E7" s="71"/>
      <c r="F7" s="71"/>
      <c r="G7" s="44"/>
      <c r="H7" s="26"/>
    </row>
    <row r="8" spans="1:34" ht="12.75" customHeight="1" outlineLevel="1" x14ac:dyDescent="0.2">
      <c r="B8" s="11">
        <v>1</v>
      </c>
      <c r="C8" s="12" t="s">
        <v>87</v>
      </c>
      <c r="D8" s="13" t="s">
        <v>348</v>
      </c>
      <c r="E8" s="13"/>
      <c r="F8" s="13"/>
      <c r="G8" s="14"/>
      <c r="H8" s="26"/>
      <c r="K8" s="31">
        <f xml:space="preserve"> COUNTA(D8:D14,#REF!,#REF!,#REF!,#REF!,#REF!,#REF!,#REF!,#REF!,#REF!,#REF!,#REF!,#REF!)+COUNTA(F8:F14,#REF!,#REF!,#REF!,#REF!,#REF!,#REF!,#REF!,#REF!,#REF!,#REF!,#REF!,#REF!)</f>
        <v>28</v>
      </c>
    </row>
    <row r="9" spans="1:34" ht="12.75" customHeight="1" outlineLevel="1" x14ac:dyDescent="0.2">
      <c r="B9" s="11">
        <v>2</v>
      </c>
      <c r="C9" s="12" t="s">
        <v>88</v>
      </c>
      <c r="D9" s="13" t="s">
        <v>348</v>
      </c>
      <c r="E9" s="13"/>
      <c r="F9" s="13"/>
      <c r="G9" s="14"/>
      <c r="H9" s="26"/>
      <c r="K9" s="31"/>
    </row>
    <row r="10" spans="1:34" ht="12.75" customHeight="1" outlineLevel="1" x14ac:dyDescent="0.2">
      <c r="B10" s="11">
        <v>3</v>
      </c>
      <c r="C10" s="60" t="s">
        <v>52</v>
      </c>
      <c r="D10" s="13" t="s">
        <v>348</v>
      </c>
      <c r="E10" s="13"/>
      <c r="F10" s="13"/>
      <c r="G10" s="14"/>
      <c r="H10" s="26"/>
      <c r="K10" s="31">
        <f>COUNT(B8:B14,#REF!,#REF!,#REF!,#REF!,#REF!,#REF!,#REF!,#REF!,#REF!,#REF!,#REF!,#REF!)</f>
        <v>7</v>
      </c>
      <c r="L10" s="31">
        <f>COUNT(B8:B14,#REF!,#REF!,#REF!,#REF!,#REF!,#REF!,#REF!,#REF!,#REF!)</f>
        <v>7</v>
      </c>
    </row>
    <row r="11" spans="1:34" ht="12.75" customHeight="1" outlineLevel="1" x14ac:dyDescent="0.2">
      <c r="B11" s="11">
        <v>4</v>
      </c>
      <c r="C11" s="61" t="s">
        <v>53</v>
      </c>
      <c r="D11" s="13" t="s">
        <v>348</v>
      </c>
      <c r="E11" s="13"/>
      <c r="F11" s="13"/>
      <c r="G11" s="14"/>
      <c r="K11" s="31"/>
    </row>
    <row r="12" spans="1:34" ht="12.75" customHeight="1" outlineLevel="1" x14ac:dyDescent="0.2">
      <c r="B12" s="11">
        <v>5</v>
      </c>
      <c r="C12" s="62" t="s">
        <v>54</v>
      </c>
      <c r="D12" s="13"/>
      <c r="E12" s="13" t="s">
        <v>348</v>
      </c>
      <c r="F12" s="13"/>
      <c r="G12" s="14"/>
      <c r="I12" s="26"/>
    </row>
    <row r="13" spans="1:34" ht="12.75" customHeight="1" outlineLevel="1" x14ac:dyDescent="0.2">
      <c r="B13" s="11">
        <v>6</v>
      </c>
      <c r="C13" s="62" t="s">
        <v>266</v>
      </c>
      <c r="D13" s="13"/>
      <c r="E13" s="13" t="s">
        <v>348</v>
      </c>
      <c r="F13" s="13"/>
      <c r="G13" s="14"/>
      <c r="I13" s="26"/>
    </row>
    <row r="14" spans="1:34" ht="12.75" customHeight="1" outlineLevel="1" x14ac:dyDescent="0.2">
      <c r="B14" s="11">
        <v>7</v>
      </c>
      <c r="C14" s="62" t="s">
        <v>50</v>
      </c>
      <c r="D14" s="13"/>
      <c r="E14" s="13" t="s">
        <v>348</v>
      </c>
      <c r="F14" s="13"/>
      <c r="G14" s="14"/>
    </row>
    <row r="15" spans="1:34" ht="18.75" customHeight="1" x14ac:dyDescent="0.2">
      <c r="B15" s="182" t="s">
        <v>124</v>
      </c>
      <c r="C15" s="183"/>
      <c r="D15" s="73"/>
      <c r="E15" s="73"/>
      <c r="F15" s="73"/>
      <c r="G15" s="45"/>
      <c r="H15" s="27"/>
    </row>
    <row r="16" spans="1:34" s="63" customFormat="1" ht="18.75" customHeight="1" x14ac:dyDescent="0.2">
      <c r="A16" s="68"/>
      <c r="B16" s="187" t="s">
        <v>128</v>
      </c>
      <c r="C16" s="188"/>
      <c r="D16" s="74"/>
      <c r="E16" s="74"/>
      <c r="F16" s="74"/>
      <c r="G16" s="64"/>
      <c r="H16" s="65"/>
      <c r="I16" s="66"/>
      <c r="J16" s="66"/>
      <c r="K16" s="67"/>
      <c r="L16" s="67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</row>
    <row r="17" spans="2:34" s="8" customFormat="1" ht="12" customHeight="1" outlineLevel="1" x14ac:dyDescent="0.2">
      <c r="B17" s="16">
        <v>8</v>
      </c>
      <c r="C17" s="17" t="s">
        <v>127</v>
      </c>
      <c r="D17" s="18" t="s">
        <v>348</v>
      </c>
      <c r="E17" s="18"/>
      <c r="F17" s="18"/>
      <c r="G17" s="19"/>
      <c r="H17" s="25"/>
      <c r="I17" s="28"/>
      <c r="J17" s="28"/>
      <c r="K17" s="32"/>
      <c r="L17" s="32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 spans="2:34" s="8" customFormat="1" outlineLevel="1" x14ac:dyDescent="0.2">
      <c r="B18" s="16">
        <v>9</v>
      </c>
      <c r="C18" s="17" t="s">
        <v>125</v>
      </c>
      <c r="D18" s="18" t="s">
        <v>348</v>
      </c>
      <c r="E18" s="18"/>
      <c r="F18" s="18"/>
      <c r="G18" s="19"/>
      <c r="H18" s="25"/>
      <c r="I18" s="28"/>
      <c r="J18" s="28"/>
      <c r="K18" s="32"/>
      <c r="L18" s="32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2:34" s="8" customFormat="1" outlineLevel="1" x14ac:dyDescent="0.2">
      <c r="B19" s="16">
        <v>10</v>
      </c>
      <c r="C19" s="17" t="s">
        <v>250</v>
      </c>
      <c r="D19" s="18" t="s">
        <v>348</v>
      </c>
      <c r="E19" s="18"/>
      <c r="F19" s="18"/>
      <c r="G19" s="19"/>
      <c r="H19" s="25"/>
      <c r="I19" s="28"/>
      <c r="J19" s="28"/>
      <c r="K19" s="32"/>
      <c r="L19" s="32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2:34" x14ac:dyDescent="0.2">
      <c r="B20" s="16">
        <v>11</v>
      </c>
      <c r="C20" s="9" t="s">
        <v>126</v>
      </c>
      <c r="D20" s="18" t="s">
        <v>348</v>
      </c>
      <c r="E20" s="18"/>
      <c r="F20" s="18"/>
    </row>
    <row r="21" spans="2:34" ht="18.75" customHeight="1" x14ac:dyDescent="0.2">
      <c r="B21" s="186" t="s">
        <v>251</v>
      </c>
      <c r="C21" s="182"/>
      <c r="D21" s="73"/>
      <c r="E21" s="73"/>
      <c r="F21" s="73"/>
      <c r="G21" s="45"/>
      <c r="H21" s="27"/>
    </row>
    <row r="22" spans="2:34" s="8" customFormat="1" outlineLevel="1" x14ac:dyDescent="0.2">
      <c r="B22" s="16">
        <v>12</v>
      </c>
      <c r="C22" s="17" t="s">
        <v>252</v>
      </c>
      <c r="D22" s="18" t="s">
        <v>348</v>
      </c>
      <c r="E22" s="18"/>
      <c r="F22" s="18"/>
      <c r="G22" s="19"/>
      <c r="H22" s="25"/>
      <c r="I22" s="28"/>
      <c r="J22" s="28"/>
      <c r="K22" s="32"/>
      <c r="L22" s="32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 spans="2:34" s="8" customFormat="1" outlineLevel="1" x14ac:dyDescent="0.2">
      <c r="B23" s="16">
        <v>13</v>
      </c>
      <c r="C23" s="17" t="s">
        <v>253</v>
      </c>
      <c r="D23" s="18" t="s">
        <v>348</v>
      </c>
      <c r="E23" s="18"/>
      <c r="F23" s="18"/>
      <c r="G23" s="19"/>
      <c r="H23" s="25"/>
      <c r="I23" s="28"/>
      <c r="J23" s="28"/>
      <c r="K23" s="32"/>
      <c r="L23" s="32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2:34" s="8" customFormat="1" outlineLevel="1" x14ac:dyDescent="0.2">
      <c r="B24" s="16">
        <v>14</v>
      </c>
      <c r="C24" s="17" t="s">
        <v>254</v>
      </c>
      <c r="D24" s="18" t="s">
        <v>348</v>
      </c>
      <c r="E24" s="18"/>
      <c r="F24" s="18"/>
      <c r="G24" s="19"/>
      <c r="H24" s="25"/>
      <c r="I24" s="28"/>
      <c r="J24" s="28"/>
      <c r="K24" s="32"/>
      <c r="L24" s="32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2:34" s="8" customFormat="1" outlineLevel="1" x14ac:dyDescent="0.2">
      <c r="B25" s="16">
        <v>15</v>
      </c>
      <c r="C25" s="17" t="s">
        <v>255</v>
      </c>
      <c r="D25" s="18" t="s">
        <v>348</v>
      </c>
      <c r="E25" s="18"/>
      <c r="F25" s="18"/>
      <c r="G25" s="19"/>
      <c r="H25" s="25"/>
      <c r="I25" s="28"/>
      <c r="J25" s="28"/>
      <c r="K25" s="32"/>
      <c r="L25" s="3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2:34" s="8" customFormat="1" outlineLevel="1" x14ac:dyDescent="0.2">
      <c r="B26" s="16">
        <v>16</v>
      </c>
      <c r="C26" s="17" t="s">
        <v>126</v>
      </c>
      <c r="D26" s="18" t="s">
        <v>348</v>
      </c>
      <c r="E26" s="18"/>
      <c r="F26" s="18"/>
      <c r="G26" s="19"/>
      <c r="H26" s="25"/>
      <c r="I26" s="28"/>
      <c r="J26" s="28"/>
      <c r="K26" s="32"/>
      <c r="L26" s="3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2:34" s="8" customFormat="1" outlineLevel="1" x14ac:dyDescent="0.2">
      <c r="B27" s="16">
        <v>17</v>
      </c>
      <c r="C27" s="17" t="s">
        <v>256</v>
      </c>
      <c r="D27" s="18"/>
      <c r="E27" s="18" t="s">
        <v>348</v>
      </c>
      <c r="F27" s="18"/>
      <c r="G27" s="19"/>
      <c r="H27" s="25"/>
      <c r="I27" s="28"/>
      <c r="J27" s="28"/>
      <c r="K27" s="32"/>
      <c r="L27" s="3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pans="2:34" s="8" customFormat="1" outlineLevel="1" x14ac:dyDescent="0.2">
      <c r="B28" s="16">
        <v>18</v>
      </c>
      <c r="C28" s="17" t="s">
        <v>257</v>
      </c>
      <c r="D28" s="18"/>
      <c r="E28" s="18" t="s">
        <v>348</v>
      </c>
      <c r="F28" s="18"/>
      <c r="G28" s="19"/>
      <c r="H28" s="25"/>
      <c r="I28" s="28"/>
      <c r="J28" s="28"/>
      <c r="K28" s="32"/>
      <c r="L28" s="3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</sheetData>
  <mergeCells count="11">
    <mergeCell ref="B2:C3"/>
    <mergeCell ref="E2:F2"/>
    <mergeCell ref="E3:F3"/>
    <mergeCell ref="B5:B6"/>
    <mergeCell ref="C5:C6"/>
    <mergeCell ref="D5:F5"/>
    <mergeCell ref="G5:G6"/>
    <mergeCell ref="B7:C7"/>
    <mergeCell ref="B21:C21"/>
    <mergeCell ref="B15:C15"/>
    <mergeCell ref="B16:C16"/>
  </mergeCells>
  <conditionalFormatting sqref="D17:F19">
    <cfRule type="expression" dxfId="6" priority="13" stopIfTrue="1">
      <formula>IF(#REF!,TRUE,FALSE)</formula>
    </cfRule>
  </conditionalFormatting>
  <conditionalFormatting sqref="D22:F28">
    <cfRule type="expression" dxfId="5" priority="2" stopIfTrue="1">
      <formula>IF(#REF!,TRUE,FALSE)</formula>
    </cfRule>
  </conditionalFormatting>
  <conditionalFormatting sqref="D20:F20">
    <cfRule type="expression" dxfId="4" priority="1" stopIfTrue="1">
      <formula>IF(#REF!,TRUE,FALSE)</formula>
    </cfRule>
  </conditionalFormatting>
  <pageMargins left="0.75" right="0.75" top="1" bottom="1" header="0" footer="0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zoomScale="90" zoomScaleNormal="90" workbookViewId="0">
      <selection activeCell="D16" sqref="D16"/>
    </sheetView>
  </sheetViews>
  <sheetFormatPr baseColWidth="10" defaultRowHeight="12.75" x14ac:dyDescent="0.2"/>
  <cols>
    <col min="1" max="1" width="4.5703125" customWidth="1"/>
    <col min="2" max="2" width="3" bestFit="1" customWidth="1"/>
    <col min="3" max="3" width="89.85546875" customWidth="1"/>
    <col min="7" max="7" width="22.42578125" customWidth="1"/>
  </cols>
  <sheetData>
    <row r="2" spans="2:7" x14ac:dyDescent="0.2">
      <c r="B2" s="177" t="s">
        <v>246</v>
      </c>
      <c r="C2" s="177"/>
      <c r="D2" s="10"/>
      <c r="E2" s="178" t="s">
        <v>51</v>
      </c>
      <c r="F2" s="178"/>
      <c r="G2" s="51" t="str">
        <f>Presentación!C10</f>
        <v>19 de Marzo 2014</v>
      </c>
    </row>
    <row r="3" spans="2:7" ht="12.75" customHeight="1" x14ac:dyDescent="0.2">
      <c r="B3" s="177"/>
      <c r="C3" s="177"/>
      <c r="D3" s="10"/>
      <c r="E3" s="178" t="s">
        <v>308</v>
      </c>
      <c r="F3" s="178"/>
      <c r="G3" s="51" t="s">
        <v>353</v>
      </c>
    </row>
    <row r="4" spans="2:7" x14ac:dyDescent="0.2">
      <c r="B4" s="9"/>
      <c r="C4" s="9"/>
      <c r="D4" s="10"/>
      <c r="E4" s="10"/>
      <c r="F4" s="10"/>
      <c r="G4" s="9"/>
    </row>
    <row r="5" spans="2:7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</row>
    <row r="6" spans="2:7" x14ac:dyDescent="0.2">
      <c r="B6" s="179"/>
      <c r="C6" s="176"/>
      <c r="D6" s="99" t="s">
        <v>3</v>
      </c>
      <c r="E6" s="99" t="s">
        <v>4</v>
      </c>
      <c r="F6" s="99" t="s">
        <v>9</v>
      </c>
      <c r="G6" s="176"/>
    </row>
    <row r="7" spans="2:7" x14ac:dyDescent="0.2">
      <c r="B7" s="152"/>
      <c r="C7" s="152" t="s">
        <v>323</v>
      </c>
      <c r="D7" s="152"/>
      <c r="E7" s="152"/>
      <c r="F7" s="152"/>
      <c r="G7" s="152"/>
    </row>
    <row r="8" spans="2:7" x14ac:dyDescent="0.2">
      <c r="B8" s="11">
        <v>1</v>
      </c>
      <c r="C8" s="12" t="s">
        <v>185</v>
      </c>
      <c r="D8" s="13" t="s">
        <v>348</v>
      </c>
      <c r="E8" s="13"/>
      <c r="F8" s="13"/>
      <c r="G8" s="14"/>
    </row>
    <row r="9" spans="2:7" x14ac:dyDescent="0.2">
      <c r="B9" s="11">
        <v>2</v>
      </c>
      <c r="C9" s="12" t="s">
        <v>267</v>
      </c>
      <c r="D9" s="13" t="s">
        <v>348</v>
      </c>
      <c r="E9" s="13"/>
      <c r="F9" s="13"/>
      <c r="G9" s="14"/>
    </row>
    <row r="10" spans="2:7" x14ac:dyDescent="0.2">
      <c r="B10" s="11">
        <v>3</v>
      </c>
      <c r="C10" s="60" t="s">
        <v>268</v>
      </c>
      <c r="D10" s="13" t="s">
        <v>348</v>
      </c>
      <c r="E10" s="13"/>
      <c r="F10" s="13"/>
      <c r="G10" s="14"/>
    </row>
    <row r="11" spans="2:7" x14ac:dyDescent="0.2">
      <c r="B11" s="11">
        <v>4</v>
      </c>
      <c r="C11" s="61" t="s">
        <v>258</v>
      </c>
      <c r="D11" s="13" t="s">
        <v>348</v>
      </c>
      <c r="E11" s="13"/>
      <c r="F11" s="13"/>
      <c r="G11" s="14"/>
    </row>
    <row r="12" spans="2:7" x14ac:dyDescent="0.2">
      <c r="B12" s="11">
        <v>5</v>
      </c>
      <c r="C12" s="62" t="s">
        <v>259</v>
      </c>
      <c r="D12" s="13" t="s">
        <v>348</v>
      </c>
      <c r="E12" s="13"/>
      <c r="F12" s="13"/>
      <c r="G12" s="14"/>
    </row>
    <row r="13" spans="2:7" x14ac:dyDescent="0.2">
      <c r="B13" s="11">
        <v>6</v>
      </c>
      <c r="C13" s="62" t="s">
        <v>182</v>
      </c>
      <c r="D13" s="18" t="s">
        <v>348</v>
      </c>
      <c r="E13" s="18"/>
      <c r="F13" s="18"/>
      <c r="G13" s="19"/>
    </row>
    <row r="14" spans="2:7" x14ac:dyDescent="0.2">
      <c r="B14" s="11">
        <v>7</v>
      </c>
      <c r="C14" s="17" t="s">
        <v>269</v>
      </c>
      <c r="D14" s="18" t="s">
        <v>348</v>
      </c>
      <c r="E14" s="18"/>
      <c r="F14" s="18"/>
      <c r="G14" s="19"/>
    </row>
    <row r="15" spans="2:7" x14ac:dyDescent="0.2">
      <c r="B15" s="11">
        <v>8</v>
      </c>
      <c r="C15" s="17" t="s">
        <v>260</v>
      </c>
      <c r="D15" s="18" t="s">
        <v>348</v>
      </c>
      <c r="E15" s="18"/>
      <c r="F15" s="18"/>
      <c r="G15" s="19"/>
    </row>
  </sheetData>
  <mergeCells count="7">
    <mergeCell ref="G5:G6"/>
    <mergeCell ref="B2:C3"/>
    <mergeCell ref="E2:F2"/>
    <mergeCell ref="E3:F3"/>
    <mergeCell ref="B5:B6"/>
    <mergeCell ref="C5:C6"/>
    <mergeCell ref="D5:F5"/>
  </mergeCells>
  <conditionalFormatting sqref="D13:F15">
    <cfRule type="expression" dxfId="3" priority="2" stopIfTrue="1">
      <formula>IF(#REF!,TRUE,FALSE)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showGridLines="0" zoomScale="90" zoomScaleNormal="90" workbookViewId="0">
      <selection activeCell="D14" sqref="D14"/>
    </sheetView>
  </sheetViews>
  <sheetFormatPr baseColWidth="10" defaultRowHeight="12.75" x14ac:dyDescent="0.2"/>
  <cols>
    <col min="1" max="1" width="4.140625" customWidth="1"/>
    <col min="2" max="2" width="5.140625" customWidth="1"/>
    <col min="3" max="3" width="86.7109375" customWidth="1"/>
    <col min="4" max="4" width="7" customWidth="1"/>
    <col min="5" max="5" width="8.5703125" customWidth="1"/>
    <col min="7" max="7" width="25.42578125" customWidth="1"/>
  </cols>
  <sheetData>
    <row r="2" spans="2:7" x14ac:dyDescent="0.2">
      <c r="B2" s="82"/>
      <c r="C2" s="190" t="s">
        <v>196</v>
      </c>
      <c r="E2" s="178" t="s">
        <v>51</v>
      </c>
      <c r="F2" s="178"/>
      <c r="G2" s="51" t="s">
        <v>352</v>
      </c>
    </row>
    <row r="3" spans="2:7" ht="12.75" customHeight="1" x14ac:dyDescent="0.2">
      <c r="B3" s="82"/>
      <c r="C3" s="191"/>
      <c r="E3" s="178" t="s">
        <v>308</v>
      </c>
      <c r="F3" s="178"/>
      <c r="G3" s="51"/>
    </row>
    <row r="5" spans="2:7" x14ac:dyDescent="0.2">
      <c r="B5" s="81"/>
      <c r="C5" s="189" t="s">
        <v>0</v>
      </c>
      <c r="D5" s="189" t="s">
        <v>1</v>
      </c>
      <c r="E5" s="189"/>
      <c r="F5" s="189"/>
      <c r="G5" s="189" t="s">
        <v>2</v>
      </c>
    </row>
    <row r="6" spans="2:7" x14ac:dyDescent="0.2">
      <c r="B6" s="81"/>
      <c r="C6" s="192"/>
      <c r="D6" s="84" t="s">
        <v>3</v>
      </c>
      <c r="E6" s="84" t="s">
        <v>4</v>
      </c>
      <c r="F6" s="84" t="s">
        <v>181</v>
      </c>
      <c r="G6" s="189"/>
    </row>
    <row r="7" spans="2:7" x14ac:dyDescent="0.2">
      <c r="B7" s="11">
        <v>1</v>
      </c>
      <c r="C7" s="12" t="s">
        <v>194</v>
      </c>
      <c r="D7" s="13" t="s">
        <v>348</v>
      </c>
      <c r="E7" s="13"/>
      <c r="F7" s="13"/>
      <c r="G7" s="14"/>
    </row>
    <row r="8" spans="2:7" x14ac:dyDescent="0.2">
      <c r="B8" s="11">
        <v>2</v>
      </c>
      <c r="C8" s="83" t="s">
        <v>195</v>
      </c>
      <c r="D8" s="13" t="s">
        <v>348</v>
      </c>
      <c r="E8" s="13"/>
      <c r="F8" s="13"/>
      <c r="G8" s="14"/>
    </row>
    <row r="9" spans="2:7" x14ac:dyDescent="0.2">
      <c r="B9" s="11">
        <v>3</v>
      </c>
      <c r="C9" s="12" t="s">
        <v>197</v>
      </c>
      <c r="D9" s="13" t="s">
        <v>348</v>
      </c>
      <c r="E9" s="13"/>
      <c r="F9" s="13"/>
      <c r="G9" s="14"/>
    </row>
    <row r="10" spans="2:7" x14ac:dyDescent="0.2">
      <c r="B10" s="11">
        <v>4</v>
      </c>
      <c r="C10" s="68" t="s">
        <v>198</v>
      </c>
      <c r="D10" s="13" t="s">
        <v>348</v>
      </c>
      <c r="E10" s="13"/>
      <c r="F10" s="13"/>
      <c r="G10" s="14"/>
    </row>
    <row r="11" spans="2:7" x14ac:dyDescent="0.2">
      <c r="B11" s="11">
        <v>5</v>
      </c>
      <c r="C11" s="17" t="s">
        <v>200</v>
      </c>
      <c r="D11" s="13" t="s">
        <v>348</v>
      </c>
      <c r="E11" s="13"/>
      <c r="F11" s="13"/>
      <c r="G11" s="14"/>
    </row>
    <row r="12" spans="2:7" x14ac:dyDescent="0.2">
      <c r="B12" s="11">
        <v>6</v>
      </c>
      <c r="C12" s="17" t="s">
        <v>199</v>
      </c>
      <c r="D12" s="13" t="s">
        <v>348</v>
      </c>
      <c r="E12" s="13"/>
      <c r="F12" s="13"/>
      <c r="G12" s="14"/>
    </row>
    <row r="13" spans="2:7" x14ac:dyDescent="0.2">
      <c r="B13" s="11">
        <v>7</v>
      </c>
      <c r="C13" s="12" t="s">
        <v>201</v>
      </c>
      <c r="D13" s="13" t="s">
        <v>348</v>
      </c>
      <c r="E13" s="13"/>
      <c r="F13" s="13"/>
      <c r="G13" s="14"/>
    </row>
  </sheetData>
  <mergeCells count="6">
    <mergeCell ref="G5:G6"/>
    <mergeCell ref="C2:C3"/>
    <mergeCell ref="E2:F2"/>
    <mergeCell ref="E3:F3"/>
    <mergeCell ref="C5:C6"/>
    <mergeCell ref="D5:F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showGridLines="0" zoomScale="90" zoomScaleNormal="90" workbookViewId="0">
      <selection activeCell="D14" sqref="D14"/>
    </sheetView>
  </sheetViews>
  <sheetFormatPr baseColWidth="10" defaultRowHeight="12.75" x14ac:dyDescent="0.2"/>
  <cols>
    <col min="1" max="1" width="5.42578125" customWidth="1"/>
    <col min="2" max="2" width="3" bestFit="1" customWidth="1"/>
    <col min="3" max="3" width="79.5703125" customWidth="1"/>
    <col min="7" max="7" width="29.85546875" customWidth="1"/>
  </cols>
  <sheetData>
    <row r="2" spans="2:7" x14ac:dyDescent="0.2">
      <c r="B2" s="82"/>
      <c r="C2" s="190" t="s">
        <v>193</v>
      </c>
      <c r="E2" s="178" t="s">
        <v>51</v>
      </c>
      <c r="F2" s="178"/>
      <c r="G2" s="51" t="s">
        <v>352</v>
      </c>
    </row>
    <row r="3" spans="2:7" ht="12.75" customHeight="1" x14ac:dyDescent="0.2">
      <c r="B3" s="82"/>
      <c r="C3" s="191"/>
      <c r="E3" s="178" t="s">
        <v>308</v>
      </c>
      <c r="F3" s="178"/>
      <c r="G3" s="51"/>
    </row>
    <row r="5" spans="2:7" x14ac:dyDescent="0.2">
      <c r="B5" s="81"/>
      <c r="C5" s="189" t="s">
        <v>0</v>
      </c>
      <c r="D5" s="189" t="s">
        <v>1</v>
      </c>
      <c r="E5" s="189"/>
      <c r="F5" s="189"/>
      <c r="G5" s="189" t="s">
        <v>2</v>
      </c>
    </row>
    <row r="6" spans="2:7" x14ac:dyDescent="0.2">
      <c r="B6" s="81"/>
      <c r="C6" s="192"/>
      <c r="D6" s="84" t="s">
        <v>3</v>
      </c>
      <c r="E6" s="84" t="s">
        <v>4</v>
      </c>
      <c r="F6" s="84" t="s">
        <v>181</v>
      </c>
      <c r="G6" s="189"/>
    </row>
    <row r="7" spans="2:7" x14ac:dyDescent="0.2">
      <c r="B7" s="11">
        <v>1</v>
      </c>
      <c r="C7" s="12" t="s">
        <v>202</v>
      </c>
      <c r="D7" s="13" t="s">
        <v>348</v>
      </c>
      <c r="E7" s="13"/>
      <c r="F7" s="13"/>
      <c r="G7" s="14"/>
    </row>
    <row r="8" spans="2:7" x14ac:dyDescent="0.2">
      <c r="B8" s="11">
        <v>2</v>
      </c>
      <c r="C8" s="83" t="s">
        <v>195</v>
      </c>
      <c r="D8" s="13" t="s">
        <v>348</v>
      </c>
      <c r="E8" s="13"/>
      <c r="F8" s="13"/>
      <c r="G8" s="14"/>
    </row>
    <row r="9" spans="2:7" x14ac:dyDescent="0.2">
      <c r="B9" s="11">
        <v>3</v>
      </c>
      <c r="C9" s="12" t="s">
        <v>197</v>
      </c>
      <c r="D9" s="13" t="s">
        <v>348</v>
      </c>
      <c r="E9" s="13"/>
      <c r="F9" s="13"/>
      <c r="G9" s="14"/>
    </row>
    <row r="10" spans="2:7" x14ac:dyDescent="0.2">
      <c r="B10" s="11">
        <v>4</v>
      </c>
      <c r="C10" s="68" t="s">
        <v>203</v>
      </c>
      <c r="D10" s="13" t="s">
        <v>348</v>
      </c>
      <c r="E10" s="13"/>
      <c r="F10" s="13"/>
      <c r="G10" s="14"/>
    </row>
    <row r="11" spans="2:7" x14ac:dyDescent="0.2">
      <c r="B11" s="11">
        <v>5</v>
      </c>
      <c r="C11" s="17" t="s">
        <v>200</v>
      </c>
      <c r="D11" s="13" t="s">
        <v>348</v>
      </c>
      <c r="E11" s="13"/>
      <c r="F11" s="13"/>
      <c r="G11" s="14"/>
    </row>
    <row r="12" spans="2:7" x14ac:dyDescent="0.2">
      <c r="B12" s="11">
        <v>6</v>
      </c>
      <c r="C12" s="17" t="s">
        <v>199</v>
      </c>
      <c r="D12" s="13" t="s">
        <v>348</v>
      </c>
      <c r="E12" s="13"/>
      <c r="F12" s="13"/>
      <c r="G12" s="14"/>
    </row>
    <row r="13" spans="2:7" x14ac:dyDescent="0.2">
      <c r="B13" s="11">
        <v>7</v>
      </c>
      <c r="C13" s="12" t="s">
        <v>201</v>
      </c>
      <c r="D13" s="13" t="s">
        <v>348</v>
      </c>
      <c r="E13" s="13"/>
      <c r="F13" s="13"/>
      <c r="G13" s="14"/>
    </row>
  </sheetData>
  <mergeCells count="6">
    <mergeCell ref="G5:G6"/>
    <mergeCell ref="C2:C3"/>
    <mergeCell ref="E2:F2"/>
    <mergeCell ref="E3:F3"/>
    <mergeCell ref="C5:C6"/>
    <mergeCell ref="D5:F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showGridLines="0" zoomScale="90" zoomScaleNormal="90" workbookViewId="0">
      <selection activeCell="D7" sqref="D7"/>
    </sheetView>
  </sheetViews>
  <sheetFormatPr baseColWidth="10" defaultRowHeight="12.75" x14ac:dyDescent="0.2"/>
  <cols>
    <col min="1" max="1" width="4.85546875" customWidth="1"/>
    <col min="2" max="2" width="2" bestFit="1" customWidth="1"/>
    <col min="3" max="3" width="84.85546875" customWidth="1"/>
    <col min="7" max="7" width="27.140625" customWidth="1"/>
  </cols>
  <sheetData>
    <row r="2" spans="2:7" x14ac:dyDescent="0.2">
      <c r="B2" s="82"/>
      <c r="C2" s="190" t="s">
        <v>207</v>
      </c>
      <c r="E2" s="178" t="s">
        <v>51</v>
      </c>
      <c r="F2" s="178"/>
      <c r="G2" s="51" t="s">
        <v>353</v>
      </c>
    </row>
    <row r="3" spans="2:7" ht="12.75" customHeight="1" x14ac:dyDescent="0.2">
      <c r="B3" s="82"/>
      <c r="C3" s="191"/>
      <c r="E3" s="178" t="s">
        <v>308</v>
      </c>
      <c r="F3" s="178"/>
      <c r="G3" s="51"/>
    </row>
    <row r="5" spans="2:7" x14ac:dyDescent="0.2">
      <c r="B5" s="81"/>
      <c r="C5" s="189" t="s">
        <v>0</v>
      </c>
      <c r="D5" s="189" t="s">
        <v>1</v>
      </c>
      <c r="E5" s="189"/>
      <c r="F5" s="189"/>
      <c r="G5" s="189" t="s">
        <v>2</v>
      </c>
    </row>
    <row r="6" spans="2:7" x14ac:dyDescent="0.2">
      <c r="B6" s="81"/>
      <c r="C6" s="192"/>
      <c r="D6" s="84" t="s">
        <v>3</v>
      </c>
      <c r="E6" s="84" t="s">
        <v>4</v>
      </c>
      <c r="F6" s="84" t="s">
        <v>181</v>
      </c>
      <c r="G6" s="189"/>
    </row>
    <row r="7" spans="2:7" x14ac:dyDescent="0.2">
      <c r="B7" s="11">
        <v>1</v>
      </c>
      <c r="C7" s="12" t="s">
        <v>204</v>
      </c>
      <c r="D7" s="13"/>
      <c r="E7" s="13"/>
      <c r="F7" s="13"/>
      <c r="G7" s="14"/>
    </row>
    <row r="8" spans="2:7" x14ac:dyDescent="0.2">
      <c r="B8" s="11">
        <v>2</v>
      </c>
      <c r="C8" s="83" t="s">
        <v>195</v>
      </c>
      <c r="D8" s="13"/>
      <c r="E8" s="13"/>
      <c r="F8" s="13"/>
      <c r="G8" s="14"/>
    </row>
    <row r="9" spans="2:7" x14ac:dyDescent="0.2">
      <c r="B9" s="11">
        <v>3</v>
      </c>
      <c r="C9" s="12" t="s">
        <v>197</v>
      </c>
      <c r="D9" s="13"/>
      <c r="E9" s="13"/>
      <c r="F9" s="13"/>
      <c r="G9" s="14"/>
    </row>
    <row r="10" spans="2:7" x14ac:dyDescent="0.2">
      <c r="B10" s="11">
        <v>4</v>
      </c>
      <c r="C10" s="68" t="s">
        <v>203</v>
      </c>
      <c r="D10" s="13"/>
      <c r="E10" s="13"/>
      <c r="F10" s="13"/>
      <c r="G10" s="14"/>
    </row>
    <row r="11" spans="2:7" x14ac:dyDescent="0.2">
      <c r="B11" s="11">
        <v>5</v>
      </c>
      <c r="C11" s="17" t="s">
        <v>230</v>
      </c>
      <c r="D11" s="13"/>
      <c r="E11" s="13"/>
      <c r="F11" s="13"/>
      <c r="G11" s="14"/>
    </row>
    <row r="12" spans="2:7" x14ac:dyDescent="0.2">
      <c r="B12" s="11">
        <v>6</v>
      </c>
      <c r="C12" s="17" t="s">
        <v>205</v>
      </c>
      <c r="D12" s="13"/>
      <c r="E12" s="13"/>
      <c r="F12" s="13"/>
      <c r="G12" s="14"/>
    </row>
    <row r="13" spans="2:7" x14ac:dyDescent="0.2">
      <c r="B13" s="11">
        <v>7</v>
      </c>
      <c r="C13" s="12" t="s">
        <v>201</v>
      </c>
      <c r="D13" s="13"/>
      <c r="E13" s="13"/>
      <c r="F13" s="13"/>
      <c r="G13" s="14"/>
    </row>
  </sheetData>
  <mergeCells count="6">
    <mergeCell ref="G5:G6"/>
    <mergeCell ref="C2:C3"/>
    <mergeCell ref="E2:F2"/>
    <mergeCell ref="E3:F3"/>
    <mergeCell ref="C5:C6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M45"/>
  <sheetViews>
    <sheetView showGridLines="0" topLeftCell="A10" zoomScale="90" zoomScaleNormal="90" workbookViewId="0">
      <selection activeCell="C34" sqref="C34"/>
    </sheetView>
  </sheetViews>
  <sheetFormatPr baseColWidth="10" defaultRowHeight="12.75" x14ac:dyDescent="0.2"/>
  <cols>
    <col min="1" max="1" width="5.140625" customWidth="1"/>
    <col min="2" max="2" width="34.28515625" customWidth="1"/>
    <col min="3" max="3" width="24.28515625" customWidth="1"/>
    <col min="4" max="4" width="20.28515625" bestFit="1" customWidth="1"/>
  </cols>
  <sheetData>
    <row r="6" spans="2:4" x14ac:dyDescent="0.2">
      <c r="B6" s="104"/>
      <c r="C6" s="104"/>
      <c r="D6" s="104"/>
    </row>
    <row r="8" spans="2:4" x14ac:dyDescent="0.2">
      <c r="B8" s="37" t="s">
        <v>15</v>
      </c>
      <c r="C8" s="172" t="s">
        <v>71</v>
      </c>
      <c r="D8" s="172"/>
    </row>
    <row r="9" spans="2:4" x14ac:dyDescent="0.2">
      <c r="B9" s="38" t="s">
        <v>8</v>
      </c>
      <c r="C9" s="173">
        <f>AVERAGE(D21:D45)</f>
        <v>0.73205318642775918</v>
      </c>
      <c r="D9" s="173"/>
    </row>
    <row r="12" spans="2:4" x14ac:dyDescent="0.2">
      <c r="B12" s="175" t="s">
        <v>2</v>
      </c>
      <c r="C12" s="175"/>
      <c r="D12" s="175"/>
    </row>
    <row r="13" spans="2:4" x14ac:dyDescent="0.2">
      <c r="B13" s="174" t="s">
        <v>16</v>
      </c>
      <c r="C13" s="174"/>
      <c r="D13" s="174"/>
    </row>
    <row r="14" spans="2:4" x14ac:dyDescent="0.2">
      <c r="B14" s="7"/>
      <c r="C14" s="6"/>
      <c r="D14" s="6"/>
    </row>
    <row r="15" spans="2:4" x14ac:dyDescent="0.2">
      <c r="B15" s="175" t="s">
        <v>221</v>
      </c>
      <c r="C15" s="175"/>
      <c r="D15" s="175"/>
    </row>
    <row r="16" spans="2:4" x14ac:dyDescent="0.2">
      <c r="B16" s="174" t="s">
        <v>17</v>
      </c>
      <c r="C16" s="174"/>
      <c r="D16" s="174"/>
    </row>
    <row r="17" spans="2:13" x14ac:dyDescent="0.2">
      <c r="B17" s="7"/>
      <c r="C17" s="6"/>
      <c r="D17" s="6"/>
    </row>
    <row r="18" spans="2:13" x14ac:dyDescent="0.2">
      <c r="B18" s="175" t="s">
        <v>80</v>
      </c>
      <c r="C18" s="175"/>
      <c r="D18" s="175"/>
      <c r="E18" s="97"/>
      <c r="F18" s="97"/>
      <c r="G18" s="97"/>
      <c r="H18" s="97"/>
      <c r="I18" s="97"/>
      <c r="J18" s="97"/>
      <c r="K18" s="97"/>
      <c r="L18" s="97"/>
      <c r="M18" s="97"/>
    </row>
    <row r="19" spans="2:13" ht="12.75" customHeight="1" x14ac:dyDescent="0.2">
      <c r="B19" s="127" t="s">
        <v>18</v>
      </c>
      <c r="C19" s="127" t="s">
        <v>19</v>
      </c>
      <c r="D19" s="127" t="s">
        <v>8</v>
      </c>
      <c r="E19" s="97"/>
      <c r="F19" s="97"/>
      <c r="G19" s="97"/>
      <c r="H19" s="171"/>
      <c r="I19" s="171"/>
      <c r="J19" s="171"/>
      <c r="K19" s="171"/>
      <c r="L19" s="171"/>
      <c r="M19" s="171"/>
    </row>
    <row r="20" spans="2:13" s="97" customFormat="1" ht="12.75" customHeight="1" x14ac:dyDescent="0.2">
      <c r="B20" s="128" t="s">
        <v>265</v>
      </c>
      <c r="C20" s="123"/>
      <c r="D20" s="124">
        <f>AVERAGE(D21:D32)</f>
        <v>0.88594276094276092</v>
      </c>
      <c r="H20" s="171"/>
      <c r="I20" s="171"/>
      <c r="J20" s="171"/>
      <c r="K20" s="171"/>
      <c r="L20" s="171"/>
      <c r="M20" s="171"/>
    </row>
    <row r="21" spans="2:13" ht="12.75" customHeight="1" x14ac:dyDescent="0.2">
      <c r="B21" s="106" t="s">
        <v>68</v>
      </c>
      <c r="C21" s="107">
        <f>COUNTA(ListadoRequerimientos!D8:D17)+COUNTA(ListadoRequerimientos!F8:F17)</f>
        <v>9</v>
      </c>
      <c r="D21" s="108">
        <f>C21/COUNT(ListadoRequerimientos!B8:B17)</f>
        <v>1</v>
      </c>
      <c r="E21" s="97"/>
      <c r="F21" s="97"/>
      <c r="G21" s="97"/>
      <c r="H21" s="171"/>
      <c r="I21" s="171"/>
      <c r="J21" s="171"/>
      <c r="K21" s="171"/>
      <c r="L21" s="171"/>
      <c r="M21" s="171"/>
    </row>
    <row r="22" spans="2:13" ht="12.75" customHeight="1" x14ac:dyDescent="0.2">
      <c r="B22" s="80" t="s">
        <v>69</v>
      </c>
      <c r="C22" s="109">
        <f>COUNTA(Estimación!D8:D39)+COUNTA(Estimación!F8:F39)</f>
        <v>29</v>
      </c>
      <c r="D22" s="110">
        <f>C22/COUNT(Estimación!B8:C39)</f>
        <v>1</v>
      </c>
      <c r="E22" s="137"/>
      <c r="F22" s="97"/>
      <c r="G22" s="97"/>
      <c r="H22" s="171"/>
      <c r="I22" s="171"/>
      <c r="J22" s="171"/>
      <c r="K22" s="171"/>
      <c r="L22" s="171"/>
      <c r="M22" s="171"/>
    </row>
    <row r="23" spans="2:13" ht="12.75" customHeight="1" x14ac:dyDescent="0.2">
      <c r="B23" s="111" t="s">
        <v>70</v>
      </c>
      <c r="C23" s="112">
        <f>COUNTA(Propuesta!D8:D19)+COUNTA(Propuesta!F8:F19)</f>
        <v>11</v>
      </c>
      <c r="D23" s="113">
        <f>C23/COUNT(Propuesta!B8:B19)</f>
        <v>1</v>
      </c>
      <c r="E23" s="97"/>
      <c r="F23" s="97"/>
      <c r="G23" s="97"/>
      <c r="H23" s="171"/>
      <c r="I23" s="171"/>
      <c r="J23" s="171"/>
      <c r="K23" s="171"/>
      <c r="L23" s="171"/>
      <c r="M23" s="171"/>
    </row>
    <row r="24" spans="2:13" ht="12.75" customHeight="1" x14ac:dyDescent="0.2">
      <c r="B24" s="139" t="s">
        <v>291</v>
      </c>
      <c r="C24" s="140">
        <f>COUNTA(LíneaBaseProspección!D8:D22)+COUNTA(LíneaBaseProspección!F8:F22)</f>
        <v>13</v>
      </c>
      <c r="D24" s="141">
        <f>C24/COUNT(LíneaBaseProspección!B8:B22)</f>
        <v>1</v>
      </c>
      <c r="E24" s="97"/>
      <c r="F24" s="97"/>
      <c r="G24" s="97"/>
      <c r="H24" s="171"/>
      <c r="I24" s="171"/>
      <c r="J24" s="171"/>
      <c r="K24" s="171"/>
      <c r="L24" s="171"/>
      <c r="M24" s="171"/>
    </row>
    <row r="25" spans="2:13" ht="12.75" customHeight="1" x14ac:dyDescent="0.2">
      <c r="B25" s="114" t="s">
        <v>85</v>
      </c>
      <c r="C25" s="109">
        <f>COUNTA(Cronograma!E7:E16)+COUNTA(Cronograma!G7:G16)</f>
        <v>10</v>
      </c>
      <c r="D25" s="110">
        <f>C25/COUNT(Cronograma!C7:C16)</f>
        <v>1</v>
      </c>
      <c r="E25" s="97"/>
      <c r="F25" s="97"/>
      <c r="G25" s="97"/>
      <c r="H25" s="171"/>
      <c r="I25" s="171"/>
      <c r="J25" s="171"/>
      <c r="K25" s="171"/>
      <c r="L25" s="171"/>
      <c r="M25" s="171"/>
    </row>
    <row r="26" spans="2:13" x14ac:dyDescent="0.2">
      <c r="B26" s="116" t="s">
        <v>86</v>
      </c>
      <c r="C26" s="115">
        <f>COUNTA(PlanProyecto!D8:D77)+COUNTA(PlanProyecto!F8:F77)</f>
        <v>50</v>
      </c>
      <c r="D26" s="117">
        <f>C26/COUNT(PlanProyecto!B8:B77)</f>
        <v>0.90909090909090906</v>
      </c>
      <c r="E26" s="137"/>
      <c r="F26" s="97"/>
      <c r="G26" s="97"/>
      <c r="H26" s="171"/>
      <c r="I26" s="171"/>
      <c r="J26" s="171"/>
      <c r="K26" s="171"/>
      <c r="L26" s="171"/>
      <c r="M26" s="171"/>
    </row>
    <row r="27" spans="2:13" ht="13.5" customHeight="1" x14ac:dyDescent="0.2">
      <c r="B27" s="139" t="s">
        <v>292</v>
      </c>
      <c r="C27" s="140">
        <f>COUNTA(LíneaBasePlaneación!D8:D22)+COUNTA(LíneaBasePlaneación!F8:F22)</f>
        <v>13</v>
      </c>
      <c r="D27" s="141">
        <f>C27/COUNT(LíneaBasePlaneación!B8:B22)</f>
        <v>1</v>
      </c>
      <c r="E27" s="137"/>
      <c r="F27" s="97"/>
      <c r="G27" s="97"/>
      <c r="H27" s="136"/>
      <c r="I27" s="136"/>
      <c r="J27" s="136"/>
      <c r="K27" s="136"/>
      <c r="L27" s="136"/>
      <c r="M27" s="136"/>
    </row>
    <row r="28" spans="2:13" ht="13.5" customHeight="1" x14ac:dyDescent="0.2">
      <c r="B28" s="114" t="s">
        <v>124</v>
      </c>
      <c r="C28" s="109">
        <f>COUNTA(PlanPruebas!D8:D28)+COUNTA(PlanPruebas!F8:F28)</f>
        <v>13</v>
      </c>
      <c r="D28" s="110">
        <f>C28/COUNT(PlanPruebas!B8:B28)</f>
        <v>0.72222222222222221</v>
      </c>
      <c r="E28" s="137"/>
      <c r="F28" s="97"/>
      <c r="G28" s="97"/>
      <c r="H28" s="142"/>
      <c r="I28" s="142"/>
      <c r="J28" s="142"/>
      <c r="K28" s="142"/>
      <c r="L28" s="142"/>
      <c r="M28" s="142"/>
    </row>
    <row r="29" spans="2:13" x14ac:dyDescent="0.2">
      <c r="B29" s="111" t="s">
        <v>246</v>
      </c>
      <c r="C29" s="105">
        <f>COUNTA(Diseño!D8:D15)+COUNTA(Diseño!F8:F15)</f>
        <v>8</v>
      </c>
      <c r="D29" s="113">
        <f>C29/COUNT(Diseño!B8:B15)</f>
        <v>1</v>
      </c>
      <c r="E29" s="97"/>
      <c r="F29" s="97"/>
      <c r="G29" s="97"/>
      <c r="H29" s="97"/>
      <c r="I29" s="97"/>
      <c r="J29" s="97"/>
      <c r="K29" s="97"/>
      <c r="L29" s="97"/>
      <c r="M29" s="97"/>
    </row>
    <row r="30" spans="2:13" x14ac:dyDescent="0.2">
      <c r="B30" s="121" t="s">
        <v>206</v>
      </c>
      <c r="C30" s="109">
        <f>COUNTA(Doc.funcional!D7:D13)+COUNTA(Doc.funcional!F7:F13)</f>
        <v>7</v>
      </c>
      <c r="D30" s="122">
        <f>C30/COUNT(Doc.funcional!B7:B13)</f>
        <v>1</v>
      </c>
      <c r="E30" s="97"/>
      <c r="F30" s="97"/>
      <c r="G30" s="97"/>
      <c r="H30" s="97"/>
      <c r="I30" s="97"/>
      <c r="J30" s="97"/>
      <c r="K30" s="97"/>
      <c r="L30" s="97"/>
      <c r="M30" s="97"/>
    </row>
    <row r="31" spans="2:13" x14ac:dyDescent="0.2">
      <c r="B31" s="116" t="s">
        <v>193</v>
      </c>
      <c r="C31" s="115">
        <f>COUNTA(Mockups!D7:D13)+COUNTA(Mockups!F7:F13)</f>
        <v>7</v>
      </c>
      <c r="D31" s="117">
        <f>C31/COUNT(Mockups!B7:B13)</f>
        <v>1</v>
      </c>
      <c r="E31" s="137"/>
      <c r="F31" s="97"/>
      <c r="G31" s="97"/>
      <c r="H31" s="97"/>
      <c r="I31" s="97"/>
      <c r="J31" s="97"/>
      <c r="K31" s="97"/>
      <c r="L31" s="97"/>
      <c r="M31" s="97"/>
    </row>
    <row r="32" spans="2:13" x14ac:dyDescent="0.2">
      <c r="B32" s="114" t="s">
        <v>207</v>
      </c>
      <c r="C32" s="109">
        <f>COUNTA(FlujoPantallas!D7:D13)+COUNTA(FlujoPantallas!F7:F13)</f>
        <v>0</v>
      </c>
      <c r="D32" s="110">
        <f>C32/COUNT(FlujoPantallas!B7:B13)</f>
        <v>0</v>
      </c>
      <c r="E32" s="137"/>
      <c r="F32" s="97"/>
      <c r="G32" s="97"/>
      <c r="H32" s="97"/>
      <c r="I32" s="97"/>
      <c r="J32" s="97"/>
      <c r="K32" s="97"/>
      <c r="L32" s="97"/>
      <c r="M32" s="97"/>
    </row>
    <row r="33" spans="2:13" x14ac:dyDescent="0.2">
      <c r="B33" s="114" t="s">
        <v>329</v>
      </c>
      <c r="C33" s="109">
        <f>COUNTA(MatrizRastreabilidad!D9:D28)+COUNTA(MatrizRastreabilidad!F9:F28)</f>
        <v>8</v>
      </c>
      <c r="D33" s="110">
        <f>C33/COUNT(MatrizRastreabilidad!B9:B28)</f>
        <v>0.42105263157894735</v>
      </c>
      <c r="E33" s="137"/>
      <c r="F33" s="97"/>
      <c r="G33" s="97"/>
      <c r="H33" s="97"/>
      <c r="I33" s="97"/>
      <c r="J33" s="97"/>
      <c r="K33" s="97"/>
      <c r="L33" s="97"/>
      <c r="M33" s="97"/>
    </row>
    <row r="34" spans="2:13" x14ac:dyDescent="0.2">
      <c r="B34" s="139" t="s">
        <v>297</v>
      </c>
      <c r="C34" s="140">
        <f>COUNTA(LíneaBaseIngeniería!D8:D22)+COUNTA(LíneaBaseIngeniería!F8:F22)</f>
        <v>1</v>
      </c>
      <c r="D34" s="141">
        <f>C34/COUNT(LíneaBaseIngeniería!B8:B22)</f>
        <v>7.6923076923076927E-2</v>
      </c>
      <c r="E34" s="97"/>
      <c r="F34" s="97"/>
      <c r="G34" s="97"/>
      <c r="H34" s="97"/>
      <c r="I34" s="97"/>
      <c r="J34" s="97"/>
      <c r="K34" s="97"/>
      <c r="L34" s="97"/>
      <c r="M34" s="97"/>
    </row>
    <row r="35" spans="2:13" x14ac:dyDescent="0.2">
      <c r="B35" s="1"/>
      <c r="C35" s="1"/>
      <c r="D35" s="1"/>
    </row>
    <row r="36" spans="2:13" x14ac:dyDescent="0.2">
      <c r="B36" s="175" t="s">
        <v>81</v>
      </c>
      <c r="C36" s="175"/>
      <c r="D36" s="175"/>
    </row>
    <row r="37" spans="2:13" x14ac:dyDescent="0.2">
      <c r="B37" s="127" t="s">
        <v>18</v>
      </c>
      <c r="C37" s="127" t="s">
        <v>19</v>
      </c>
      <c r="D37" s="127" t="s">
        <v>8</v>
      </c>
    </row>
    <row r="38" spans="2:13" x14ac:dyDescent="0.2">
      <c r="B38" s="129" t="s">
        <v>264</v>
      </c>
      <c r="C38" s="130"/>
      <c r="D38" s="131">
        <f>AVERAGE(D39:D45)</f>
        <v>0.6219851576994434</v>
      </c>
    </row>
    <row r="39" spans="2:13" x14ac:dyDescent="0.2">
      <c r="B39" s="118" t="s">
        <v>72</v>
      </c>
      <c r="C39" s="119">
        <f>COUNTA(PROSPECCIÓN!D8:D21)+COUNTA(PROSPECCIÓN!F8:F21)</f>
        <v>14</v>
      </c>
      <c r="D39" s="120">
        <f>C39/COUNT(PROSPECCIÓN!B8:B21)</f>
        <v>1</v>
      </c>
    </row>
    <row r="40" spans="2:13" x14ac:dyDescent="0.2">
      <c r="B40" s="114" t="s">
        <v>82</v>
      </c>
      <c r="C40" s="109">
        <f>COUNTA(PLANEACIÓN!E8:E14)+COUNTA(PLANEACIÓN!G8:G14)</f>
        <v>6</v>
      </c>
      <c r="D40" s="110">
        <f>C40/COUNT(PLANEACIÓN!C8:C14)</f>
        <v>0.8571428571428571</v>
      </c>
    </row>
    <row r="41" spans="2:13" x14ac:dyDescent="0.2">
      <c r="B41" s="111" t="s">
        <v>146</v>
      </c>
      <c r="C41" s="112">
        <f>COUNTA(INGENIERÍA!D9:D34)+COUNTA(INGENIERÍA!F9:F34)</f>
        <v>6</v>
      </c>
      <c r="D41" s="113">
        <f>C41/COUNT(INGENIERÍA!B9:B34)</f>
        <v>0.2857142857142857</v>
      </c>
    </row>
    <row r="42" spans="2:13" x14ac:dyDescent="0.2">
      <c r="B42" s="111" t="s">
        <v>307</v>
      </c>
      <c r="C42" s="112">
        <f>COUNTA('MEDICIÓN, ANÁLISIS Y MONITOREO'!D9:D15)+COUNTA('MEDICIÓN, ANÁLISIS Y MONITOREO'!F9:F15)</f>
        <v>6</v>
      </c>
      <c r="D42" s="113">
        <f>C42/COUNT('MEDICIÓN, ANÁLISIS Y MONITOREO'!B9:C15)</f>
        <v>0.8571428571428571</v>
      </c>
    </row>
    <row r="43" spans="2:13" x14ac:dyDescent="0.2">
      <c r="B43" s="114" t="s">
        <v>7</v>
      </c>
      <c r="C43" s="109">
        <f>COUNTA(CIERRE!D8:D12)+COUNTA(CIERRE!F8:F12)</f>
        <v>0</v>
      </c>
      <c r="D43" s="110">
        <f>C43/COUNT(CIERRE!B8:B12)</f>
        <v>0</v>
      </c>
    </row>
    <row r="44" spans="2:13" x14ac:dyDescent="0.2">
      <c r="B44" s="116" t="s">
        <v>178</v>
      </c>
      <c r="C44" s="115">
        <f>COUNTA(FÍSICAS!D9:D20)+COUNTA(FÍSICAS!F9:F20)</f>
        <v>9</v>
      </c>
      <c r="D44" s="117">
        <f>C44/COUNT(FÍSICAS!B9:B20)</f>
        <v>0.81818181818181823</v>
      </c>
    </row>
    <row r="45" spans="2:13" x14ac:dyDescent="0.2">
      <c r="B45" s="114" t="s">
        <v>179</v>
      </c>
      <c r="C45" s="109">
        <f>COUNTA(FUNCIONALES!D7:D37)+COUNTA(FUNCIONALES!F7:F37)</f>
        <v>15</v>
      </c>
      <c r="D45" s="110">
        <f>C45/COUNT(FUNCIONALES!B7:B37)</f>
        <v>0.5357142857142857</v>
      </c>
    </row>
  </sheetData>
  <mergeCells count="9">
    <mergeCell ref="H19:M26"/>
    <mergeCell ref="C8:D8"/>
    <mergeCell ref="C9:D9"/>
    <mergeCell ref="B16:D16"/>
    <mergeCell ref="B36:D36"/>
    <mergeCell ref="B15:D15"/>
    <mergeCell ref="B18:D18"/>
    <mergeCell ref="B12:D12"/>
    <mergeCell ref="B13:D13"/>
  </mergeCells>
  <conditionalFormatting sqref="B8:B9">
    <cfRule type="containsText" dxfId="28" priority="7" stopIfTrue="1" operator="containsText" text="Rechazado">
      <formula>NOT(ISERROR(SEARCH("Rechazado",B8)))</formula>
    </cfRule>
    <cfRule type="containsText" dxfId="27" priority="8" stopIfTrue="1" operator="containsText" text="Aprobado">
      <formula>NOT(ISERROR(SEARCH("Aprobado",B8)))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F29DA44A-E82E-436B-B4FF-01683BC647CB}">
            <x14:iconSet iconSet="3Symbols" custom="1">
              <x14:cfvo type="percent">
                <xm:f>0</xm:f>
              </x14:cfvo>
              <x14:cfvo type="percent">
                <xm:f>90</xm:f>
              </x14:cfvo>
              <x14:cfvo type="percent">
                <xm:f>90</xm:f>
              </x14:cfvo>
              <x14:cfIcon iconSet="3Symbols" iconId="0"/>
              <x14:cfIcon iconSet="NoIcons" iconId="0"/>
              <x14:cfIcon iconSet="3Symbols" iconId="2"/>
            </x14:iconSet>
          </x14:cfRule>
          <xm:sqref>D21:D34</xm:sqref>
        </x14:conditionalFormatting>
        <x14:conditionalFormatting xmlns:xm="http://schemas.microsoft.com/office/excel/2006/main">
          <x14:cfRule type="iconSet" priority="4" id="{BAB434D9-E416-43C0-BEED-FF581783E0F4}">
            <x14:iconSet iconSet="3Symbols" custom="1">
              <x14:cfvo type="percent">
                <xm:f>0</xm:f>
              </x14:cfvo>
              <x14:cfvo type="percent">
                <xm:f>90</xm:f>
              </x14:cfvo>
              <x14:cfvo type="percent">
                <xm:f>90</xm:f>
              </x14:cfvo>
              <x14:cfIcon iconSet="3Symbols" iconId="0"/>
              <x14:cfIcon iconSet="NoIcons" iconId="0"/>
              <x14:cfIcon iconSet="3Symbols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3" id="{BFEB9D33-3333-4F33-A4D7-69DD8D61B970}">
            <x14:iconSet iconSet="3Symbols2" custom="1">
              <x14:cfvo type="percent">
                <xm:f>0</xm:f>
              </x14:cfvo>
              <x14:cfvo type="percent">
                <xm:f>90</xm:f>
              </x14:cfvo>
              <x14:cfvo type="percent">
                <xm:f>90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C9:D9</xm:sqref>
        </x14:conditionalFormatting>
        <x14:conditionalFormatting xmlns:xm="http://schemas.microsoft.com/office/excel/2006/main">
          <x14:cfRule type="iconSet" priority="26" id="{BEB85D09-D003-4450-A5A1-BE214B3B1641}">
            <x14:iconSet iconSet="3Symbols" custom="1">
              <x14:cfvo type="percent">
                <xm:f>0</xm:f>
              </x14:cfvo>
              <x14:cfvo type="percent">
                <xm:f>90</xm:f>
              </x14:cfvo>
              <x14:cfvo type="percent">
                <xm:f>90</xm:f>
              </x14:cfvo>
              <x14:cfIcon iconSet="3Symbols" iconId="0"/>
              <x14:cfIcon iconSet="NoIcons" iconId="0"/>
              <x14:cfIcon iconSet="3Symbols" iconId="2"/>
            </x14:iconSet>
          </x14:cfRule>
          <xm:sqref>D39:D45</xm:sqref>
        </x14:conditionalFormatting>
        <x14:conditionalFormatting xmlns:xm="http://schemas.microsoft.com/office/excel/2006/main">
          <x14:cfRule type="iconSet" priority="2" id="{BFE9064E-0CD6-41E9-BDC8-9243EFE558B1}">
            <x14:iconSet iconSet="3Symbols" custom="1">
              <x14:cfvo type="percent">
                <xm:f>0</xm:f>
              </x14:cfvo>
              <x14:cfvo type="percent">
                <xm:f>90</xm:f>
              </x14:cfvo>
              <x14:cfvo type="percent">
                <xm:f>90</xm:f>
              </x14:cfvo>
              <x14:cfIcon iconSet="3Symbols" iconId="0"/>
              <x14:cfIcon iconSet="NoIcons" iconId="0"/>
              <x14:cfIcon iconSet="3Symbols" iconId="2"/>
            </x14:iconSet>
          </x14:cfRule>
          <xm:sqref>D34</xm:sqref>
        </x14:conditionalFormatting>
        <x14:conditionalFormatting xmlns:xm="http://schemas.microsoft.com/office/excel/2006/main">
          <x14:cfRule type="iconSet" priority="1" id="{420C3716-B6D1-4059-B834-ED00A85E7D16}">
            <x14:iconSet iconSet="3Symbols" custom="1">
              <x14:cfvo type="percent">
                <xm:f>0</xm:f>
              </x14:cfvo>
              <x14:cfvo type="percent">
                <xm:f>90</xm:f>
              </x14:cfvo>
              <x14:cfvo type="percent">
                <xm:f>90</xm:f>
              </x14:cfvo>
              <x14:cfIcon iconSet="3Symbols" iconId="0"/>
              <x14:cfIcon iconSet="NoIcons" iconId="0"/>
              <x14:cfIcon iconSet="3Symbols" iconId="2"/>
            </x14:iconSet>
          </x14:cfRule>
          <xm:sqref>D27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showGridLines="0" workbookViewId="0">
      <selection activeCell="E29" sqref="E29"/>
    </sheetView>
  </sheetViews>
  <sheetFormatPr baseColWidth="10" defaultRowHeight="12.75" x14ac:dyDescent="0.2"/>
  <cols>
    <col min="1" max="1" width="4.28515625" customWidth="1"/>
    <col min="2" max="2" width="3" bestFit="1" customWidth="1"/>
    <col min="3" max="3" width="55.28515625" customWidth="1"/>
    <col min="5" max="5" width="15.28515625" customWidth="1"/>
    <col min="6" max="6" width="16.140625" customWidth="1"/>
    <col min="7" max="7" width="26.140625" customWidth="1"/>
  </cols>
  <sheetData>
    <row r="3" spans="2:7" x14ac:dyDescent="0.2">
      <c r="B3" s="177" t="s">
        <v>329</v>
      </c>
      <c r="C3" s="177"/>
      <c r="D3" s="10"/>
      <c r="E3" s="178" t="s">
        <v>51</v>
      </c>
      <c r="F3" s="178"/>
      <c r="G3" s="51" t="s">
        <v>352</v>
      </c>
    </row>
    <row r="4" spans="2:7" x14ac:dyDescent="0.2">
      <c r="B4" s="177"/>
      <c r="C4" s="177"/>
      <c r="D4" s="10"/>
      <c r="E4" s="178" t="s">
        <v>308</v>
      </c>
      <c r="F4" s="178"/>
      <c r="G4" s="51"/>
    </row>
    <row r="5" spans="2:7" x14ac:dyDescent="0.2">
      <c r="B5" s="9"/>
      <c r="C5" s="9"/>
      <c r="D5" s="10"/>
      <c r="E5" s="10"/>
      <c r="F5" s="10"/>
      <c r="G5" s="9"/>
    </row>
    <row r="6" spans="2:7" x14ac:dyDescent="0.2">
      <c r="B6" s="179"/>
      <c r="C6" s="176" t="s">
        <v>0</v>
      </c>
      <c r="D6" s="176" t="s">
        <v>1</v>
      </c>
      <c r="E6" s="176"/>
      <c r="F6" s="176"/>
      <c r="G6" s="176" t="s">
        <v>2</v>
      </c>
    </row>
    <row r="7" spans="2:7" x14ac:dyDescent="0.2">
      <c r="B7" s="179"/>
      <c r="C7" s="176"/>
      <c r="D7" s="147" t="s">
        <v>3</v>
      </c>
      <c r="E7" s="147" t="s">
        <v>4</v>
      </c>
      <c r="F7" s="147" t="s">
        <v>9</v>
      </c>
      <c r="G7" s="176"/>
    </row>
    <row r="8" spans="2:7" x14ac:dyDescent="0.2">
      <c r="B8" s="180" t="s">
        <v>58</v>
      </c>
      <c r="C8" s="181"/>
      <c r="D8" s="148"/>
      <c r="E8" s="148"/>
      <c r="F8" s="148"/>
      <c r="G8" s="44"/>
    </row>
    <row r="9" spans="2:7" x14ac:dyDescent="0.2">
      <c r="B9" s="11">
        <v>1</v>
      </c>
      <c r="C9" s="12" t="s">
        <v>87</v>
      </c>
      <c r="D9" s="13" t="s">
        <v>348</v>
      </c>
      <c r="E9" s="13"/>
      <c r="F9" s="13"/>
      <c r="G9" s="14"/>
    </row>
    <row r="10" spans="2:7" x14ac:dyDescent="0.2">
      <c r="B10" s="11">
        <v>2</v>
      </c>
      <c r="C10" s="12" t="s">
        <v>88</v>
      </c>
      <c r="D10" s="13" t="s">
        <v>348</v>
      </c>
      <c r="E10" s="13"/>
      <c r="F10" s="13"/>
      <c r="G10" s="14"/>
    </row>
    <row r="11" spans="2:7" x14ac:dyDescent="0.2">
      <c r="B11" s="11">
        <v>3</v>
      </c>
      <c r="C11" s="60" t="s">
        <v>52</v>
      </c>
      <c r="D11" s="13" t="s">
        <v>348</v>
      </c>
      <c r="E11" s="13"/>
      <c r="F11" s="13"/>
      <c r="G11" s="14"/>
    </row>
    <row r="12" spans="2:7" x14ac:dyDescent="0.2">
      <c r="B12" s="11">
        <v>4</v>
      </c>
      <c r="C12" s="61" t="s">
        <v>53</v>
      </c>
      <c r="D12" s="13" t="s">
        <v>348</v>
      </c>
      <c r="E12" s="13"/>
      <c r="F12" s="13"/>
      <c r="G12" s="14"/>
    </row>
    <row r="13" spans="2:7" x14ac:dyDescent="0.2">
      <c r="B13" s="11">
        <v>5</v>
      </c>
      <c r="C13" s="62" t="s">
        <v>54</v>
      </c>
      <c r="D13" s="13"/>
      <c r="E13" s="13" t="s">
        <v>348</v>
      </c>
      <c r="F13" s="13"/>
      <c r="G13" s="14"/>
    </row>
    <row r="14" spans="2:7" x14ac:dyDescent="0.2">
      <c r="B14" s="11">
        <v>6</v>
      </c>
      <c r="C14" s="62" t="s">
        <v>266</v>
      </c>
      <c r="D14" s="13"/>
      <c r="E14" s="13" t="s">
        <v>348</v>
      </c>
      <c r="F14" s="13"/>
      <c r="G14" s="14"/>
    </row>
    <row r="15" spans="2:7" x14ac:dyDescent="0.2">
      <c r="B15" s="11">
        <v>7</v>
      </c>
      <c r="C15" s="62" t="s">
        <v>50</v>
      </c>
      <c r="D15" s="13"/>
      <c r="E15" s="13" t="s">
        <v>348</v>
      </c>
      <c r="F15" s="13"/>
      <c r="G15" s="14"/>
    </row>
    <row r="16" spans="2:7" x14ac:dyDescent="0.2">
      <c r="B16" s="182" t="s">
        <v>330</v>
      </c>
      <c r="C16" s="183"/>
      <c r="D16" s="149"/>
      <c r="E16" s="149"/>
      <c r="F16" s="149"/>
      <c r="G16" s="45"/>
    </row>
    <row r="17" spans="2:7" x14ac:dyDescent="0.2">
      <c r="B17" s="16">
        <v>8</v>
      </c>
      <c r="C17" s="17" t="s">
        <v>331</v>
      </c>
      <c r="D17" s="18" t="s">
        <v>348</v>
      </c>
      <c r="E17" s="18"/>
      <c r="F17" s="18"/>
      <c r="G17" s="19"/>
    </row>
    <row r="18" spans="2:7" x14ac:dyDescent="0.2">
      <c r="B18" s="16">
        <v>9</v>
      </c>
      <c r="C18" s="17" t="s">
        <v>332</v>
      </c>
      <c r="D18" s="18" t="s">
        <v>348</v>
      </c>
      <c r="E18" s="18"/>
      <c r="F18" s="18"/>
      <c r="G18" s="19"/>
    </row>
    <row r="19" spans="2:7" x14ac:dyDescent="0.2">
      <c r="B19" s="16">
        <v>10</v>
      </c>
      <c r="C19" s="17" t="s">
        <v>333</v>
      </c>
      <c r="D19" s="18" t="s">
        <v>348</v>
      </c>
      <c r="E19" s="18"/>
      <c r="F19" s="18"/>
      <c r="G19" s="19"/>
    </row>
    <row r="20" spans="2:7" x14ac:dyDescent="0.2">
      <c r="B20" s="16">
        <v>11</v>
      </c>
      <c r="C20" s="17" t="s">
        <v>334</v>
      </c>
      <c r="D20" s="18" t="s">
        <v>348</v>
      </c>
      <c r="E20" s="18"/>
      <c r="F20" s="18"/>
      <c r="G20" s="19"/>
    </row>
    <row r="21" spans="2:7" x14ac:dyDescent="0.2">
      <c r="B21" s="16">
        <v>12</v>
      </c>
      <c r="C21" s="17" t="s">
        <v>335</v>
      </c>
      <c r="D21" s="18"/>
      <c r="E21" s="18" t="s">
        <v>348</v>
      </c>
      <c r="F21" s="18"/>
      <c r="G21" s="19"/>
    </row>
    <row r="22" spans="2:7" x14ac:dyDescent="0.2">
      <c r="B22" s="16">
        <v>13</v>
      </c>
      <c r="C22" s="17" t="s">
        <v>336</v>
      </c>
      <c r="D22" s="18"/>
      <c r="E22" s="18" t="s">
        <v>348</v>
      </c>
      <c r="F22" s="18"/>
      <c r="G22" s="19"/>
    </row>
    <row r="23" spans="2:7" x14ac:dyDescent="0.2">
      <c r="B23" s="16">
        <v>14</v>
      </c>
      <c r="C23" s="17" t="s">
        <v>337</v>
      </c>
      <c r="D23" s="18"/>
      <c r="E23" s="18" t="s">
        <v>348</v>
      </c>
      <c r="F23" s="18"/>
      <c r="G23" s="19"/>
    </row>
    <row r="24" spans="2:7" x14ac:dyDescent="0.2">
      <c r="B24" s="16">
        <v>15</v>
      </c>
      <c r="C24" s="17" t="s">
        <v>338</v>
      </c>
      <c r="D24" s="18"/>
      <c r="E24" s="18" t="s">
        <v>348</v>
      </c>
      <c r="F24" s="18"/>
      <c r="G24" s="19"/>
    </row>
    <row r="25" spans="2:7" x14ac:dyDescent="0.2">
      <c r="B25" s="16">
        <v>16</v>
      </c>
      <c r="C25" s="17" t="s">
        <v>339</v>
      </c>
      <c r="D25" s="18"/>
      <c r="E25" s="18" t="s">
        <v>348</v>
      </c>
      <c r="F25" s="18"/>
      <c r="G25" s="19"/>
    </row>
    <row r="26" spans="2:7" x14ac:dyDescent="0.2">
      <c r="B26" s="16">
        <v>17</v>
      </c>
      <c r="C26" s="17" t="s">
        <v>340</v>
      </c>
      <c r="D26" s="18"/>
      <c r="E26" s="18" t="s">
        <v>348</v>
      </c>
      <c r="F26" s="18"/>
      <c r="G26" s="19"/>
    </row>
    <row r="27" spans="2:7" x14ac:dyDescent="0.2">
      <c r="B27" s="16">
        <v>18</v>
      </c>
      <c r="C27" s="17" t="s">
        <v>341</v>
      </c>
      <c r="D27" s="18"/>
      <c r="E27" s="18" t="s">
        <v>348</v>
      </c>
      <c r="F27" s="18"/>
      <c r="G27" s="19"/>
    </row>
    <row r="28" spans="2:7" x14ac:dyDescent="0.2">
      <c r="B28" s="16">
        <v>19</v>
      </c>
      <c r="C28" s="17" t="s">
        <v>342</v>
      </c>
      <c r="D28" s="18"/>
      <c r="E28" s="18" t="s">
        <v>348</v>
      </c>
      <c r="F28" s="18"/>
      <c r="G28" s="19"/>
    </row>
  </sheetData>
  <mergeCells count="9">
    <mergeCell ref="G6:G7"/>
    <mergeCell ref="B8:C8"/>
    <mergeCell ref="B16:C16"/>
    <mergeCell ref="B3:C4"/>
    <mergeCell ref="E3:F3"/>
    <mergeCell ref="E4:F4"/>
    <mergeCell ref="B6:B7"/>
    <mergeCell ref="C6:C7"/>
    <mergeCell ref="D6:F6"/>
  </mergeCells>
  <conditionalFormatting sqref="D17:F28">
    <cfRule type="expression" dxfId="2" priority="2" stopIfTrue="1">
      <formula>IF(#REF!,TRUE,FALSE)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workbookViewId="0">
      <selection activeCell="I21" sqref="I21"/>
    </sheetView>
  </sheetViews>
  <sheetFormatPr baseColWidth="10" defaultRowHeight="12.75" x14ac:dyDescent="0.2"/>
  <cols>
    <col min="1" max="1" width="4.28515625" customWidth="1"/>
    <col min="2" max="2" width="3" bestFit="1" customWidth="1"/>
    <col min="3" max="3" width="62.5703125" customWidth="1"/>
    <col min="4" max="4" width="7.7109375" customWidth="1"/>
    <col min="5" max="5" width="9.85546875" customWidth="1"/>
    <col min="6" max="6" width="13.5703125" customWidth="1"/>
    <col min="7" max="7" width="21.85546875" customWidth="1"/>
  </cols>
  <sheetData>
    <row r="2" spans="2:7" x14ac:dyDescent="0.2">
      <c r="B2" s="177" t="s">
        <v>295</v>
      </c>
      <c r="C2" s="177"/>
      <c r="D2" s="10"/>
      <c r="E2" s="178" t="s">
        <v>51</v>
      </c>
      <c r="F2" s="178"/>
      <c r="G2" s="51" t="str">
        <f>Presentación!C10</f>
        <v>19 de Marzo 2014</v>
      </c>
    </row>
    <row r="3" spans="2:7" ht="12.75" customHeight="1" x14ac:dyDescent="0.2">
      <c r="B3" s="177"/>
      <c r="C3" s="177"/>
      <c r="D3" s="10"/>
      <c r="E3" s="178" t="s">
        <v>308</v>
      </c>
      <c r="F3" s="178"/>
      <c r="G3" s="51"/>
    </row>
    <row r="4" spans="2:7" x14ac:dyDescent="0.2">
      <c r="B4" s="9"/>
      <c r="C4" s="9"/>
      <c r="D4" s="10"/>
      <c r="E4" s="10"/>
      <c r="F4" s="10"/>
      <c r="G4" s="9"/>
    </row>
    <row r="5" spans="2:7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</row>
    <row r="6" spans="2:7" x14ac:dyDescent="0.2">
      <c r="B6" s="179"/>
      <c r="C6" s="176"/>
      <c r="D6" s="132" t="s">
        <v>3</v>
      </c>
      <c r="E6" s="132" t="s">
        <v>4</v>
      </c>
      <c r="F6" s="132" t="s">
        <v>9</v>
      </c>
      <c r="G6" s="176"/>
    </row>
    <row r="7" spans="2:7" x14ac:dyDescent="0.2">
      <c r="B7" s="180" t="s">
        <v>58</v>
      </c>
      <c r="C7" s="181"/>
      <c r="D7" s="133"/>
      <c r="E7" s="133"/>
      <c r="F7" s="133"/>
      <c r="G7" s="44"/>
    </row>
    <row r="8" spans="2:7" x14ac:dyDescent="0.2">
      <c r="B8" s="11">
        <v>1</v>
      </c>
      <c r="C8" s="12" t="s">
        <v>52</v>
      </c>
      <c r="D8" s="13"/>
      <c r="E8" s="13"/>
      <c r="F8" s="13"/>
      <c r="G8" s="14"/>
    </row>
    <row r="9" spans="2:7" x14ac:dyDescent="0.2">
      <c r="B9" s="11">
        <v>2</v>
      </c>
      <c r="C9" s="17" t="s">
        <v>53</v>
      </c>
      <c r="D9" s="13"/>
      <c r="E9" s="13"/>
      <c r="F9" s="13"/>
      <c r="G9" s="14"/>
    </row>
    <row r="10" spans="2:7" x14ac:dyDescent="0.2">
      <c r="B10" s="180" t="s">
        <v>281</v>
      </c>
      <c r="C10" s="181"/>
      <c r="D10" s="180"/>
      <c r="E10" s="181"/>
      <c r="F10" s="180"/>
      <c r="G10" s="181"/>
    </row>
    <row r="11" spans="2:7" x14ac:dyDescent="0.2">
      <c r="B11" s="11">
        <v>3</v>
      </c>
      <c r="C11" s="17" t="s">
        <v>145</v>
      </c>
      <c r="D11" s="13"/>
      <c r="E11" s="13"/>
      <c r="F11" s="13"/>
      <c r="G11" s="14"/>
    </row>
    <row r="12" spans="2:7" x14ac:dyDescent="0.2">
      <c r="B12" s="11">
        <v>4</v>
      </c>
      <c r="C12" s="17" t="s">
        <v>53</v>
      </c>
      <c r="D12" s="13"/>
      <c r="E12" s="13"/>
      <c r="F12" s="13"/>
      <c r="G12" s="14"/>
    </row>
    <row r="13" spans="2:7" x14ac:dyDescent="0.2">
      <c r="B13" s="11">
        <v>5</v>
      </c>
      <c r="C13" s="17" t="s">
        <v>282</v>
      </c>
      <c r="D13" s="18"/>
      <c r="E13" s="18"/>
      <c r="F13" s="18"/>
      <c r="G13" s="19"/>
    </row>
    <row r="14" spans="2:7" x14ac:dyDescent="0.2">
      <c r="B14" s="11">
        <v>6</v>
      </c>
      <c r="C14" s="17" t="s">
        <v>283</v>
      </c>
      <c r="D14" s="18"/>
      <c r="E14" s="18"/>
      <c r="F14" s="18"/>
      <c r="G14" s="19"/>
    </row>
    <row r="15" spans="2:7" x14ac:dyDescent="0.2">
      <c r="B15" s="11">
        <v>7</v>
      </c>
      <c r="C15" s="17" t="s">
        <v>284</v>
      </c>
      <c r="D15" s="18"/>
      <c r="E15" s="18"/>
      <c r="F15" s="18"/>
      <c r="G15" s="19"/>
    </row>
    <row r="16" spans="2:7" x14ac:dyDescent="0.2">
      <c r="B16" s="11">
        <v>8</v>
      </c>
      <c r="C16" s="17" t="s">
        <v>285</v>
      </c>
      <c r="D16" s="18"/>
      <c r="E16" s="18"/>
      <c r="F16" s="18"/>
      <c r="G16" s="19"/>
    </row>
    <row r="17" spans="2:7" ht="14.25" customHeight="1" x14ac:dyDescent="0.2">
      <c r="B17" s="11">
        <v>9</v>
      </c>
      <c r="C17" s="17" t="s">
        <v>286</v>
      </c>
      <c r="D17" s="18"/>
      <c r="E17" s="13"/>
      <c r="F17" s="13"/>
      <c r="G17" s="14"/>
    </row>
    <row r="18" spans="2:7" x14ac:dyDescent="0.2">
      <c r="B18" s="11">
        <v>10</v>
      </c>
      <c r="C18" s="17" t="s">
        <v>287</v>
      </c>
      <c r="D18" s="18"/>
      <c r="E18" s="18"/>
      <c r="F18" s="18"/>
      <c r="G18" s="19"/>
    </row>
    <row r="19" spans="2:7" x14ac:dyDescent="0.2">
      <c r="B19" s="180" t="s">
        <v>220</v>
      </c>
      <c r="C19" s="181"/>
      <c r="D19" s="180"/>
      <c r="E19" s="181"/>
      <c r="F19" s="180"/>
      <c r="G19" s="181"/>
    </row>
    <row r="20" spans="2:7" x14ac:dyDescent="0.2">
      <c r="B20" s="11">
        <v>11</v>
      </c>
      <c r="C20" s="17" t="s">
        <v>288</v>
      </c>
      <c r="D20" s="18"/>
      <c r="E20" s="13"/>
      <c r="F20" s="13"/>
      <c r="G20" s="14"/>
    </row>
    <row r="21" spans="2:7" x14ac:dyDescent="0.2">
      <c r="B21" s="11">
        <v>12</v>
      </c>
      <c r="C21" s="17" t="s">
        <v>289</v>
      </c>
      <c r="D21" s="18"/>
      <c r="E21" s="13"/>
      <c r="F21" s="13"/>
      <c r="G21" s="14"/>
    </row>
    <row r="22" spans="2:7" x14ac:dyDescent="0.2">
      <c r="B22" s="11">
        <v>13</v>
      </c>
      <c r="C22" s="17" t="s">
        <v>290</v>
      </c>
      <c r="D22" s="18" t="s">
        <v>294</v>
      </c>
      <c r="E22" s="13"/>
      <c r="F22" s="13"/>
      <c r="G22" s="14"/>
    </row>
  </sheetData>
  <mergeCells count="14">
    <mergeCell ref="B19:C19"/>
    <mergeCell ref="D19:E19"/>
    <mergeCell ref="F19:G19"/>
    <mergeCell ref="G5:G6"/>
    <mergeCell ref="B7:C7"/>
    <mergeCell ref="B10:C10"/>
    <mergeCell ref="D10:E10"/>
    <mergeCell ref="F10:G10"/>
    <mergeCell ref="B2:C3"/>
    <mergeCell ref="E2:F2"/>
    <mergeCell ref="E3:F3"/>
    <mergeCell ref="B5:B6"/>
    <mergeCell ref="C5:C6"/>
    <mergeCell ref="D5:F5"/>
  </mergeCells>
  <conditionalFormatting sqref="D13:F18 D20:F22">
    <cfRule type="expression" dxfId="1" priority="1" stopIfTrue="1">
      <formula>IF(#REF!,TRUE,FALSE)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1"/>
  <sheetViews>
    <sheetView showGridLines="0" zoomScale="90" zoomScaleNormal="90" workbookViewId="0">
      <selection activeCell="D21" sqref="D21"/>
    </sheetView>
  </sheetViews>
  <sheetFormatPr baseColWidth="10" defaultRowHeight="12.75" x14ac:dyDescent="0.2"/>
  <cols>
    <col min="1" max="1" width="3.42578125" customWidth="1"/>
    <col min="2" max="2" width="5" customWidth="1"/>
    <col min="3" max="3" width="113.28515625" customWidth="1"/>
    <col min="7" max="7" width="22.5703125" customWidth="1"/>
  </cols>
  <sheetData>
    <row r="3" spans="2:7" ht="12.75" customHeight="1" x14ac:dyDescent="0.2">
      <c r="B3" s="177" t="s">
        <v>178</v>
      </c>
      <c r="C3" s="177"/>
      <c r="E3" s="178" t="s">
        <v>51</v>
      </c>
      <c r="F3" s="178"/>
      <c r="G3" s="51" t="str">
        <f>Presentación!C10</f>
        <v>19 de Marzo 2014</v>
      </c>
    </row>
    <row r="4" spans="2:7" ht="12.75" customHeight="1" x14ac:dyDescent="0.2">
      <c r="B4" s="177"/>
      <c r="C4" s="177"/>
      <c r="E4" s="178" t="s">
        <v>308</v>
      </c>
      <c r="F4" s="178"/>
      <c r="G4" s="51" t="s">
        <v>354</v>
      </c>
    </row>
    <row r="6" spans="2:7" x14ac:dyDescent="0.2">
      <c r="B6" s="179"/>
      <c r="C6" s="176" t="s">
        <v>0</v>
      </c>
      <c r="D6" s="176" t="s">
        <v>1</v>
      </c>
      <c r="E6" s="176"/>
      <c r="F6" s="176"/>
      <c r="G6" s="176" t="s">
        <v>2</v>
      </c>
    </row>
    <row r="7" spans="2:7" x14ac:dyDescent="0.2">
      <c r="B7" s="179"/>
      <c r="C7" s="176"/>
      <c r="D7" s="79" t="s">
        <v>3</v>
      </c>
      <c r="E7" s="79" t="s">
        <v>4</v>
      </c>
      <c r="F7" s="79" t="s">
        <v>9</v>
      </c>
      <c r="G7" s="176"/>
    </row>
    <row r="8" spans="2:7" x14ac:dyDescent="0.2">
      <c r="B8" s="150"/>
      <c r="C8" s="154" t="s">
        <v>324</v>
      </c>
      <c r="D8" s="151"/>
      <c r="E8" s="151"/>
      <c r="F8" s="151"/>
      <c r="G8" s="151"/>
    </row>
    <row r="9" spans="2:7" x14ac:dyDescent="0.2">
      <c r="B9" s="91">
        <v>1</v>
      </c>
      <c r="C9" s="17" t="s">
        <v>209</v>
      </c>
      <c r="D9" s="88"/>
      <c r="E9" s="88" t="s">
        <v>348</v>
      </c>
      <c r="F9" s="88"/>
      <c r="G9" s="89"/>
    </row>
    <row r="10" spans="2:7" x14ac:dyDescent="0.2">
      <c r="B10" s="90">
        <v>2</v>
      </c>
      <c r="C10" s="12" t="s">
        <v>185</v>
      </c>
      <c r="D10" s="13" t="s">
        <v>348</v>
      </c>
      <c r="E10" s="13"/>
      <c r="F10" s="13"/>
      <c r="G10" s="14"/>
    </row>
    <row r="11" spans="2:7" x14ac:dyDescent="0.2">
      <c r="B11" s="91">
        <v>3</v>
      </c>
      <c r="C11" s="12" t="s">
        <v>276</v>
      </c>
      <c r="D11" s="13" t="s">
        <v>348</v>
      </c>
      <c r="E11" s="13"/>
      <c r="F11" s="13"/>
      <c r="G11" s="14"/>
    </row>
    <row r="12" spans="2:7" x14ac:dyDescent="0.2">
      <c r="B12" s="155"/>
      <c r="C12" s="156"/>
      <c r="D12" s="152"/>
      <c r="E12" s="152"/>
      <c r="F12" s="152"/>
      <c r="G12" s="157"/>
    </row>
    <row r="13" spans="2:7" x14ac:dyDescent="0.2">
      <c r="B13" s="90">
        <v>4</v>
      </c>
      <c r="C13" s="68" t="s">
        <v>186</v>
      </c>
      <c r="D13" s="13" t="s">
        <v>348</v>
      </c>
      <c r="E13" s="13"/>
      <c r="F13" s="13"/>
      <c r="G13" s="14"/>
    </row>
    <row r="14" spans="2:7" x14ac:dyDescent="0.2">
      <c r="B14" s="91">
        <v>5</v>
      </c>
      <c r="C14" s="17" t="s">
        <v>180</v>
      </c>
      <c r="D14" s="13" t="s">
        <v>348</v>
      </c>
      <c r="E14" s="13"/>
      <c r="F14" s="13"/>
      <c r="G14" s="14"/>
    </row>
    <row r="15" spans="2:7" x14ac:dyDescent="0.2">
      <c r="B15" s="90">
        <v>6</v>
      </c>
      <c r="C15" s="17" t="s">
        <v>182</v>
      </c>
      <c r="D15" s="13" t="s">
        <v>348</v>
      </c>
      <c r="E15" s="13"/>
      <c r="F15" s="13"/>
      <c r="G15" s="14"/>
    </row>
    <row r="16" spans="2:7" ht="25.5" x14ac:dyDescent="0.2">
      <c r="B16" s="91">
        <v>7</v>
      </c>
      <c r="C16" s="17" t="s">
        <v>208</v>
      </c>
      <c r="D16" s="13" t="s">
        <v>348</v>
      </c>
      <c r="E16" s="13"/>
      <c r="F16" s="13"/>
      <c r="G16" s="14"/>
    </row>
    <row r="17" spans="2:7" x14ac:dyDescent="0.2">
      <c r="B17" s="90">
        <v>8</v>
      </c>
      <c r="C17" s="153" t="s">
        <v>187</v>
      </c>
      <c r="D17" s="13"/>
      <c r="E17" s="13" t="s">
        <v>348</v>
      </c>
      <c r="F17" s="13"/>
      <c r="G17" s="14"/>
    </row>
    <row r="18" spans="2:7" x14ac:dyDescent="0.2">
      <c r="B18" s="91">
        <v>9</v>
      </c>
      <c r="C18" s="17" t="s">
        <v>183</v>
      </c>
      <c r="D18" s="13" t="s">
        <v>348</v>
      </c>
      <c r="E18" s="13"/>
      <c r="F18" s="13"/>
      <c r="G18" s="14"/>
    </row>
    <row r="19" spans="2:7" x14ac:dyDescent="0.2">
      <c r="B19" s="90">
        <v>10</v>
      </c>
      <c r="C19" s="17" t="s">
        <v>184</v>
      </c>
      <c r="D19" s="13" t="s">
        <v>348</v>
      </c>
      <c r="E19" s="13"/>
      <c r="F19" s="13"/>
      <c r="G19" s="14"/>
    </row>
    <row r="20" spans="2:7" x14ac:dyDescent="0.2">
      <c r="B20" s="91">
        <v>11</v>
      </c>
      <c r="C20" s="17" t="s">
        <v>296</v>
      </c>
      <c r="D20" s="13" t="s">
        <v>348</v>
      </c>
      <c r="E20" s="13"/>
      <c r="F20" s="13"/>
      <c r="G20" s="14"/>
    </row>
    <row r="21" spans="2:7" x14ac:dyDescent="0.2">
      <c r="C21" s="86"/>
    </row>
  </sheetData>
  <mergeCells count="7">
    <mergeCell ref="G6:G7"/>
    <mergeCell ref="B3:C4"/>
    <mergeCell ref="E3:F3"/>
    <mergeCell ref="E4:F4"/>
    <mergeCell ref="B6:B7"/>
    <mergeCell ref="C6:C7"/>
    <mergeCell ref="D6:F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showGridLines="0" topLeftCell="A10" zoomScale="90" zoomScaleNormal="90" workbookViewId="0">
      <selection activeCell="G37" sqref="G37"/>
    </sheetView>
  </sheetViews>
  <sheetFormatPr baseColWidth="10" defaultRowHeight="12.75" outlineLevelRow="2" x14ac:dyDescent="0.2"/>
  <cols>
    <col min="1" max="1" width="3.42578125" customWidth="1"/>
    <col min="2" max="2" width="5" customWidth="1"/>
    <col min="3" max="3" width="97.42578125" customWidth="1"/>
    <col min="4" max="4" width="8.42578125" customWidth="1"/>
    <col min="5" max="5" width="8.7109375" customWidth="1"/>
    <col min="6" max="6" width="10" customWidth="1"/>
    <col min="7" max="7" width="20.85546875" customWidth="1"/>
  </cols>
  <sheetData>
    <row r="2" spans="2:7" ht="12.75" customHeight="1" x14ac:dyDescent="0.2">
      <c r="B2" s="82"/>
      <c r="C2" s="196" t="s">
        <v>179</v>
      </c>
      <c r="E2" s="198" t="s">
        <v>51</v>
      </c>
      <c r="F2" s="198"/>
      <c r="G2" s="161" t="str">
        <f>Presentación!C10</f>
        <v>19 de Marzo 2014</v>
      </c>
    </row>
    <row r="3" spans="2:7" ht="12.75" customHeight="1" x14ac:dyDescent="0.2">
      <c r="B3" s="82"/>
      <c r="C3" s="197"/>
      <c r="E3" s="198" t="s">
        <v>308</v>
      </c>
      <c r="F3" s="198"/>
      <c r="G3" s="161"/>
    </row>
    <row r="5" spans="2:7" x14ac:dyDescent="0.2">
      <c r="B5" s="81"/>
      <c r="C5" s="195" t="s">
        <v>0</v>
      </c>
      <c r="D5" s="195" t="s">
        <v>1</v>
      </c>
      <c r="E5" s="195"/>
      <c r="F5" s="195"/>
      <c r="G5" s="195" t="s">
        <v>2</v>
      </c>
    </row>
    <row r="6" spans="2:7" ht="12" customHeight="1" x14ac:dyDescent="0.2">
      <c r="B6" s="81"/>
      <c r="C6" s="199"/>
      <c r="D6" s="85" t="s">
        <v>3</v>
      </c>
      <c r="E6" s="85" t="s">
        <v>4</v>
      </c>
      <c r="F6" s="85" t="s">
        <v>181</v>
      </c>
      <c r="G6" s="195"/>
    </row>
    <row r="7" spans="2:7" s="97" customFormat="1" ht="12.75" customHeight="1" outlineLevel="1" x14ac:dyDescent="0.2">
      <c r="B7" s="91">
        <v>1</v>
      </c>
      <c r="C7" s="17" t="s">
        <v>232</v>
      </c>
      <c r="D7" s="88"/>
      <c r="E7" s="88"/>
      <c r="F7" s="88"/>
      <c r="G7" s="89"/>
    </row>
    <row r="8" spans="2:7" s="97" customFormat="1" ht="12.75" customHeight="1" outlineLevel="1" x14ac:dyDescent="0.2">
      <c r="B8" s="91">
        <v>2</v>
      </c>
      <c r="C8" s="17" t="s">
        <v>233</v>
      </c>
      <c r="D8" s="88"/>
      <c r="E8" s="88"/>
      <c r="F8" s="88"/>
      <c r="G8" s="89"/>
    </row>
    <row r="9" spans="2:7" s="97" customFormat="1" ht="12.75" customHeight="1" outlineLevel="1" x14ac:dyDescent="0.2">
      <c r="B9" s="155"/>
      <c r="C9" s="152" t="s">
        <v>314</v>
      </c>
      <c r="D9" s="162"/>
      <c r="E9" s="162"/>
      <c r="F9" s="162"/>
      <c r="G9" s="163"/>
    </row>
    <row r="10" spans="2:7" outlineLevel="1" x14ac:dyDescent="0.2">
      <c r="B10" s="91">
        <v>3</v>
      </c>
      <c r="C10" s="17" t="s">
        <v>144</v>
      </c>
      <c r="D10" s="88" t="s">
        <v>348</v>
      </c>
      <c r="E10" s="13"/>
      <c r="F10" s="13"/>
      <c r="G10" s="14"/>
    </row>
    <row r="11" spans="2:7" outlineLevel="1" x14ac:dyDescent="0.2">
      <c r="B11" s="91">
        <v>4</v>
      </c>
      <c r="C11" s="17" t="s">
        <v>55</v>
      </c>
      <c r="D11" s="88" t="s">
        <v>348</v>
      </c>
      <c r="E11" s="13"/>
      <c r="F11" s="13"/>
      <c r="G11" s="14"/>
    </row>
    <row r="12" spans="2:7" outlineLevel="1" x14ac:dyDescent="0.2">
      <c r="B12" s="91">
        <v>5</v>
      </c>
      <c r="C12" s="17" t="s">
        <v>210</v>
      </c>
      <c r="D12" s="88" t="s">
        <v>348</v>
      </c>
      <c r="E12" s="13"/>
      <c r="F12" s="13"/>
      <c r="G12" s="14"/>
    </row>
    <row r="13" spans="2:7" outlineLevel="1" x14ac:dyDescent="0.2">
      <c r="B13" s="91">
        <v>6</v>
      </c>
      <c r="C13" s="17" t="s">
        <v>188</v>
      </c>
      <c r="D13" s="88"/>
      <c r="E13" s="13" t="s">
        <v>348</v>
      </c>
      <c r="F13" s="13"/>
      <c r="G13" s="14"/>
    </row>
    <row r="14" spans="2:7" outlineLevel="1" x14ac:dyDescent="0.2">
      <c r="B14" s="91">
        <v>7</v>
      </c>
      <c r="C14" s="17" t="s">
        <v>325</v>
      </c>
      <c r="D14" s="88"/>
      <c r="E14" s="13" t="s">
        <v>348</v>
      </c>
      <c r="F14" s="13"/>
      <c r="G14" s="14"/>
    </row>
    <row r="15" spans="2:7" outlineLevel="1" x14ac:dyDescent="0.2">
      <c r="B15" s="91">
        <v>8</v>
      </c>
      <c r="C15" s="17" t="s">
        <v>235</v>
      </c>
      <c r="D15" s="88" t="s">
        <v>348</v>
      </c>
      <c r="E15" s="13"/>
      <c r="F15" s="13"/>
      <c r="G15" s="14"/>
    </row>
    <row r="16" spans="2:7" ht="25.5" outlineLevel="1" x14ac:dyDescent="0.2">
      <c r="B16" s="91">
        <v>9</v>
      </c>
      <c r="C16" s="17" t="s">
        <v>236</v>
      </c>
      <c r="D16" s="88" t="s">
        <v>348</v>
      </c>
      <c r="E16" s="13"/>
      <c r="F16" s="13"/>
      <c r="G16" s="14"/>
    </row>
    <row r="17" spans="2:7" outlineLevel="1" x14ac:dyDescent="0.2">
      <c r="B17" s="91">
        <v>10</v>
      </c>
      <c r="C17" s="17" t="s">
        <v>211</v>
      </c>
      <c r="D17" s="88" t="s">
        <v>348</v>
      </c>
      <c r="E17" s="13"/>
      <c r="F17" s="13"/>
      <c r="G17" s="14"/>
    </row>
    <row r="18" spans="2:7" outlineLevel="1" x14ac:dyDescent="0.2">
      <c r="B18" s="165"/>
      <c r="C18" s="152" t="s">
        <v>326</v>
      </c>
      <c r="D18" s="162"/>
      <c r="E18" s="152"/>
      <c r="F18" s="152"/>
      <c r="G18" s="166"/>
    </row>
    <row r="19" spans="2:7" outlineLevel="1" x14ac:dyDescent="0.2">
      <c r="B19" s="91">
        <v>11</v>
      </c>
      <c r="C19" s="17" t="s">
        <v>63</v>
      </c>
      <c r="D19" s="88" t="s">
        <v>348</v>
      </c>
      <c r="E19" s="13"/>
      <c r="F19" s="13"/>
      <c r="G19" s="14"/>
    </row>
    <row r="20" spans="2:7" outlineLevel="1" x14ac:dyDescent="0.2">
      <c r="B20" s="91">
        <v>12</v>
      </c>
      <c r="C20" s="17" t="s">
        <v>192</v>
      </c>
      <c r="D20" s="88" t="s">
        <v>348</v>
      </c>
      <c r="E20" s="13"/>
      <c r="F20" s="13"/>
      <c r="G20" s="14"/>
    </row>
    <row r="21" spans="2:7" outlineLevel="1" x14ac:dyDescent="0.2">
      <c r="B21" s="91">
        <v>13</v>
      </c>
      <c r="C21" s="17" t="s">
        <v>234</v>
      </c>
      <c r="D21" s="88" t="s">
        <v>348</v>
      </c>
      <c r="E21" s="13"/>
      <c r="F21" s="13"/>
      <c r="G21" s="14"/>
    </row>
    <row r="22" spans="2:7" outlineLevel="1" x14ac:dyDescent="0.2">
      <c r="B22" s="91">
        <v>14</v>
      </c>
      <c r="C22" s="17" t="s">
        <v>237</v>
      </c>
      <c r="D22" s="88" t="s">
        <v>348</v>
      </c>
      <c r="E22" s="13"/>
      <c r="F22" s="13"/>
      <c r="G22" s="14"/>
    </row>
    <row r="23" spans="2:7" outlineLevel="1" x14ac:dyDescent="0.2">
      <c r="B23" s="91">
        <v>15</v>
      </c>
      <c r="C23" s="17" t="s">
        <v>238</v>
      </c>
      <c r="D23" s="88"/>
      <c r="E23" s="13" t="s">
        <v>348</v>
      </c>
      <c r="F23" s="13"/>
      <c r="G23" s="14"/>
    </row>
    <row r="24" spans="2:7" outlineLevel="1" x14ac:dyDescent="0.2">
      <c r="B24" s="91">
        <v>16</v>
      </c>
      <c r="C24" s="17" t="s">
        <v>239</v>
      </c>
      <c r="D24" s="88" t="s">
        <v>348</v>
      </c>
      <c r="E24" s="13"/>
      <c r="F24" s="13"/>
      <c r="G24" s="14"/>
    </row>
    <row r="25" spans="2:7" outlineLevel="1" x14ac:dyDescent="0.2">
      <c r="B25" s="91">
        <v>17</v>
      </c>
      <c r="C25" s="17" t="s">
        <v>215</v>
      </c>
      <c r="D25" s="88" t="s">
        <v>348</v>
      </c>
      <c r="E25" s="13"/>
      <c r="F25" s="13"/>
      <c r="G25" s="14"/>
    </row>
    <row r="26" spans="2:7" outlineLevel="1" x14ac:dyDescent="0.2">
      <c r="B26" s="91">
        <v>18</v>
      </c>
      <c r="C26" s="17" t="s">
        <v>212</v>
      </c>
      <c r="D26" s="88" t="s">
        <v>348</v>
      </c>
      <c r="E26" s="13"/>
      <c r="F26" s="13"/>
      <c r="G26" s="14"/>
    </row>
    <row r="27" spans="2:7" outlineLevel="1" x14ac:dyDescent="0.2">
      <c r="B27" s="91">
        <v>19</v>
      </c>
      <c r="C27" s="17" t="s">
        <v>213</v>
      </c>
      <c r="D27" s="88" t="s">
        <v>348</v>
      </c>
      <c r="E27" s="13"/>
      <c r="F27" s="13"/>
      <c r="G27" s="14"/>
    </row>
    <row r="28" spans="2:7" outlineLevel="1" x14ac:dyDescent="0.2">
      <c r="B28" s="91">
        <v>20</v>
      </c>
      <c r="C28" s="17" t="s">
        <v>214</v>
      </c>
      <c r="D28" s="88"/>
      <c r="E28" s="13" t="s">
        <v>348</v>
      </c>
      <c r="F28" s="13"/>
      <c r="G28" s="14"/>
    </row>
    <row r="29" spans="2:7" outlineLevel="1" x14ac:dyDescent="0.2">
      <c r="B29" s="91">
        <v>21</v>
      </c>
      <c r="C29" s="17" t="s">
        <v>189</v>
      </c>
      <c r="D29" s="88" t="s">
        <v>348</v>
      </c>
      <c r="E29" s="13"/>
      <c r="F29" s="13"/>
      <c r="G29" s="14"/>
    </row>
    <row r="30" spans="2:7" x14ac:dyDescent="0.2">
      <c r="B30" s="155"/>
      <c r="C30" s="193" t="s">
        <v>220</v>
      </c>
      <c r="D30" s="194"/>
      <c r="E30" s="164"/>
      <c r="F30" s="164"/>
      <c r="G30" s="156"/>
    </row>
    <row r="31" spans="2:7" outlineLevel="2" x14ac:dyDescent="0.2">
      <c r="B31" s="91">
        <v>22</v>
      </c>
      <c r="C31" s="17" t="s">
        <v>216</v>
      </c>
      <c r="D31" s="88"/>
      <c r="E31" s="13" t="s">
        <v>348</v>
      </c>
      <c r="F31" s="158"/>
      <c r="G31" s="159"/>
    </row>
    <row r="32" spans="2:7" outlineLevel="2" x14ac:dyDescent="0.2">
      <c r="B32" s="91">
        <v>23</v>
      </c>
      <c r="C32" s="17" t="s">
        <v>218</v>
      </c>
      <c r="D32" s="88"/>
      <c r="E32" s="13" t="s">
        <v>348</v>
      </c>
      <c r="F32" s="98"/>
      <c r="G32" s="160"/>
    </row>
    <row r="33" spans="2:7" outlineLevel="2" x14ac:dyDescent="0.2">
      <c r="B33" s="91">
        <v>24</v>
      </c>
      <c r="C33" s="17" t="s">
        <v>217</v>
      </c>
      <c r="D33" s="88"/>
      <c r="E33" s="13" t="s">
        <v>348</v>
      </c>
      <c r="F33" s="98"/>
      <c r="G33" s="160"/>
    </row>
    <row r="34" spans="2:7" outlineLevel="2" x14ac:dyDescent="0.2">
      <c r="B34" s="91">
        <v>25</v>
      </c>
      <c r="C34" s="17" t="s">
        <v>327</v>
      </c>
      <c r="D34" s="88"/>
      <c r="E34" s="13" t="s">
        <v>348</v>
      </c>
      <c r="F34" s="98"/>
      <c r="G34" s="160"/>
    </row>
    <row r="35" spans="2:7" outlineLevel="2" x14ac:dyDescent="0.2">
      <c r="B35" s="91">
        <v>26</v>
      </c>
      <c r="C35" s="17" t="s">
        <v>219</v>
      </c>
      <c r="D35" s="88"/>
      <c r="E35" s="13" t="s">
        <v>348</v>
      </c>
      <c r="F35" s="98"/>
      <c r="G35" s="160"/>
    </row>
    <row r="36" spans="2:7" outlineLevel="2" x14ac:dyDescent="0.2">
      <c r="B36" s="91">
        <v>27</v>
      </c>
      <c r="C36" s="17" t="s">
        <v>328</v>
      </c>
      <c r="D36" s="88"/>
      <c r="E36" s="13" t="s">
        <v>348</v>
      </c>
      <c r="F36" s="98"/>
      <c r="G36" s="160"/>
    </row>
    <row r="37" spans="2:7" outlineLevel="2" x14ac:dyDescent="0.2">
      <c r="B37" s="91">
        <v>28</v>
      </c>
      <c r="C37" s="17" t="s">
        <v>231</v>
      </c>
      <c r="D37" s="88"/>
      <c r="E37" s="13" t="s">
        <v>348</v>
      </c>
      <c r="F37" s="98"/>
      <c r="G37" s="160"/>
    </row>
  </sheetData>
  <mergeCells count="7">
    <mergeCell ref="C30:D30"/>
    <mergeCell ref="D5:F5"/>
    <mergeCell ref="G5:G6"/>
    <mergeCell ref="C2:C3"/>
    <mergeCell ref="E2:F2"/>
    <mergeCell ref="C5:C6"/>
    <mergeCell ref="E3:F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showGridLines="0" tabSelected="1" zoomScale="90" zoomScaleNormal="90" workbookViewId="0">
      <selection activeCell="E12" sqref="E12"/>
    </sheetView>
  </sheetViews>
  <sheetFormatPr baseColWidth="10" defaultRowHeight="12.75" x14ac:dyDescent="0.2"/>
  <cols>
    <col min="1" max="1" width="3.5703125" customWidth="1"/>
    <col min="2" max="2" width="3" bestFit="1" customWidth="1"/>
    <col min="3" max="3" width="70.42578125" customWidth="1"/>
    <col min="6" max="6" width="17" customWidth="1"/>
    <col min="7" max="7" width="36.85546875" customWidth="1"/>
  </cols>
  <sheetData>
    <row r="3" spans="2:7" ht="12.75" customHeight="1" x14ac:dyDescent="0.2">
      <c r="B3" s="177" t="s">
        <v>307</v>
      </c>
      <c r="C3" s="177"/>
      <c r="E3" s="178" t="s">
        <v>51</v>
      </c>
      <c r="F3" s="178"/>
      <c r="G3" s="51" t="s">
        <v>354</v>
      </c>
    </row>
    <row r="4" spans="2:7" ht="12.75" customHeight="1" x14ac:dyDescent="0.2">
      <c r="B4" s="177"/>
      <c r="C4" s="177"/>
      <c r="E4" s="178" t="s">
        <v>308</v>
      </c>
      <c r="F4" s="178"/>
      <c r="G4" s="51"/>
    </row>
    <row r="6" spans="2:7" ht="12.75" customHeight="1" x14ac:dyDescent="0.2">
      <c r="B6" s="179"/>
      <c r="C6" s="176" t="s">
        <v>0</v>
      </c>
      <c r="D6" s="176" t="s">
        <v>1</v>
      </c>
      <c r="E6" s="176"/>
      <c r="F6" s="176"/>
      <c r="G6" s="176" t="s">
        <v>2</v>
      </c>
    </row>
    <row r="7" spans="2:7" x14ac:dyDescent="0.2">
      <c r="B7" s="179"/>
      <c r="C7" s="176"/>
      <c r="D7" s="95" t="s">
        <v>3</v>
      </c>
      <c r="E7" s="95" t="s">
        <v>4</v>
      </c>
      <c r="F7" s="95" t="s">
        <v>9</v>
      </c>
      <c r="G7" s="176"/>
    </row>
    <row r="8" spans="2:7" ht="12.75" customHeight="1" x14ac:dyDescent="0.2">
      <c r="B8" s="180" t="s">
        <v>263</v>
      </c>
      <c r="C8" s="181"/>
      <c r="D8" s="96"/>
      <c r="E8" s="96"/>
      <c r="F8" s="96"/>
      <c r="G8" s="44"/>
    </row>
    <row r="9" spans="2:7" x14ac:dyDescent="0.2">
      <c r="B9" s="92">
        <v>1</v>
      </c>
      <c r="C9" s="103" t="s">
        <v>270</v>
      </c>
      <c r="D9" s="134" t="s">
        <v>348</v>
      </c>
      <c r="E9" s="94"/>
      <c r="F9" s="87"/>
      <c r="G9" s="93"/>
    </row>
    <row r="10" spans="2:7" x14ac:dyDescent="0.2">
      <c r="B10" s="92">
        <v>2</v>
      </c>
      <c r="C10" s="103" t="s">
        <v>305</v>
      </c>
      <c r="D10" s="134" t="s">
        <v>348</v>
      </c>
      <c r="E10" s="94"/>
      <c r="F10" s="87"/>
      <c r="G10" s="93"/>
    </row>
    <row r="11" spans="2:7" x14ac:dyDescent="0.2">
      <c r="B11" s="92">
        <v>3</v>
      </c>
      <c r="C11" s="103" t="s">
        <v>271</v>
      </c>
      <c r="D11" s="134" t="s">
        <v>348</v>
      </c>
      <c r="E11" s="94"/>
      <c r="F11" s="87"/>
      <c r="G11" s="93"/>
    </row>
    <row r="12" spans="2:7" x14ac:dyDescent="0.2">
      <c r="B12" s="92">
        <v>4</v>
      </c>
      <c r="C12" s="103" t="s">
        <v>275</v>
      </c>
      <c r="D12" s="134"/>
      <c r="E12" s="134" t="s">
        <v>348</v>
      </c>
      <c r="F12" s="87"/>
      <c r="G12" s="93"/>
    </row>
    <row r="13" spans="2:7" x14ac:dyDescent="0.2">
      <c r="B13" s="92">
        <v>5</v>
      </c>
      <c r="C13" s="103" t="s">
        <v>272</v>
      </c>
      <c r="D13" s="134" t="s">
        <v>348</v>
      </c>
      <c r="E13" s="94"/>
      <c r="F13" s="87"/>
      <c r="G13" s="93"/>
    </row>
    <row r="14" spans="2:7" x14ac:dyDescent="0.2">
      <c r="B14" s="92">
        <v>6</v>
      </c>
      <c r="C14" s="103" t="s">
        <v>273</v>
      </c>
      <c r="D14" s="134" t="s">
        <v>348</v>
      </c>
      <c r="E14" s="94"/>
      <c r="F14" s="87"/>
      <c r="G14" s="93"/>
    </row>
    <row r="15" spans="2:7" x14ac:dyDescent="0.2">
      <c r="B15" s="92">
        <v>7</v>
      </c>
      <c r="C15" s="98" t="s">
        <v>274</v>
      </c>
      <c r="D15" s="135" t="s">
        <v>348</v>
      </c>
      <c r="E15" s="87"/>
      <c r="F15" s="87"/>
      <c r="G15" s="93"/>
    </row>
    <row r="16" spans="2:7" ht="12.75" customHeight="1" x14ac:dyDescent="0.2">
      <c r="B16" s="186" t="s">
        <v>298</v>
      </c>
      <c r="C16" s="182"/>
      <c r="D16" s="138"/>
      <c r="E16" s="138"/>
      <c r="F16" s="138"/>
      <c r="G16" s="44"/>
    </row>
    <row r="17" spans="2:7" x14ac:dyDescent="0.2">
      <c r="B17" s="92">
        <v>8</v>
      </c>
      <c r="C17" s="103" t="s">
        <v>299</v>
      </c>
      <c r="D17" s="134" t="s">
        <v>348</v>
      </c>
      <c r="E17" s="94"/>
      <c r="F17" s="87"/>
      <c r="G17" s="93"/>
    </row>
    <row r="18" spans="2:7" x14ac:dyDescent="0.2">
      <c r="B18" s="92">
        <v>9</v>
      </c>
      <c r="C18" s="103" t="s">
        <v>300</v>
      </c>
      <c r="D18" s="134" t="s">
        <v>348</v>
      </c>
      <c r="E18" s="94"/>
      <c r="F18" s="87"/>
      <c r="G18" s="93"/>
    </row>
    <row r="19" spans="2:7" x14ac:dyDescent="0.2">
      <c r="B19" s="92">
        <v>10</v>
      </c>
      <c r="C19" s="103" t="s">
        <v>301</v>
      </c>
      <c r="D19" s="134" t="s">
        <v>348</v>
      </c>
      <c r="E19" s="94"/>
      <c r="F19" s="87"/>
      <c r="G19" s="93"/>
    </row>
    <row r="20" spans="2:7" x14ac:dyDescent="0.2">
      <c r="B20" s="92">
        <v>11</v>
      </c>
      <c r="C20" s="103" t="s">
        <v>302</v>
      </c>
      <c r="D20" s="134" t="s">
        <v>348</v>
      </c>
      <c r="E20" s="94"/>
      <c r="F20" s="87"/>
      <c r="G20" s="93"/>
    </row>
    <row r="21" spans="2:7" x14ac:dyDescent="0.2">
      <c r="B21" s="186" t="s">
        <v>303</v>
      </c>
      <c r="C21" s="182"/>
      <c r="D21" s="138"/>
      <c r="E21" s="138"/>
      <c r="F21" s="138"/>
      <c r="G21" s="44"/>
    </row>
    <row r="22" spans="2:7" x14ac:dyDescent="0.2">
      <c r="B22" s="92">
        <v>12</v>
      </c>
      <c r="C22" s="103" t="s">
        <v>274</v>
      </c>
      <c r="D22" s="134" t="s">
        <v>348</v>
      </c>
      <c r="E22" s="94"/>
      <c r="F22" s="87"/>
      <c r="G22" s="93"/>
    </row>
    <row r="23" spans="2:7" x14ac:dyDescent="0.2">
      <c r="B23" s="92">
        <v>13</v>
      </c>
      <c r="C23" s="103" t="s">
        <v>304</v>
      </c>
      <c r="D23" s="134" t="s">
        <v>348</v>
      </c>
      <c r="E23" s="94"/>
      <c r="F23" s="87"/>
      <c r="G23" s="93"/>
    </row>
    <row r="24" spans="2:7" x14ac:dyDescent="0.2">
      <c r="B24" s="92">
        <v>14</v>
      </c>
      <c r="C24" s="103" t="s">
        <v>306</v>
      </c>
      <c r="D24" s="134" t="s">
        <v>348</v>
      </c>
      <c r="E24" s="94"/>
      <c r="F24" s="87"/>
      <c r="G24" s="93"/>
    </row>
    <row r="25" spans="2:7" x14ac:dyDescent="0.2">
      <c r="B25" s="92">
        <v>15</v>
      </c>
      <c r="C25" s="103" t="s">
        <v>274</v>
      </c>
      <c r="D25" s="134" t="s">
        <v>348</v>
      </c>
      <c r="E25" s="94"/>
      <c r="F25" s="87"/>
      <c r="G25" s="93"/>
    </row>
    <row r="26" spans="2:7" x14ac:dyDescent="0.2">
      <c r="B26" s="92">
        <v>16</v>
      </c>
      <c r="C26" s="98" t="s">
        <v>273</v>
      </c>
      <c r="D26" s="135" t="s">
        <v>348</v>
      </c>
      <c r="E26" s="87"/>
      <c r="F26" s="87"/>
      <c r="G26" s="93"/>
    </row>
  </sheetData>
  <mergeCells count="10">
    <mergeCell ref="B16:C16"/>
    <mergeCell ref="B21:C21"/>
    <mergeCell ref="G6:G7"/>
    <mergeCell ref="B3:C4"/>
    <mergeCell ref="E3:F3"/>
    <mergeCell ref="E4:F4"/>
    <mergeCell ref="B8:C8"/>
    <mergeCell ref="B6:B7"/>
    <mergeCell ref="C6:C7"/>
    <mergeCell ref="D6:F6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H21"/>
  <sheetViews>
    <sheetView showGridLines="0" zoomScale="90" zoomScaleNormal="90" workbookViewId="0">
      <pane ySplit="6" topLeftCell="A7" activePane="bottomLeft" state="frozen"/>
      <selection pane="bottomLeft" activeCell="F31" sqref="F31"/>
    </sheetView>
  </sheetViews>
  <sheetFormatPr baseColWidth="10" defaultColWidth="11.42578125" defaultRowHeight="12.75" outlineLevelRow="1" x14ac:dyDescent="0.2"/>
  <cols>
    <col min="1" max="1" width="3.28515625" style="9" customWidth="1"/>
    <col min="2" max="2" width="5" style="9" customWidth="1"/>
    <col min="3" max="3" width="59.140625" style="9" customWidth="1"/>
    <col min="4" max="5" width="7.42578125" style="10" customWidth="1"/>
    <col min="6" max="6" width="14.28515625" style="10" customWidth="1"/>
    <col min="7" max="7" width="54.140625" style="9" customWidth="1"/>
    <col min="8" max="8" width="12.7109375" style="25" customWidth="1"/>
    <col min="9" max="10" width="11.42578125" style="25"/>
    <col min="11" max="11" width="13.42578125" style="30" customWidth="1"/>
    <col min="12" max="12" width="11.42578125" style="30" customWidth="1"/>
    <col min="13" max="34" width="11.42578125" style="25"/>
    <col min="35" max="16384" width="11.42578125" style="9"/>
  </cols>
  <sheetData>
    <row r="2" spans="1:34" ht="12.75" customHeight="1" x14ac:dyDescent="0.2">
      <c r="B2" s="177" t="s">
        <v>7</v>
      </c>
      <c r="C2" s="177"/>
      <c r="E2" s="178" t="s">
        <v>51</v>
      </c>
      <c r="F2" s="178"/>
      <c r="G2" s="51"/>
    </row>
    <row r="3" spans="1:34" ht="12.75" customHeight="1" x14ac:dyDescent="0.2">
      <c r="B3" s="177"/>
      <c r="C3" s="177"/>
      <c r="E3" s="178" t="s">
        <v>308</v>
      </c>
      <c r="F3" s="178"/>
      <c r="G3" s="51"/>
    </row>
    <row r="5" spans="1:34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  <c r="H5" s="24"/>
    </row>
    <row r="6" spans="1:34" x14ac:dyDescent="0.2">
      <c r="B6" s="179"/>
      <c r="C6" s="176"/>
      <c r="D6" s="69" t="s">
        <v>3</v>
      </c>
      <c r="E6" s="69" t="s">
        <v>4</v>
      </c>
      <c r="F6" s="69" t="s">
        <v>9</v>
      </c>
      <c r="G6" s="176"/>
      <c r="H6" s="24"/>
    </row>
    <row r="7" spans="1:34" ht="18.75" customHeight="1" x14ac:dyDescent="0.2">
      <c r="B7" s="180" t="s">
        <v>135</v>
      </c>
      <c r="C7" s="181"/>
      <c r="D7" s="70"/>
      <c r="E7" s="70"/>
      <c r="F7" s="70"/>
      <c r="G7" s="44"/>
      <c r="H7" s="26"/>
    </row>
    <row r="8" spans="1:34" ht="12.75" customHeight="1" outlineLevel="1" x14ac:dyDescent="0.2">
      <c r="B8" s="11">
        <v>1</v>
      </c>
      <c r="C8" s="12" t="s">
        <v>136</v>
      </c>
      <c r="D8" s="13"/>
      <c r="E8" s="13"/>
      <c r="F8" s="13"/>
      <c r="G8" s="14"/>
      <c r="H8" s="26"/>
      <c r="K8" s="31">
        <f xml:space="preserve"> COUNTA(D8:D11,D12:D12,#REF!,#REF!,#REF!,#REF!,#REF!,#REF!,#REF!,#REF!,#REF!,#REF!,#REF!)+COUNTA(F8:F11,F12:F12,#REF!,#REF!,#REF!,#REF!,#REF!,#REF!,#REF!,#REF!,#REF!,#REF!,#REF!)</f>
        <v>22</v>
      </c>
    </row>
    <row r="9" spans="1:34" ht="12.75" customHeight="1" outlineLevel="1" x14ac:dyDescent="0.2">
      <c r="B9" s="11">
        <v>2</v>
      </c>
      <c r="C9" s="12" t="s">
        <v>137</v>
      </c>
      <c r="D9" s="13"/>
      <c r="E9" s="13"/>
      <c r="F9" s="13"/>
      <c r="G9" s="14"/>
      <c r="H9" s="26"/>
      <c r="K9" s="31">
        <f>COUNT(B8:B11,B12:B12,#REF!,#REF!,#REF!,#REF!,#REF!,#REF!,#REF!,#REF!,#REF!,#REF!,#REF!)</f>
        <v>5</v>
      </c>
      <c r="L9" s="31"/>
    </row>
    <row r="10" spans="1:34" ht="12.75" customHeight="1" outlineLevel="1" x14ac:dyDescent="0.2">
      <c r="B10" s="11">
        <v>3</v>
      </c>
      <c r="C10" s="9" t="s">
        <v>138</v>
      </c>
      <c r="D10" s="13"/>
      <c r="E10" s="13"/>
      <c r="F10" s="13"/>
      <c r="G10" s="14"/>
      <c r="K10" s="31"/>
    </row>
    <row r="11" spans="1:34" ht="12.75" customHeight="1" outlineLevel="1" x14ac:dyDescent="0.2">
      <c r="B11" s="11">
        <v>4</v>
      </c>
      <c r="C11" s="17" t="s">
        <v>139</v>
      </c>
      <c r="D11" s="13"/>
      <c r="E11" s="13"/>
      <c r="F11" s="13"/>
      <c r="G11" s="14"/>
      <c r="I11" s="26"/>
    </row>
    <row r="12" spans="1:34" s="8" customFormat="1" outlineLevel="1" x14ac:dyDescent="0.2">
      <c r="B12" s="11">
        <v>5</v>
      </c>
      <c r="C12" s="17" t="s">
        <v>140</v>
      </c>
      <c r="D12" s="18"/>
      <c r="E12" s="18"/>
      <c r="F12" s="18"/>
      <c r="G12" s="19"/>
      <c r="H12" s="25"/>
      <c r="I12" s="28"/>
      <c r="J12" s="28"/>
      <c r="K12" s="32"/>
      <c r="L12" s="32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x14ac:dyDescent="0.2">
      <c r="B13" s="10"/>
      <c r="C13" s="20"/>
      <c r="D13" s="21"/>
      <c r="E13" s="21"/>
      <c r="F13" s="21"/>
    </row>
    <row r="14" spans="1:34" x14ac:dyDescent="0.2">
      <c r="B14" s="10"/>
      <c r="C14" s="20"/>
      <c r="D14" s="21"/>
      <c r="E14" s="21"/>
      <c r="F14" s="21"/>
    </row>
    <row r="15" spans="1:34" hidden="1" x14ac:dyDescent="0.2"/>
    <row r="16" spans="1:34" hidden="1" x14ac:dyDescent="0.2">
      <c r="A16" s="185" t="s">
        <v>10</v>
      </c>
      <c r="B16" s="185"/>
      <c r="C16" s="22" t="s">
        <v>11</v>
      </c>
    </row>
    <row r="17" spans="1:34" hidden="1" x14ac:dyDescent="0.2">
      <c r="A17" s="184" t="s">
        <v>5</v>
      </c>
      <c r="B17" s="184"/>
      <c r="C17" s="23" t="b">
        <f>IF(Presentación!C7="Planificación",TRUE,FALSE)</f>
        <v>0</v>
      </c>
    </row>
    <row r="18" spans="1:34" hidden="1" x14ac:dyDescent="0.2">
      <c r="A18" s="184" t="s">
        <v>6</v>
      </c>
      <c r="B18" s="184"/>
      <c r="C18" s="23" t="b">
        <f>IF(Presentación!C7="Ejecución",TRUE,FALSE)</f>
        <v>0</v>
      </c>
    </row>
    <row r="19" spans="1:34" s="10" customFormat="1" hidden="1" x14ac:dyDescent="0.2">
      <c r="A19" s="184" t="s">
        <v>7</v>
      </c>
      <c r="B19" s="184"/>
      <c r="C19" s="23" t="b">
        <f>IF(Presentación!C7="Cierre",TRUE,FALSE)</f>
        <v>0</v>
      </c>
      <c r="G19" s="9"/>
      <c r="H19" s="25"/>
      <c r="I19" s="25"/>
      <c r="J19" s="25"/>
      <c r="K19" s="30"/>
      <c r="L19" s="30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1:34" s="10" customFormat="1" hidden="1" x14ac:dyDescent="0.2">
      <c r="A20" s="9"/>
      <c r="B20" s="9"/>
      <c r="C20" s="9"/>
      <c r="G20" s="9"/>
      <c r="H20" s="25"/>
      <c r="I20" s="25"/>
      <c r="J20" s="25"/>
      <c r="K20" s="30"/>
      <c r="L20" s="30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1:34" s="10" customFormat="1" hidden="1" x14ac:dyDescent="0.2">
      <c r="A21" s="9"/>
      <c r="B21" s="9"/>
      <c r="C21" s="9"/>
      <c r="G21" s="9"/>
      <c r="H21" s="25"/>
      <c r="I21" s="25"/>
      <c r="J21" s="25"/>
      <c r="K21" s="30"/>
      <c r="L21" s="30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</sheetData>
  <mergeCells count="12">
    <mergeCell ref="G5:G6"/>
    <mergeCell ref="B7:C7"/>
    <mergeCell ref="A16:B16"/>
    <mergeCell ref="A17:B17"/>
    <mergeCell ref="A18:B18"/>
    <mergeCell ref="A19:B19"/>
    <mergeCell ref="B2:C3"/>
    <mergeCell ref="E2:F2"/>
    <mergeCell ref="E3:F3"/>
    <mergeCell ref="B5:B6"/>
    <mergeCell ref="C5:C6"/>
    <mergeCell ref="D5:F5"/>
  </mergeCells>
  <conditionalFormatting sqref="D12:F12">
    <cfRule type="expression" dxfId="0" priority="1" stopIfTrue="1">
      <formula>IF($C$17,TRUE,FALSE)</formula>
    </cfRule>
  </conditionalFormatting>
  <pageMargins left="0.75" right="0.75" top="1" bottom="1" header="0" footer="0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H21"/>
  <sheetViews>
    <sheetView showGridLines="0" zoomScale="90" zoomScaleNormal="90" workbookViewId="0">
      <pane ySplit="6" topLeftCell="A7" activePane="bottomLeft" state="frozen"/>
      <selection pane="bottomLeft" activeCell="E21" sqref="E21"/>
    </sheetView>
  </sheetViews>
  <sheetFormatPr baseColWidth="10" defaultColWidth="11.42578125" defaultRowHeight="12.75" outlineLevelRow="1" x14ac:dyDescent="0.2"/>
  <cols>
    <col min="1" max="1" width="3.28515625" style="9" customWidth="1"/>
    <col min="2" max="2" width="5" style="9" customWidth="1"/>
    <col min="3" max="3" width="92.140625" style="9" customWidth="1"/>
    <col min="4" max="4" width="9.5703125" style="10" customWidth="1"/>
    <col min="5" max="5" width="9.28515625" style="10" customWidth="1"/>
    <col min="6" max="6" width="12.5703125" style="10" customWidth="1"/>
    <col min="7" max="7" width="45.28515625" style="9" customWidth="1"/>
    <col min="8" max="8" width="12.7109375" style="25" customWidth="1"/>
    <col min="9" max="10" width="11.42578125" style="25"/>
    <col min="11" max="11" width="13.42578125" style="30" customWidth="1"/>
    <col min="12" max="12" width="11.42578125" style="30" customWidth="1"/>
    <col min="13" max="34" width="11.42578125" style="25"/>
    <col min="35" max="16384" width="11.42578125" style="9"/>
  </cols>
  <sheetData>
    <row r="2" spans="2:34" ht="12.75" customHeight="1" x14ac:dyDescent="0.2">
      <c r="B2" s="177" t="s">
        <v>72</v>
      </c>
      <c r="C2" s="177"/>
      <c r="E2" s="178" t="s">
        <v>51</v>
      </c>
      <c r="F2" s="178"/>
      <c r="G2" s="51" t="str">
        <f>Presentación!C10</f>
        <v>19 de Marzo 2014</v>
      </c>
    </row>
    <row r="3" spans="2:34" ht="12.75" customHeight="1" x14ac:dyDescent="0.2">
      <c r="B3" s="177"/>
      <c r="C3" s="177"/>
      <c r="E3" s="178" t="s">
        <v>308</v>
      </c>
      <c r="F3" s="178"/>
      <c r="G3" s="51" t="str">
        <f>G2</f>
        <v>19 de Marzo 2014</v>
      </c>
    </row>
    <row r="5" spans="2:34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  <c r="H5" s="24"/>
    </row>
    <row r="6" spans="2:34" x14ac:dyDescent="0.2">
      <c r="B6" s="179"/>
      <c r="C6" s="176"/>
      <c r="D6" s="54" t="s">
        <v>3</v>
      </c>
      <c r="E6" s="54" t="s">
        <v>4</v>
      </c>
      <c r="F6" s="54" t="s">
        <v>9</v>
      </c>
      <c r="G6" s="176"/>
      <c r="H6" s="24"/>
    </row>
    <row r="7" spans="2:34" ht="18.75" customHeight="1" x14ac:dyDescent="0.2">
      <c r="B7" s="126"/>
      <c r="C7" s="125" t="s">
        <v>73</v>
      </c>
      <c r="D7" s="53"/>
      <c r="E7" s="53"/>
      <c r="F7" s="53"/>
      <c r="G7" s="44"/>
      <c r="H7" s="26"/>
    </row>
    <row r="8" spans="2:34" ht="12.75" customHeight="1" outlineLevel="1" x14ac:dyDescent="0.2">
      <c r="B8" s="11">
        <v>1</v>
      </c>
      <c r="C8" s="12" t="s">
        <v>79</v>
      </c>
      <c r="D8" s="13" t="s">
        <v>348</v>
      </c>
      <c r="E8" s="13"/>
      <c r="F8" s="13"/>
      <c r="G8" s="14"/>
      <c r="H8" s="26"/>
      <c r="K8" s="31">
        <f xml:space="preserve"> COUNTA(D8:D13,#REF!,#REF!,#REF!,D15:D18,#REF!,#REF!,#REF!,#REF!,#REF!,#REF!,#REF!,#REF!)+COUNTA(F8:F13,#REF!,F15:F18,#REF!,#REF!,#REF!,#REF!,#REF!,#REF!,#REF!,#REF!,#REF!,#REF!)</f>
        <v>32</v>
      </c>
    </row>
    <row r="9" spans="2:34" ht="12.75" customHeight="1" outlineLevel="1" x14ac:dyDescent="0.2">
      <c r="B9" s="11">
        <v>2</v>
      </c>
      <c r="C9" s="12" t="s">
        <v>74</v>
      </c>
      <c r="D9" s="13" t="s">
        <v>348</v>
      </c>
      <c r="E9" s="13"/>
      <c r="F9" s="13"/>
      <c r="G9" s="14"/>
      <c r="H9" s="26"/>
      <c r="K9" s="31">
        <f>COUNT(B8:B13,#REF!,B15:B18,#REF!,#REF!,#REF!,#REF!,#REF!,#REF!,#REF!,#REF!,#REF!,#REF!)</f>
        <v>10</v>
      </c>
      <c r="L9" s="31"/>
    </row>
    <row r="10" spans="2:34" ht="12.75" customHeight="1" outlineLevel="1" x14ac:dyDescent="0.2">
      <c r="B10" s="11">
        <v>3</v>
      </c>
      <c r="C10" s="17" t="s">
        <v>141</v>
      </c>
      <c r="D10" s="13" t="s">
        <v>348</v>
      </c>
      <c r="E10" s="13"/>
      <c r="F10" s="13"/>
      <c r="G10" s="14"/>
      <c r="H10" s="26"/>
      <c r="K10" s="31"/>
      <c r="L10" s="31"/>
    </row>
    <row r="11" spans="2:34" ht="12.75" customHeight="1" outlineLevel="1" x14ac:dyDescent="0.2">
      <c r="B11" s="11">
        <v>4</v>
      </c>
      <c r="C11" s="17" t="s">
        <v>142</v>
      </c>
      <c r="D11" s="13" t="s">
        <v>348</v>
      </c>
      <c r="E11" s="13"/>
      <c r="F11" s="13"/>
      <c r="G11" s="14"/>
      <c r="H11" s="26"/>
      <c r="K11" s="31"/>
      <c r="L11" s="31"/>
    </row>
    <row r="12" spans="2:34" ht="12.75" customHeight="1" outlineLevel="1" x14ac:dyDescent="0.2">
      <c r="B12" s="11">
        <v>5</v>
      </c>
      <c r="C12" s="17" t="s">
        <v>143</v>
      </c>
      <c r="D12" s="13" t="s">
        <v>348</v>
      </c>
      <c r="E12" s="13"/>
      <c r="F12" s="13"/>
      <c r="G12" s="14"/>
      <c r="K12" s="31"/>
    </row>
    <row r="13" spans="2:34" ht="12.75" customHeight="1" outlineLevel="1" x14ac:dyDescent="0.2">
      <c r="B13" s="11">
        <v>6</v>
      </c>
      <c r="C13" s="17" t="s">
        <v>144</v>
      </c>
      <c r="D13" s="13" t="s">
        <v>348</v>
      </c>
      <c r="E13" s="13"/>
      <c r="F13" s="13"/>
      <c r="G13" s="14"/>
      <c r="I13" s="26"/>
    </row>
    <row r="14" spans="2:34" s="8" customFormat="1" outlineLevel="1" x14ac:dyDescent="0.2">
      <c r="B14" s="11">
        <v>7</v>
      </c>
      <c r="C14" s="17" t="s">
        <v>277</v>
      </c>
      <c r="D14" s="13" t="s">
        <v>348</v>
      </c>
      <c r="E14" s="18"/>
      <c r="F14" s="18"/>
      <c r="G14" s="19"/>
      <c r="H14" s="25"/>
      <c r="I14" s="28"/>
      <c r="J14" s="28"/>
      <c r="K14" s="32"/>
      <c r="L14" s="32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2:34" s="8" customFormat="1" outlineLevel="1" x14ac:dyDescent="0.2">
      <c r="B15" s="11">
        <v>8</v>
      </c>
      <c r="C15" s="17" t="s">
        <v>278</v>
      </c>
      <c r="D15" s="13" t="s">
        <v>348</v>
      </c>
      <c r="E15" s="18"/>
      <c r="F15" s="18"/>
      <c r="G15" s="19"/>
      <c r="H15" s="25"/>
      <c r="I15" s="28"/>
      <c r="J15" s="28"/>
      <c r="K15" s="32"/>
      <c r="L15" s="32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2:34" s="8" customFormat="1" outlineLevel="1" x14ac:dyDescent="0.2">
      <c r="B16" s="11">
        <v>9</v>
      </c>
      <c r="C16" s="17" t="s">
        <v>75</v>
      </c>
      <c r="D16" s="13" t="s">
        <v>348</v>
      </c>
      <c r="E16" s="18"/>
      <c r="F16" s="18"/>
      <c r="G16" s="19"/>
      <c r="H16" s="25"/>
      <c r="I16" s="28"/>
      <c r="J16" s="28"/>
      <c r="K16" s="32"/>
      <c r="L16" s="32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2:34" outlineLevel="1" x14ac:dyDescent="0.2">
      <c r="B17" s="11">
        <v>10</v>
      </c>
      <c r="C17" s="17" t="s">
        <v>279</v>
      </c>
      <c r="D17" s="13" t="s">
        <v>348</v>
      </c>
      <c r="E17" s="13"/>
      <c r="F17" s="13"/>
      <c r="G17" s="14"/>
    </row>
    <row r="18" spans="2:34" s="8" customFormat="1" outlineLevel="1" x14ac:dyDescent="0.2">
      <c r="B18" s="11">
        <v>11</v>
      </c>
      <c r="C18" s="17" t="s">
        <v>76</v>
      </c>
      <c r="D18" s="13" t="s">
        <v>348</v>
      </c>
      <c r="E18" s="13"/>
      <c r="F18" s="18"/>
      <c r="G18" s="19"/>
      <c r="H18" s="25"/>
      <c r="I18" s="28"/>
      <c r="J18" s="28"/>
      <c r="K18" s="32"/>
      <c r="L18" s="32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2:34" outlineLevel="1" x14ac:dyDescent="0.2">
      <c r="B19" s="11">
        <v>12</v>
      </c>
      <c r="C19" s="17" t="s">
        <v>78</v>
      </c>
      <c r="D19" s="13" t="s">
        <v>348</v>
      </c>
      <c r="E19" s="13"/>
      <c r="F19" s="13"/>
      <c r="G19" s="14"/>
    </row>
    <row r="20" spans="2:34" outlineLevel="1" x14ac:dyDescent="0.2">
      <c r="B20" s="11">
        <v>13</v>
      </c>
      <c r="C20" s="17" t="s">
        <v>77</v>
      </c>
      <c r="D20" s="13" t="s">
        <v>348</v>
      </c>
      <c r="E20" s="13"/>
      <c r="F20" s="13"/>
      <c r="G20" s="14"/>
    </row>
    <row r="21" spans="2:34" outlineLevel="1" x14ac:dyDescent="0.2">
      <c r="B21" s="11">
        <v>14</v>
      </c>
      <c r="C21" s="17" t="s">
        <v>145</v>
      </c>
      <c r="D21" s="13" t="s">
        <v>348</v>
      </c>
      <c r="E21" s="13"/>
      <c r="F21" s="13"/>
      <c r="G21" s="14"/>
    </row>
  </sheetData>
  <mergeCells count="7">
    <mergeCell ref="G5:G6"/>
    <mergeCell ref="B2:C3"/>
    <mergeCell ref="E3:F3"/>
    <mergeCell ref="B5:B6"/>
    <mergeCell ref="C5:C6"/>
    <mergeCell ref="D5:F5"/>
    <mergeCell ref="E2:F2"/>
  </mergeCells>
  <conditionalFormatting sqref="E14:F21">
    <cfRule type="expression" dxfId="26" priority="21" stopIfTrue="1">
      <formula>IF(#REF!,TRUE,FALSE)</formula>
    </cfRule>
  </conditionalFormatting>
  <pageMargins left="0.75" right="0.75" top="1" bottom="1" header="0" footer="0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B2:AH17"/>
  <sheetViews>
    <sheetView showGridLines="0" zoomScale="90" zoomScaleNormal="90" workbookViewId="0">
      <pane ySplit="6" topLeftCell="A7" activePane="bottomLeft" state="frozen"/>
      <selection pane="bottomLeft" activeCell="E22" sqref="E22"/>
    </sheetView>
  </sheetViews>
  <sheetFormatPr baseColWidth="10" defaultColWidth="11.42578125" defaultRowHeight="12.75" outlineLevelRow="1" x14ac:dyDescent="0.2"/>
  <cols>
    <col min="1" max="1" width="3.28515625" style="9" customWidth="1"/>
    <col min="2" max="2" width="5" style="9" customWidth="1"/>
    <col min="3" max="3" width="76.28515625" style="9" customWidth="1"/>
    <col min="4" max="4" width="7.42578125" style="10" customWidth="1"/>
    <col min="5" max="5" width="10.85546875" style="10" customWidth="1"/>
    <col min="6" max="6" width="10.28515625" style="10" bestFit="1" customWidth="1"/>
    <col min="7" max="7" width="54.140625" style="9" customWidth="1"/>
    <col min="8" max="8" width="12.7109375" style="25" customWidth="1"/>
    <col min="9" max="10" width="11.42578125" style="25"/>
    <col min="11" max="11" width="13.42578125" style="30" customWidth="1"/>
    <col min="12" max="12" width="11.42578125" style="30" customWidth="1"/>
    <col min="13" max="34" width="11.42578125" style="25"/>
    <col min="35" max="16384" width="11.42578125" style="9"/>
  </cols>
  <sheetData>
    <row r="2" spans="2:12" ht="18" customHeight="1" x14ac:dyDescent="0.2">
      <c r="B2" s="177" t="s">
        <v>68</v>
      </c>
      <c r="C2" s="177"/>
      <c r="E2" s="178" t="s">
        <v>51</v>
      </c>
      <c r="F2" s="178"/>
      <c r="G2" s="51" t="str">
        <f>Presentación!C10</f>
        <v>19 de Marzo 2014</v>
      </c>
    </row>
    <row r="3" spans="2:12" ht="12.75" customHeight="1" x14ac:dyDescent="0.2">
      <c r="B3" s="177"/>
      <c r="C3" s="177"/>
      <c r="E3" s="178" t="s">
        <v>308</v>
      </c>
      <c r="F3" s="178"/>
      <c r="G3" s="51" t="str">
        <f>G2</f>
        <v>19 de Marzo 2014</v>
      </c>
    </row>
    <row r="5" spans="2:12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  <c r="H5" s="24"/>
    </row>
    <row r="6" spans="2:12" x14ac:dyDescent="0.2">
      <c r="B6" s="179"/>
      <c r="C6" s="176"/>
      <c r="D6" s="48" t="s">
        <v>3</v>
      </c>
      <c r="E6" s="48" t="s">
        <v>4</v>
      </c>
      <c r="F6" s="48" t="s">
        <v>9</v>
      </c>
      <c r="G6" s="176"/>
      <c r="H6" s="24"/>
    </row>
    <row r="7" spans="2:12" x14ac:dyDescent="0.2">
      <c r="B7" s="180" t="s">
        <v>58</v>
      </c>
      <c r="C7" s="181"/>
      <c r="D7" s="49"/>
      <c r="E7" s="49"/>
      <c r="F7" s="49"/>
      <c r="G7" s="44"/>
      <c r="H7" s="26"/>
    </row>
    <row r="8" spans="2:12" outlineLevel="1" x14ac:dyDescent="0.2">
      <c r="B8" s="11">
        <v>1</v>
      </c>
      <c r="C8" s="9" t="s">
        <v>52</v>
      </c>
      <c r="D8" s="13" t="s">
        <v>348</v>
      </c>
      <c r="E8" s="13"/>
      <c r="F8" s="13"/>
      <c r="G8" s="14"/>
      <c r="H8" s="26"/>
      <c r="K8" s="31">
        <f xml:space="preserve"> COUNTA(D8:D17,#REF!,#REF!,#REF!,#REF!,#REF!,#REF!,#REF!,#REF!,#REF!,#REF!,#REF!,#REF!)+COUNTA(F8:F17,#REF!,#REF!,#REF!,#REF!,#REF!,#REF!,#REF!,#REF!,#REF!,#REF!,#REF!,#REF!)</f>
        <v>33</v>
      </c>
    </row>
    <row r="9" spans="2:12" outlineLevel="1" x14ac:dyDescent="0.2">
      <c r="B9" s="11">
        <v>2</v>
      </c>
      <c r="C9" s="12" t="s">
        <v>53</v>
      </c>
      <c r="D9" s="13" t="s">
        <v>348</v>
      </c>
      <c r="E9" s="13"/>
      <c r="F9" s="13"/>
      <c r="G9" s="14"/>
      <c r="H9" s="26"/>
      <c r="K9" s="31">
        <f>COUNT(B8:B17,#REF!,#REF!,#REF!,#REF!,#REF!,#REF!,#REF!,#REF!,#REF!,#REF!,#REF!,#REF!)</f>
        <v>9</v>
      </c>
      <c r="L9" s="31">
        <f>COUNT(B8:B17,#REF!,#REF!,#REF!,#REF!,#REF!,#REF!,#REF!,#REF!,#REF!)</f>
        <v>9</v>
      </c>
    </row>
    <row r="10" spans="2:12" outlineLevel="1" x14ac:dyDescent="0.2">
      <c r="B10" s="11">
        <v>3</v>
      </c>
      <c r="C10" s="12" t="s">
        <v>54</v>
      </c>
      <c r="D10" s="13" t="s">
        <v>348</v>
      </c>
      <c r="E10" s="13"/>
      <c r="F10" s="13"/>
      <c r="G10" s="14"/>
      <c r="K10" s="31"/>
    </row>
    <row r="11" spans="2:12" outlineLevel="1" x14ac:dyDescent="0.2">
      <c r="B11" s="11">
        <v>4</v>
      </c>
      <c r="C11" s="12" t="s">
        <v>50</v>
      </c>
      <c r="D11" s="13" t="s">
        <v>348</v>
      </c>
      <c r="E11" s="13"/>
      <c r="F11" s="13"/>
      <c r="G11" s="14"/>
      <c r="I11" s="26"/>
    </row>
    <row r="12" spans="2:12" x14ac:dyDescent="0.2">
      <c r="B12" s="52"/>
      <c r="C12" s="50" t="s">
        <v>59</v>
      </c>
      <c r="D12" s="47"/>
      <c r="E12" s="47"/>
      <c r="F12" s="47"/>
      <c r="G12" s="45"/>
      <c r="H12" s="27"/>
    </row>
    <row r="13" spans="2:12" outlineLevel="1" x14ac:dyDescent="0.2">
      <c r="B13" s="11">
        <v>5</v>
      </c>
      <c r="C13" s="12" t="s">
        <v>222</v>
      </c>
      <c r="D13" s="13" t="s">
        <v>348</v>
      </c>
      <c r="E13" s="13"/>
      <c r="F13" s="13"/>
      <c r="G13" s="14"/>
    </row>
    <row r="14" spans="2:12" outlineLevel="1" x14ac:dyDescent="0.2">
      <c r="B14" s="11">
        <v>6</v>
      </c>
      <c r="C14" s="12" t="s">
        <v>55</v>
      </c>
      <c r="D14" s="13" t="s">
        <v>348</v>
      </c>
      <c r="E14" s="13"/>
      <c r="F14" s="13"/>
      <c r="G14" s="14"/>
    </row>
    <row r="15" spans="2:12" outlineLevel="1" x14ac:dyDescent="0.2">
      <c r="B15" s="11">
        <v>7</v>
      </c>
      <c r="C15" s="12" t="s">
        <v>56</v>
      </c>
      <c r="D15" s="13" t="s">
        <v>348</v>
      </c>
      <c r="E15" s="13"/>
      <c r="F15" s="13"/>
      <c r="G15" s="14"/>
    </row>
    <row r="16" spans="2:12" outlineLevel="1" x14ac:dyDescent="0.2">
      <c r="B16" s="11">
        <v>8</v>
      </c>
      <c r="C16" s="12" t="s">
        <v>247</v>
      </c>
      <c r="D16" s="13" t="s">
        <v>348</v>
      </c>
      <c r="E16" s="13"/>
      <c r="F16" s="13"/>
      <c r="G16" s="14"/>
    </row>
    <row r="17" spans="2:7" outlineLevel="1" x14ac:dyDescent="0.2">
      <c r="B17" s="11">
        <v>9</v>
      </c>
      <c r="C17" s="12" t="s">
        <v>57</v>
      </c>
      <c r="D17" s="13" t="s">
        <v>348</v>
      </c>
      <c r="E17" s="13"/>
      <c r="F17" s="13"/>
      <c r="G17" s="14"/>
    </row>
  </sheetData>
  <mergeCells count="8">
    <mergeCell ref="B7:C7"/>
    <mergeCell ref="G5:G6"/>
    <mergeCell ref="E2:F2"/>
    <mergeCell ref="E3:F3"/>
    <mergeCell ref="B5:B6"/>
    <mergeCell ref="C5:C6"/>
    <mergeCell ref="D5:F5"/>
    <mergeCell ref="B2:C3"/>
  </mergeCells>
  <pageMargins left="0.75" right="0.75" top="1" bottom="1" header="0" footer="0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2:AH39"/>
  <sheetViews>
    <sheetView showGridLines="0" zoomScale="90" zoomScaleNormal="90" workbookViewId="0">
      <pane ySplit="6" topLeftCell="A25" activePane="bottomLeft" state="frozen"/>
      <selection pane="bottomLeft" activeCell="E27" sqref="E27"/>
    </sheetView>
  </sheetViews>
  <sheetFormatPr baseColWidth="10" defaultColWidth="11.42578125" defaultRowHeight="12.75" outlineLevelRow="1" x14ac:dyDescent="0.2"/>
  <cols>
    <col min="1" max="1" width="3.28515625" style="9" customWidth="1"/>
    <col min="2" max="2" width="5" style="9" customWidth="1"/>
    <col min="3" max="3" width="92.140625" style="9" customWidth="1"/>
    <col min="4" max="5" width="7.42578125" style="10" customWidth="1"/>
    <col min="6" max="6" width="13.85546875" style="10" customWidth="1"/>
    <col min="7" max="7" width="54.140625" style="9" customWidth="1"/>
    <col min="8" max="8" width="12.7109375" style="25" customWidth="1"/>
    <col min="9" max="10" width="11.42578125" style="25"/>
    <col min="11" max="11" width="13.42578125" style="30" customWidth="1"/>
    <col min="12" max="12" width="11.42578125" style="30" customWidth="1"/>
    <col min="13" max="34" width="11.42578125" style="25"/>
    <col min="35" max="16384" width="11.42578125" style="9"/>
  </cols>
  <sheetData>
    <row r="2" spans="2:12" ht="12.75" customHeight="1" x14ac:dyDescent="0.2">
      <c r="B2" s="177" t="s">
        <v>69</v>
      </c>
      <c r="C2" s="177"/>
      <c r="E2" s="178" t="s">
        <v>51</v>
      </c>
      <c r="F2" s="178"/>
      <c r="G2" s="51" t="str">
        <f>Presentación!C10</f>
        <v>19 de Marzo 2014</v>
      </c>
    </row>
    <row r="3" spans="2:12" ht="12.75" customHeight="1" x14ac:dyDescent="0.2">
      <c r="B3" s="177"/>
      <c r="C3" s="177"/>
      <c r="E3" s="178" t="s">
        <v>308</v>
      </c>
      <c r="F3" s="178"/>
      <c r="G3" s="51" t="str">
        <f>G2</f>
        <v>19 de Marzo 2014</v>
      </c>
    </row>
    <row r="5" spans="2:12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  <c r="H5" s="24"/>
    </row>
    <row r="6" spans="2:12" x14ac:dyDescent="0.2">
      <c r="B6" s="179"/>
      <c r="C6" s="176"/>
      <c r="D6" s="39" t="s">
        <v>3</v>
      </c>
      <c r="E6" s="39" t="s">
        <v>4</v>
      </c>
      <c r="F6" s="39" t="s">
        <v>9</v>
      </c>
      <c r="G6" s="176"/>
      <c r="H6" s="24"/>
    </row>
    <row r="7" spans="2:12" ht="22.5" customHeight="1" x14ac:dyDescent="0.2">
      <c r="B7" s="144"/>
      <c r="C7" s="145" t="s">
        <v>58</v>
      </c>
      <c r="D7" s="145"/>
      <c r="E7" s="145"/>
      <c r="F7" s="145"/>
      <c r="G7" s="44"/>
      <c r="H7" s="26"/>
    </row>
    <row r="8" spans="2:12" ht="12.75" customHeight="1" outlineLevel="1" x14ac:dyDescent="0.2">
      <c r="B8" s="11">
        <v>1</v>
      </c>
      <c r="C8" s="9" t="s">
        <v>52</v>
      </c>
      <c r="D8" s="13" t="s">
        <v>348</v>
      </c>
      <c r="E8" s="13"/>
      <c r="F8" s="13"/>
      <c r="G8" s="14"/>
      <c r="H8" s="26"/>
      <c r="K8" s="31">
        <f xml:space="preserve"> COUNTA(D8:D25,D27:D32,#REF!,#REF!,#REF!,D37:D39,#REF!,#REF!,#REF!,#REF!,#REF!,#REF!,#REF!)+COUNTA(F8:F25,F27:F32,#REF!,F37:F39,#REF!,#REF!,#REF!,#REF!,#REF!,#REF!,#REF!,#REF!,#REF!)</f>
        <v>46</v>
      </c>
    </row>
    <row r="9" spans="2:12" ht="12.75" customHeight="1" outlineLevel="1" x14ac:dyDescent="0.2">
      <c r="B9" s="11">
        <v>2</v>
      </c>
      <c r="C9" s="12" t="s">
        <v>53</v>
      </c>
      <c r="D9" s="13" t="s">
        <v>348</v>
      </c>
      <c r="E9" s="13"/>
      <c r="F9" s="13"/>
      <c r="G9" s="14"/>
      <c r="H9" s="26"/>
      <c r="K9" s="31"/>
    </row>
    <row r="10" spans="2:12" ht="12.75" customHeight="1" outlineLevel="1" x14ac:dyDescent="0.2">
      <c r="B10" s="11">
        <v>3</v>
      </c>
      <c r="C10" s="12" t="s">
        <v>54</v>
      </c>
      <c r="D10" s="13" t="s">
        <v>348</v>
      </c>
      <c r="E10" s="13"/>
      <c r="F10" s="13"/>
      <c r="G10" s="14"/>
      <c r="H10" s="26"/>
      <c r="K10" s="31"/>
    </row>
    <row r="11" spans="2:12" ht="12.75" customHeight="1" outlineLevel="1" x14ac:dyDescent="0.2">
      <c r="B11" s="11">
        <v>4</v>
      </c>
      <c r="C11" s="12" t="s">
        <v>50</v>
      </c>
      <c r="D11" s="13" t="s">
        <v>348</v>
      </c>
      <c r="E11" s="13"/>
      <c r="F11" s="13"/>
      <c r="G11" s="14"/>
      <c r="H11" s="26"/>
      <c r="K11" s="31"/>
    </row>
    <row r="12" spans="2:12" ht="17.25" customHeight="1" outlineLevel="1" x14ac:dyDescent="0.2">
      <c r="B12" s="145"/>
      <c r="C12" s="145" t="s">
        <v>23</v>
      </c>
      <c r="D12" s="145"/>
      <c r="E12" s="145"/>
      <c r="F12" s="145"/>
      <c r="G12" s="145"/>
      <c r="H12" s="26"/>
      <c r="K12" s="31"/>
    </row>
    <row r="13" spans="2:12" ht="12.75" customHeight="1" outlineLevel="1" x14ac:dyDescent="0.2">
      <c r="B13" s="11">
        <v>5</v>
      </c>
      <c r="C13" s="12" t="s">
        <v>60</v>
      </c>
      <c r="D13" s="13" t="s">
        <v>348</v>
      </c>
      <c r="E13" s="13"/>
      <c r="F13" s="13"/>
      <c r="G13" s="14"/>
      <c r="H13" s="26"/>
      <c r="K13" s="31"/>
    </row>
    <row r="14" spans="2:12" ht="12.75" customHeight="1" outlineLevel="1" x14ac:dyDescent="0.2">
      <c r="B14" s="11">
        <v>6</v>
      </c>
      <c r="C14" s="12" t="s">
        <v>24</v>
      </c>
      <c r="D14" s="13" t="s">
        <v>348</v>
      </c>
      <c r="E14" s="13"/>
      <c r="F14" s="13"/>
      <c r="G14" s="14"/>
      <c r="H14" s="26"/>
      <c r="K14" s="31"/>
    </row>
    <row r="15" spans="2:12" ht="12.75" customHeight="1" outlineLevel="1" x14ac:dyDescent="0.2">
      <c r="B15" s="11">
        <v>7</v>
      </c>
      <c r="C15" s="12" t="s">
        <v>25</v>
      </c>
      <c r="D15" s="13" t="s">
        <v>348</v>
      </c>
      <c r="E15" s="13"/>
      <c r="F15" s="13"/>
      <c r="G15" s="14"/>
      <c r="H15" s="26"/>
      <c r="K15" s="31">
        <f>COUNT(B8:B25,B27:B32,#REF!,B37:B39,#REF!,#REF!,#REF!,#REF!,#REF!,#REF!,#REF!,#REF!,#REF!)</f>
        <v>26</v>
      </c>
      <c r="L15" s="31">
        <f>COUNT(B8:B25,#REF!,#REF!,#REF!,#REF!,#REF!,#REF!,#REF!,#REF!,#REF!)</f>
        <v>17</v>
      </c>
    </row>
    <row r="16" spans="2:12" ht="12.75" customHeight="1" outlineLevel="1" x14ac:dyDescent="0.2">
      <c r="B16" s="11">
        <v>8</v>
      </c>
      <c r="C16" s="12" t="s">
        <v>27</v>
      </c>
      <c r="D16" s="13" t="s">
        <v>348</v>
      </c>
      <c r="E16" s="13"/>
      <c r="F16" s="13"/>
      <c r="G16" s="14"/>
      <c r="K16" s="31"/>
    </row>
    <row r="17" spans="1:34" ht="12.75" customHeight="1" outlineLevel="1" x14ac:dyDescent="0.2">
      <c r="B17" s="11">
        <v>9</v>
      </c>
      <c r="C17" s="12" t="s">
        <v>28</v>
      </c>
      <c r="D17" s="13" t="s">
        <v>348</v>
      </c>
      <c r="E17" s="13"/>
      <c r="F17" s="13"/>
      <c r="G17" s="14"/>
      <c r="I17" s="26"/>
    </row>
    <row r="18" spans="1:34" ht="12.75" customHeight="1" outlineLevel="1" x14ac:dyDescent="0.2">
      <c r="B18" s="11">
        <v>10</v>
      </c>
      <c r="C18" s="12" t="s">
        <v>29</v>
      </c>
      <c r="D18" s="13" t="s">
        <v>348</v>
      </c>
      <c r="E18" s="13"/>
      <c r="F18" s="13"/>
      <c r="G18" s="14"/>
    </row>
    <row r="19" spans="1:34" ht="12.75" customHeight="1" outlineLevel="1" x14ac:dyDescent="0.2">
      <c r="B19" s="11">
        <v>11</v>
      </c>
      <c r="C19" s="12" t="s">
        <v>30</v>
      </c>
      <c r="D19" s="13" t="s">
        <v>348</v>
      </c>
      <c r="E19" s="13"/>
      <c r="F19" s="13"/>
      <c r="G19" s="14"/>
    </row>
    <row r="20" spans="1:34" ht="12.75" customHeight="1" outlineLevel="1" x14ac:dyDescent="0.2">
      <c r="B20" s="11">
        <v>12</v>
      </c>
      <c r="C20" s="12" t="s">
        <v>26</v>
      </c>
      <c r="D20" s="13" t="s">
        <v>348</v>
      </c>
      <c r="E20" s="13"/>
      <c r="F20" s="13"/>
      <c r="G20" s="14"/>
    </row>
    <row r="21" spans="1:34" ht="12.75" customHeight="1" outlineLevel="1" x14ac:dyDescent="0.2">
      <c r="B21" s="11">
        <v>13</v>
      </c>
      <c r="C21" s="12" t="s">
        <v>31</v>
      </c>
      <c r="D21" s="13" t="s">
        <v>348</v>
      </c>
      <c r="E21" s="13"/>
      <c r="F21" s="13"/>
      <c r="G21" s="14"/>
    </row>
    <row r="22" spans="1:34" ht="12.75" customHeight="1" outlineLevel="1" x14ac:dyDescent="0.2">
      <c r="B22" s="11">
        <v>14</v>
      </c>
      <c r="C22" s="12" t="s">
        <v>32</v>
      </c>
      <c r="D22" s="13" t="s">
        <v>348</v>
      </c>
      <c r="E22" s="13"/>
      <c r="F22" s="13"/>
      <c r="G22" s="14"/>
    </row>
    <row r="23" spans="1:34" s="25" customFormat="1" ht="12.75" customHeight="1" outlineLevel="1" x14ac:dyDescent="0.2">
      <c r="A23" s="9"/>
      <c r="B23" s="11">
        <v>15</v>
      </c>
      <c r="C23" s="15" t="s">
        <v>33</v>
      </c>
      <c r="D23" s="13" t="s">
        <v>348</v>
      </c>
      <c r="E23" s="13"/>
      <c r="F23" s="13"/>
      <c r="G23" s="14"/>
      <c r="K23" s="30"/>
      <c r="L23" s="30"/>
    </row>
    <row r="24" spans="1:34" s="25" customFormat="1" ht="12.75" customHeight="1" outlineLevel="1" x14ac:dyDescent="0.2">
      <c r="A24" s="9"/>
      <c r="B24" s="11">
        <v>16</v>
      </c>
      <c r="C24" s="15" t="s">
        <v>34</v>
      </c>
      <c r="D24" s="13" t="s">
        <v>348</v>
      </c>
      <c r="E24" s="13"/>
      <c r="F24" s="13"/>
      <c r="G24" s="14"/>
      <c r="K24" s="30"/>
      <c r="L24" s="30"/>
    </row>
    <row r="25" spans="1:34" s="25" customFormat="1" outlineLevel="1" x14ac:dyDescent="0.2">
      <c r="A25" s="9"/>
      <c r="B25" s="11">
        <v>17</v>
      </c>
      <c r="C25" s="15" t="s">
        <v>35</v>
      </c>
      <c r="D25" s="13" t="s">
        <v>348</v>
      </c>
      <c r="E25" s="13"/>
      <c r="F25" s="13"/>
      <c r="G25" s="14"/>
      <c r="I25" s="27"/>
      <c r="K25" s="30"/>
      <c r="L25" s="30"/>
    </row>
    <row r="26" spans="1:34" s="25" customFormat="1" ht="18.75" customHeight="1" x14ac:dyDescent="0.2">
      <c r="A26" s="9"/>
      <c r="B26" s="182" t="s">
        <v>36</v>
      </c>
      <c r="C26" s="183"/>
      <c r="D26" s="46"/>
      <c r="E26" s="46"/>
      <c r="F26" s="46"/>
      <c r="G26" s="45"/>
      <c r="H26" s="27"/>
      <c r="K26" s="30"/>
      <c r="L26" s="30"/>
    </row>
    <row r="27" spans="1:34" s="8" customFormat="1" outlineLevel="1" x14ac:dyDescent="0.2">
      <c r="B27" s="16">
        <v>18</v>
      </c>
      <c r="C27" s="17" t="s">
        <v>37</v>
      </c>
      <c r="D27" s="18" t="s">
        <v>348</v>
      </c>
      <c r="E27" s="18"/>
      <c r="F27" s="18"/>
      <c r="G27" s="19"/>
      <c r="H27" s="25"/>
      <c r="I27" s="28"/>
      <c r="J27" s="28"/>
      <c r="K27" s="32"/>
      <c r="L27" s="3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pans="1:34" s="8" customFormat="1" outlineLevel="1" x14ac:dyDescent="0.2">
      <c r="B28" s="16">
        <v>19</v>
      </c>
      <c r="C28" s="17" t="s">
        <v>38</v>
      </c>
      <c r="D28" s="18" t="s">
        <v>348</v>
      </c>
      <c r="E28" s="18"/>
      <c r="F28" s="18"/>
      <c r="G28" s="19"/>
      <c r="H28" s="25"/>
      <c r="I28" s="28"/>
      <c r="J28" s="28"/>
      <c r="K28" s="32"/>
      <c r="L28" s="32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pans="1:34" s="8" customFormat="1" outlineLevel="1" x14ac:dyDescent="0.2">
      <c r="B29" s="16">
        <v>20</v>
      </c>
      <c r="C29" s="17" t="s">
        <v>39</v>
      </c>
      <c r="D29" s="18" t="s">
        <v>348</v>
      </c>
      <c r="E29" s="18"/>
      <c r="F29" s="18"/>
      <c r="G29" s="19"/>
      <c r="H29" s="25"/>
      <c r="I29" s="28"/>
      <c r="J29" s="28"/>
      <c r="K29" s="32"/>
      <c r="L29" s="32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34" s="8" customFormat="1" outlineLevel="1" x14ac:dyDescent="0.2">
      <c r="B30" s="16">
        <v>21</v>
      </c>
      <c r="C30" s="17" t="s">
        <v>40</v>
      </c>
      <c r="D30" s="18" t="s">
        <v>348</v>
      </c>
      <c r="E30" s="18"/>
      <c r="F30" s="18"/>
      <c r="G30" s="19"/>
      <c r="H30" s="25"/>
      <c r="I30" s="28"/>
      <c r="J30" s="28"/>
      <c r="K30" s="32"/>
      <c r="L30" s="32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4" s="8" customFormat="1" outlineLevel="1" x14ac:dyDescent="0.2">
      <c r="B31" s="16">
        <v>22</v>
      </c>
      <c r="C31" s="17" t="s">
        <v>41</v>
      </c>
      <c r="D31" s="18" t="s">
        <v>348</v>
      </c>
      <c r="E31" s="18"/>
      <c r="F31" s="18"/>
      <c r="G31" s="19"/>
      <c r="H31" s="25"/>
      <c r="I31" s="28"/>
      <c r="J31" s="28"/>
      <c r="K31" s="32"/>
      <c r="L31" s="3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34" s="8" customFormat="1" outlineLevel="1" x14ac:dyDescent="0.2">
      <c r="B32" s="16">
        <v>23</v>
      </c>
      <c r="C32" s="17" t="s">
        <v>42</v>
      </c>
      <c r="D32" s="18" t="s">
        <v>348</v>
      </c>
      <c r="E32" s="18"/>
      <c r="F32" s="18"/>
      <c r="G32" s="19"/>
      <c r="H32" s="25"/>
      <c r="I32" s="28"/>
      <c r="J32" s="28"/>
      <c r="K32" s="32"/>
      <c r="L32" s="32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2:34" s="8" customFormat="1" outlineLevel="1" x14ac:dyDescent="0.2">
      <c r="B33" s="16">
        <v>24</v>
      </c>
      <c r="C33" s="17" t="s">
        <v>309</v>
      </c>
      <c r="D33" s="18" t="s">
        <v>348</v>
      </c>
      <c r="E33" s="18"/>
      <c r="F33" s="18"/>
      <c r="G33" s="19"/>
      <c r="H33" s="25"/>
      <c r="I33" s="28"/>
      <c r="J33" s="28"/>
      <c r="K33" s="32"/>
      <c r="L33" s="32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 spans="2:34" s="8" customFormat="1" outlineLevel="1" x14ac:dyDescent="0.2">
      <c r="B34" s="16">
        <v>25</v>
      </c>
      <c r="C34" s="17" t="s">
        <v>310</v>
      </c>
      <c r="D34" s="18" t="s">
        <v>348</v>
      </c>
      <c r="E34" s="18"/>
      <c r="F34" s="18"/>
      <c r="G34" s="19"/>
      <c r="H34" s="25"/>
      <c r="I34" s="28"/>
      <c r="J34" s="28"/>
      <c r="K34" s="32"/>
      <c r="L34" s="32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2:34" s="8" customFormat="1" outlineLevel="1" x14ac:dyDescent="0.2">
      <c r="B35" s="16">
        <v>26</v>
      </c>
      <c r="C35" s="17" t="s">
        <v>311</v>
      </c>
      <c r="D35" s="18" t="s">
        <v>348</v>
      </c>
      <c r="E35" s="18"/>
      <c r="F35" s="18"/>
      <c r="G35" s="19"/>
      <c r="H35" s="25"/>
      <c r="I35" s="28"/>
      <c r="J35" s="28"/>
      <c r="K35" s="32"/>
      <c r="L35" s="32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 spans="2:34" ht="18.75" customHeight="1" x14ac:dyDescent="0.2">
      <c r="B36" s="182" t="s">
        <v>61</v>
      </c>
      <c r="C36" s="183"/>
      <c r="D36" s="46"/>
      <c r="E36" s="46"/>
      <c r="F36" s="46"/>
      <c r="G36" s="45"/>
      <c r="H36" s="27"/>
    </row>
    <row r="37" spans="2:34" s="8" customFormat="1" outlineLevel="1" x14ac:dyDescent="0.2">
      <c r="B37" s="16">
        <v>27</v>
      </c>
      <c r="C37" s="17" t="s">
        <v>62</v>
      </c>
      <c r="D37" s="18" t="s">
        <v>348</v>
      </c>
      <c r="E37" s="18"/>
      <c r="F37" s="18"/>
      <c r="G37" s="19"/>
      <c r="H37" s="25"/>
      <c r="I37" s="28"/>
      <c r="J37" s="28"/>
      <c r="K37" s="32"/>
      <c r="L37" s="32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</row>
    <row r="38" spans="2:34" s="8" customFormat="1" outlineLevel="1" x14ac:dyDescent="0.2">
      <c r="B38" s="16">
        <v>8</v>
      </c>
      <c r="C38" s="17" t="s">
        <v>63</v>
      </c>
      <c r="D38" s="18" t="s">
        <v>348</v>
      </c>
      <c r="E38" s="18"/>
      <c r="F38" s="18"/>
      <c r="G38" s="19"/>
      <c r="H38" s="25"/>
      <c r="I38" s="28"/>
      <c r="J38" s="28"/>
      <c r="K38" s="32"/>
      <c r="L38" s="32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 spans="2:34" s="8" customFormat="1" outlineLevel="1" x14ac:dyDescent="0.2">
      <c r="B39" s="16">
        <v>29</v>
      </c>
      <c r="C39" s="17" t="s">
        <v>64</v>
      </c>
      <c r="D39" s="18" t="s">
        <v>348</v>
      </c>
      <c r="E39" s="18"/>
      <c r="F39" s="18"/>
      <c r="G39" s="19"/>
      <c r="H39" s="25"/>
      <c r="I39" s="28"/>
      <c r="J39" s="28"/>
      <c r="K39" s="32"/>
      <c r="L39" s="32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</row>
  </sheetData>
  <mergeCells count="9">
    <mergeCell ref="G5:G6"/>
    <mergeCell ref="B36:C36"/>
    <mergeCell ref="B26:C26"/>
    <mergeCell ref="B2:C3"/>
    <mergeCell ref="E2:F2"/>
    <mergeCell ref="E3:F3"/>
    <mergeCell ref="B5:B6"/>
    <mergeCell ref="C5:C6"/>
    <mergeCell ref="D5:F5"/>
  </mergeCells>
  <conditionalFormatting sqref="D37:F39 D27:F35">
    <cfRule type="expression" dxfId="25" priority="22" stopIfTrue="1">
      <formula>IF(#REF!,TRUE,FALSE)</formula>
    </cfRule>
  </conditionalFormatting>
  <pageMargins left="0.75" right="0.75" top="1" bottom="1" header="0" footer="0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41"/>
  <sheetViews>
    <sheetView zoomScale="90" zoomScaleNormal="90" workbookViewId="0">
      <selection activeCell="D18" sqref="D18"/>
    </sheetView>
  </sheetViews>
  <sheetFormatPr baseColWidth="10" defaultRowHeight="12.75" x14ac:dyDescent="0.2"/>
  <cols>
    <col min="1" max="1" width="4.42578125" customWidth="1"/>
    <col min="2" max="2" width="3" bestFit="1" customWidth="1"/>
    <col min="3" max="3" width="98.42578125" customWidth="1"/>
    <col min="4" max="4" width="17.42578125" customWidth="1"/>
    <col min="5" max="5" width="25.5703125" customWidth="1"/>
    <col min="6" max="6" width="17.42578125" customWidth="1"/>
    <col min="7" max="7" width="23.85546875" customWidth="1"/>
  </cols>
  <sheetData>
    <row r="2" spans="2:7" x14ac:dyDescent="0.2">
      <c r="B2" s="177" t="s">
        <v>312</v>
      </c>
      <c r="C2" s="177"/>
      <c r="D2" s="10"/>
      <c r="E2" s="178" t="s">
        <v>51</v>
      </c>
      <c r="F2" s="178"/>
      <c r="G2" s="51"/>
    </row>
    <row r="3" spans="2:7" x14ac:dyDescent="0.2">
      <c r="B3" s="177"/>
      <c r="C3" s="177"/>
      <c r="D3" s="10"/>
      <c r="E3" s="178" t="s">
        <v>308</v>
      </c>
      <c r="F3" s="178"/>
      <c r="G3" s="51"/>
    </row>
    <row r="4" spans="2:7" x14ac:dyDescent="0.2">
      <c r="B4" s="9"/>
      <c r="C4" s="9"/>
      <c r="D4" s="10"/>
      <c r="E4" s="10"/>
      <c r="F4" s="10"/>
      <c r="G4" s="9"/>
    </row>
    <row r="5" spans="2:7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</row>
    <row r="6" spans="2:7" x14ac:dyDescent="0.2">
      <c r="B6" s="179"/>
      <c r="C6" s="176"/>
      <c r="D6" s="143" t="s">
        <v>3</v>
      </c>
      <c r="E6" s="143" t="s">
        <v>4</v>
      </c>
      <c r="F6" s="143" t="s">
        <v>9</v>
      </c>
      <c r="G6" s="176"/>
    </row>
    <row r="7" spans="2:7" x14ac:dyDescent="0.2">
      <c r="B7" s="144"/>
      <c r="C7" s="145" t="s">
        <v>58</v>
      </c>
      <c r="D7" s="145"/>
      <c r="E7" s="145"/>
      <c r="F7" s="145"/>
      <c r="G7" s="44"/>
    </row>
    <row r="8" spans="2:7" x14ac:dyDescent="0.2">
      <c r="B8" s="11">
        <v>1</v>
      </c>
      <c r="C8" s="9" t="s">
        <v>52</v>
      </c>
      <c r="D8" s="13"/>
      <c r="E8" s="13"/>
      <c r="F8" s="13"/>
      <c r="G8" s="14"/>
    </row>
    <row r="9" spans="2:7" x14ac:dyDescent="0.2">
      <c r="B9" s="11">
        <v>2</v>
      </c>
      <c r="C9" s="12" t="s">
        <v>53</v>
      </c>
      <c r="D9" s="13"/>
      <c r="E9" s="13"/>
      <c r="F9" s="13"/>
      <c r="G9" s="14"/>
    </row>
    <row r="10" spans="2:7" x14ac:dyDescent="0.2">
      <c r="B10" s="11">
        <v>3</v>
      </c>
      <c r="C10" s="12" t="s">
        <v>54</v>
      </c>
      <c r="D10" s="13"/>
      <c r="E10" s="13"/>
      <c r="F10" s="13"/>
      <c r="G10" s="14"/>
    </row>
    <row r="11" spans="2:7" x14ac:dyDescent="0.2">
      <c r="B11" s="11">
        <v>4</v>
      </c>
      <c r="C11" s="12" t="s">
        <v>50</v>
      </c>
      <c r="D11" s="13"/>
      <c r="E11" s="13"/>
      <c r="F11" s="13"/>
      <c r="G11" s="14"/>
    </row>
    <row r="12" spans="2:7" x14ac:dyDescent="0.2">
      <c r="B12" s="145"/>
      <c r="C12" s="145" t="s">
        <v>23</v>
      </c>
      <c r="D12" s="145"/>
      <c r="E12" s="145"/>
      <c r="F12" s="145"/>
      <c r="G12" s="145"/>
    </row>
    <row r="13" spans="2:7" x14ac:dyDescent="0.2">
      <c r="B13" s="11">
        <v>5</v>
      </c>
      <c r="C13" s="12" t="s">
        <v>60</v>
      </c>
      <c r="D13" s="13"/>
      <c r="E13" s="13"/>
      <c r="F13" s="13"/>
      <c r="G13" s="14"/>
    </row>
    <row r="14" spans="2:7" x14ac:dyDescent="0.2">
      <c r="B14" s="11">
        <v>6</v>
      </c>
      <c r="C14" s="12" t="s">
        <v>24</v>
      </c>
      <c r="D14" s="13"/>
      <c r="E14" s="13"/>
      <c r="F14" s="13"/>
      <c r="G14" s="14"/>
    </row>
    <row r="15" spans="2:7" x14ac:dyDescent="0.2">
      <c r="B15" s="11">
        <v>7</v>
      </c>
      <c r="C15" s="12" t="s">
        <v>25</v>
      </c>
      <c r="D15" s="13"/>
      <c r="E15" s="13"/>
      <c r="F15" s="13"/>
      <c r="G15" s="14"/>
    </row>
    <row r="16" spans="2:7" x14ac:dyDescent="0.2">
      <c r="B16" s="11">
        <v>8</v>
      </c>
      <c r="C16" s="12" t="s">
        <v>27</v>
      </c>
      <c r="D16" s="13"/>
      <c r="E16" s="13"/>
      <c r="F16" s="13"/>
      <c r="G16" s="14"/>
    </row>
    <row r="17" spans="2:7" x14ac:dyDescent="0.2">
      <c r="B17" s="11">
        <v>9</v>
      </c>
      <c r="C17" s="12" t="s">
        <v>28</v>
      </c>
      <c r="D17" s="13"/>
      <c r="E17" s="13"/>
      <c r="F17" s="13"/>
      <c r="G17" s="14"/>
    </row>
    <row r="18" spans="2:7" x14ac:dyDescent="0.2">
      <c r="B18" s="11">
        <v>10</v>
      </c>
      <c r="C18" s="12" t="s">
        <v>29</v>
      </c>
      <c r="D18" s="13"/>
      <c r="E18" s="13"/>
      <c r="F18" s="13"/>
      <c r="G18" s="14"/>
    </row>
    <row r="19" spans="2:7" x14ac:dyDescent="0.2">
      <c r="B19" s="11">
        <v>11</v>
      </c>
      <c r="C19" s="12" t="s">
        <v>30</v>
      </c>
      <c r="D19" s="13"/>
      <c r="E19" s="13"/>
      <c r="F19" s="13"/>
      <c r="G19" s="14"/>
    </row>
    <row r="20" spans="2:7" x14ac:dyDescent="0.2">
      <c r="B20" s="11">
        <v>12</v>
      </c>
      <c r="C20" s="12" t="s">
        <v>26</v>
      </c>
      <c r="D20" s="13"/>
      <c r="E20" s="13"/>
      <c r="F20" s="13"/>
      <c r="G20" s="14"/>
    </row>
    <row r="21" spans="2:7" x14ac:dyDescent="0.2">
      <c r="B21" s="11">
        <v>13</v>
      </c>
      <c r="C21" s="12" t="s">
        <v>31</v>
      </c>
      <c r="D21" s="13"/>
      <c r="E21" s="13"/>
      <c r="F21" s="13"/>
      <c r="G21" s="14"/>
    </row>
    <row r="22" spans="2:7" x14ac:dyDescent="0.2">
      <c r="B22" s="11">
        <v>14</v>
      </c>
      <c r="C22" s="12" t="s">
        <v>32</v>
      </c>
      <c r="D22" s="13"/>
      <c r="E22" s="13"/>
      <c r="F22" s="13"/>
      <c r="G22" s="14"/>
    </row>
    <row r="23" spans="2:7" x14ac:dyDescent="0.2">
      <c r="B23" s="11">
        <v>15</v>
      </c>
      <c r="C23" s="15" t="s">
        <v>33</v>
      </c>
      <c r="D23" s="13"/>
      <c r="E23" s="13"/>
      <c r="F23" s="13"/>
      <c r="G23" s="14"/>
    </row>
    <row r="24" spans="2:7" x14ac:dyDescent="0.2">
      <c r="B24" s="11">
        <v>16</v>
      </c>
      <c r="C24" s="15" t="s">
        <v>34</v>
      </c>
      <c r="D24" s="13"/>
      <c r="E24" s="13"/>
      <c r="F24" s="13"/>
      <c r="G24" s="14"/>
    </row>
    <row r="25" spans="2:7" x14ac:dyDescent="0.2">
      <c r="B25" s="11">
        <v>17</v>
      </c>
      <c r="C25" s="15" t="s">
        <v>35</v>
      </c>
      <c r="D25" s="13"/>
      <c r="E25" s="13"/>
      <c r="F25" s="13"/>
      <c r="G25" s="14"/>
    </row>
    <row r="26" spans="2:7" x14ac:dyDescent="0.2">
      <c r="B26" s="182" t="s">
        <v>36</v>
      </c>
      <c r="C26" s="183"/>
      <c r="D26" s="146"/>
      <c r="E26" s="146"/>
      <c r="F26" s="146"/>
      <c r="G26" s="45"/>
    </row>
    <row r="27" spans="2:7" x14ac:dyDescent="0.2">
      <c r="B27" s="16">
        <v>18</v>
      </c>
      <c r="C27" s="17" t="s">
        <v>37</v>
      </c>
      <c r="D27" s="18"/>
      <c r="E27" s="18"/>
      <c r="F27" s="18"/>
      <c r="G27" s="19"/>
    </row>
    <row r="28" spans="2:7" x14ac:dyDescent="0.2">
      <c r="B28" s="16">
        <v>19</v>
      </c>
      <c r="C28" s="17" t="s">
        <v>38</v>
      </c>
      <c r="D28" s="18"/>
      <c r="E28" s="18"/>
      <c r="F28" s="18"/>
      <c r="G28" s="19"/>
    </row>
    <row r="29" spans="2:7" x14ac:dyDescent="0.2">
      <c r="B29" s="16">
        <v>20</v>
      </c>
      <c r="C29" s="17" t="s">
        <v>39</v>
      </c>
      <c r="D29" s="18"/>
      <c r="E29" s="18"/>
      <c r="F29" s="18"/>
      <c r="G29" s="19"/>
    </row>
    <row r="30" spans="2:7" x14ac:dyDescent="0.2">
      <c r="B30" s="16">
        <v>21</v>
      </c>
      <c r="C30" s="17" t="s">
        <v>40</v>
      </c>
      <c r="D30" s="18"/>
      <c r="E30" s="18"/>
      <c r="F30" s="18"/>
      <c r="G30" s="19"/>
    </row>
    <row r="31" spans="2:7" x14ac:dyDescent="0.2">
      <c r="B31" s="16">
        <v>22</v>
      </c>
      <c r="C31" s="17" t="s">
        <v>41</v>
      </c>
      <c r="D31" s="18"/>
      <c r="E31" s="18"/>
      <c r="F31" s="18"/>
      <c r="G31" s="19"/>
    </row>
    <row r="32" spans="2:7" x14ac:dyDescent="0.2">
      <c r="B32" s="16">
        <v>23</v>
      </c>
      <c r="C32" s="17" t="s">
        <v>42</v>
      </c>
      <c r="D32" s="18"/>
      <c r="E32" s="18"/>
      <c r="F32" s="18"/>
      <c r="G32" s="19"/>
    </row>
    <row r="33" spans="2:7" x14ac:dyDescent="0.2">
      <c r="B33" s="16">
        <v>24</v>
      </c>
      <c r="C33" s="17" t="s">
        <v>309</v>
      </c>
      <c r="D33" s="18"/>
      <c r="E33" s="18"/>
      <c r="F33" s="18"/>
      <c r="G33" s="19"/>
    </row>
    <row r="34" spans="2:7" x14ac:dyDescent="0.2">
      <c r="B34" s="16">
        <v>25</v>
      </c>
      <c r="C34" s="17" t="s">
        <v>310</v>
      </c>
      <c r="D34" s="18"/>
      <c r="E34" s="18"/>
      <c r="F34" s="18"/>
      <c r="G34" s="19"/>
    </row>
    <row r="35" spans="2:7" x14ac:dyDescent="0.2">
      <c r="B35" s="16">
        <v>26</v>
      </c>
      <c r="C35" s="17" t="s">
        <v>311</v>
      </c>
      <c r="D35" s="18"/>
      <c r="E35" s="18"/>
      <c r="F35" s="18"/>
      <c r="G35" s="19"/>
    </row>
    <row r="36" spans="2:7" x14ac:dyDescent="0.2">
      <c r="B36" s="182" t="s">
        <v>61</v>
      </c>
      <c r="C36" s="183"/>
      <c r="D36" s="146"/>
      <c r="E36" s="146"/>
      <c r="F36" s="146"/>
      <c r="G36" s="45"/>
    </row>
    <row r="37" spans="2:7" x14ac:dyDescent="0.2">
      <c r="B37" s="16">
        <v>27</v>
      </c>
      <c r="C37" s="17" t="s">
        <v>62</v>
      </c>
      <c r="D37" s="18"/>
      <c r="E37" s="18"/>
      <c r="F37" s="18"/>
      <c r="G37" s="19"/>
    </row>
    <row r="38" spans="2:7" x14ac:dyDescent="0.2">
      <c r="B38" s="16">
        <v>8</v>
      </c>
      <c r="C38" s="17" t="s">
        <v>63</v>
      </c>
      <c r="D38" s="18"/>
      <c r="E38" s="18"/>
      <c r="F38" s="18"/>
      <c r="G38" s="19"/>
    </row>
    <row r="39" spans="2:7" x14ac:dyDescent="0.2">
      <c r="B39" s="16">
        <v>29</v>
      </c>
      <c r="C39" s="17" t="s">
        <v>64</v>
      </c>
      <c r="D39" s="18"/>
      <c r="E39" s="18"/>
      <c r="F39" s="18"/>
      <c r="G39" s="19"/>
    </row>
    <row r="40" spans="2:7" x14ac:dyDescent="0.2">
      <c r="B40" s="9"/>
      <c r="C40" s="9"/>
      <c r="D40" s="10"/>
      <c r="E40" s="10"/>
      <c r="F40" s="10"/>
      <c r="G40" s="9"/>
    </row>
    <row r="41" spans="2:7" x14ac:dyDescent="0.2">
      <c r="B41" s="9"/>
      <c r="C41" s="9"/>
      <c r="D41" s="10"/>
      <c r="E41" s="10"/>
      <c r="F41" s="10"/>
      <c r="G41" s="9"/>
    </row>
  </sheetData>
  <mergeCells count="9">
    <mergeCell ref="G5:G6"/>
    <mergeCell ref="B26:C26"/>
    <mergeCell ref="B36:C36"/>
    <mergeCell ref="B2:C3"/>
    <mergeCell ref="E2:F2"/>
    <mergeCell ref="E3:F3"/>
    <mergeCell ref="B5:B6"/>
    <mergeCell ref="C5:C6"/>
    <mergeCell ref="D5:F5"/>
  </mergeCells>
  <conditionalFormatting sqref="D27:F35 D37:F39">
    <cfRule type="expression" dxfId="24" priority="1" stopIfTrue="1">
      <formula>IF(#REF!,TRUE,FALSE)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2:AH19"/>
  <sheetViews>
    <sheetView showGridLines="0" zoomScale="90" zoomScaleNormal="90" workbookViewId="0">
      <pane ySplit="6" topLeftCell="A7" activePane="bottomLeft" state="frozen"/>
      <selection pane="bottomLeft" activeCell="D15" sqref="D15:D19"/>
    </sheetView>
  </sheetViews>
  <sheetFormatPr baseColWidth="10" defaultColWidth="11.42578125" defaultRowHeight="12.75" outlineLevelRow="1" x14ac:dyDescent="0.2"/>
  <cols>
    <col min="1" max="1" width="3.28515625" style="9" customWidth="1"/>
    <col min="2" max="2" width="5" style="9" customWidth="1"/>
    <col min="3" max="3" width="80.5703125" style="9" customWidth="1"/>
    <col min="4" max="5" width="7.42578125" style="10" customWidth="1"/>
    <col min="6" max="6" width="11.28515625" style="10" customWidth="1"/>
    <col min="7" max="7" width="54.140625" style="9" customWidth="1"/>
    <col min="8" max="8" width="12.7109375" style="25" customWidth="1"/>
    <col min="9" max="10" width="11.42578125" style="25"/>
    <col min="11" max="11" width="13.42578125" style="30" customWidth="1"/>
    <col min="12" max="12" width="11.42578125" style="30" customWidth="1"/>
    <col min="13" max="34" width="11.42578125" style="25"/>
    <col min="35" max="16384" width="11.42578125" style="9"/>
  </cols>
  <sheetData>
    <row r="2" spans="1:34" ht="12.75" customHeight="1" x14ac:dyDescent="0.2">
      <c r="B2" s="177" t="s">
        <v>70</v>
      </c>
      <c r="C2" s="177"/>
      <c r="E2" s="178" t="s">
        <v>51</v>
      </c>
      <c r="F2" s="178"/>
      <c r="G2" s="51" t="str">
        <f>Presentación!C10</f>
        <v>19 de Marzo 2014</v>
      </c>
    </row>
    <row r="3" spans="1:34" ht="12.75" customHeight="1" x14ac:dyDescent="0.2">
      <c r="B3" s="177"/>
      <c r="C3" s="177"/>
      <c r="E3" s="178" t="s">
        <v>308</v>
      </c>
      <c r="F3" s="178"/>
      <c r="G3" s="51" t="str">
        <f>G2</f>
        <v>19 de Marzo 2014</v>
      </c>
    </row>
    <row r="5" spans="1:34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  <c r="H5" s="24"/>
    </row>
    <row r="6" spans="1:34" x14ac:dyDescent="0.2">
      <c r="B6" s="179"/>
      <c r="C6" s="176"/>
      <c r="D6" s="39" t="s">
        <v>3</v>
      </c>
      <c r="E6" s="39" t="s">
        <v>4</v>
      </c>
      <c r="F6" s="39" t="s">
        <v>9</v>
      </c>
      <c r="G6" s="176"/>
      <c r="H6" s="24"/>
    </row>
    <row r="7" spans="1:34" ht="18.75" customHeight="1" x14ac:dyDescent="0.2">
      <c r="B7" s="180" t="s">
        <v>43</v>
      </c>
      <c r="C7" s="181"/>
      <c r="D7" s="43"/>
      <c r="E7" s="43"/>
      <c r="F7" s="43"/>
      <c r="G7" s="44"/>
      <c r="H7" s="26"/>
    </row>
    <row r="8" spans="1:34" ht="12.75" customHeight="1" outlineLevel="1" x14ac:dyDescent="0.2">
      <c r="B8" s="11">
        <v>1</v>
      </c>
      <c r="C8" s="12" t="s">
        <v>65</v>
      </c>
      <c r="D8" s="13" t="s">
        <v>348</v>
      </c>
      <c r="E8" s="13"/>
      <c r="F8" s="13"/>
      <c r="G8" s="14"/>
      <c r="H8" s="26"/>
      <c r="K8" s="31">
        <f xml:space="preserve"> COUNTA(D8:D12,D14:D19,#REF!,#REF!,#REF!,#REF!,#REF!,#REF!,#REF!,#REF!,#REF!,#REF!,#REF!)+COUNTA(F8:F12,F14:F19,#REF!,#REF!,#REF!,#REF!,#REF!,#REF!,#REF!,#REF!,#REF!,#REF!,#REF!)</f>
        <v>33</v>
      </c>
    </row>
    <row r="9" spans="1:34" ht="12.75" customHeight="1" outlineLevel="1" x14ac:dyDescent="0.2">
      <c r="B9" s="11">
        <v>2</v>
      </c>
      <c r="C9" s="12" t="s">
        <v>45</v>
      </c>
      <c r="D9" s="13" t="s">
        <v>348</v>
      </c>
      <c r="E9" s="13"/>
      <c r="F9" s="13"/>
      <c r="G9" s="14"/>
      <c r="H9" s="26"/>
      <c r="K9" s="31">
        <f>COUNT(B8:B12,B14:B19,#REF!,#REF!,#REF!,#REF!,#REF!,#REF!,#REF!,#REF!,#REF!,#REF!,#REF!)</f>
        <v>11</v>
      </c>
      <c r="L9" s="31">
        <f>COUNT(B8:B12,#REF!,#REF!,#REF!,#REF!,#REF!,#REF!,#REF!,#REF!,#REF!)</f>
        <v>5</v>
      </c>
    </row>
    <row r="10" spans="1:34" ht="12.75" customHeight="1" outlineLevel="1" x14ac:dyDescent="0.2">
      <c r="B10" s="11">
        <v>3</v>
      </c>
      <c r="C10" s="17" t="s">
        <v>44</v>
      </c>
      <c r="D10" s="13" t="s">
        <v>348</v>
      </c>
      <c r="E10" s="13"/>
      <c r="F10" s="13"/>
      <c r="G10" s="14"/>
      <c r="K10" s="31"/>
    </row>
    <row r="11" spans="1:34" ht="12.75" customHeight="1" outlineLevel="1" x14ac:dyDescent="0.2">
      <c r="B11" s="11">
        <v>4</v>
      </c>
      <c r="C11" s="9" t="s">
        <v>46</v>
      </c>
      <c r="D11" s="13" t="s">
        <v>348</v>
      </c>
      <c r="E11" s="13"/>
      <c r="F11" s="13"/>
      <c r="G11" s="14"/>
      <c r="I11" s="26"/>
    </row>
    <row r="12" spans="1:34" ht="12.75" customHeight="1" outlineLevel="1" x14ac:dyDescent="0.2">
      <c r="B12" s="11">
        <v>5</v>
      </c>
      <c r="C12" s="12" t="s">
        <v>47</v>
      </c>
      <c r="D12" s="13" t="s">
        <v>348</v>
      </c>
      <c r="E12" s="13"/>
      <c r="F12" s="13"/>
      <c r="G12" s="14"/>
    </row>
    <row r="13" spans="1:34" s="25" customFormat="1" ht="18.75" customHeight="1" x14ac:dyDescent="0.2">
      <c r="A13" s="9"/>
      <c r="B13" s="182" t="s">
        <v>48</v>
      </c>
      <c r="C13" s="183"/>
      <c r="D13" s="46"/>
      <c r="E13" s="46"/>
      <c r="F13" s="46"/>
      <c r="G13" s="45"/>
      <c r="H13" s="27"/>
      <c r="K13" s="30"/>
      <c r="L13" s="30"/>
    </row>
    <row r="14" spans="1:34" s="8" customFormat="1" outlineLevel="1" x14ac:dyDescent="0.2">
      <c r="B14" s="16">
        <v>6</v>
      </c>
      <c r="C14" s="17" t="s">
        <v>167</v>
      </c>
      <c r="D14" s="18" t="s">
        <v>348</v>
      </c>
      <c r="E14" s="18"/>
      <c r="F14" s="18"/>
      <c r="G14" s="19"/>
      <c r="H14" s="25"/>
      <c r="I14" s="28"/>
      <c r="J14" s="28"/>
      <c r="K14" s="32"/>
      <c r="L14" s="32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34" s="8" customFormat="1" outlineLevel="1" x14ac:dyDescent="0.2">
      <c r="B15" s="16">
        <v>7</v>
      </c>
      <c r="C15" s="17" t="s">
        <v>223</v>
      </c>
      <c r="D15" s="18" t="s">
        <v>348</v>
      </c>
      <c r="E15" s="18"/>
      <c r="F15" s="18"/>
      <c r="G15" s="19"/>
      <c r="H15" s="25"/>
      <c r="I15" s="28"/>
      <c r="J15" s="28"/>
      <c r="K15" s="32"/>
      <c r="L15" s="32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4" s="8" customFormat="1" outlineLevel="1" x14ac:dyDescent="0.2">
      <c r="B16" s="16">
        <v>8</v>
      </c>
      <c r="C16" s="17" t="s">
        <v>168</v>
      </c>
      <c r="D16" s="18" t="s">
        <v>348</v>
      </c>
      <c r="E16" s="18"/>
      <c r="F16" s="18"/>
      <c r="G16" s="19"/>
      <c r="H16" s="25"/>
      <c r="I16" s="28"/>
      <c r="J16" s="28"/>
      <c r="K16" s="32"/>
      <c r="L16" s="32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2:34" s="8" customFormat="1" outlineLevel="1" x14ac:dyDescent="0.2">
      <c r="B17" s="16">
        <v>9</v>
      </c>
      <c r="C17" s="17" t="s">
        <v>49</v>
      </c>
      <c r="D17" s="18" t="s">
        <v>348</v>
      </c>
      <c r="E17" s="18"/>
      <c r="F17" s="18"/>
      <c r="G17" s="19"/>
      <c r="H17" s="25"/>
      <c r="I17" s="28"/>
      <c r="J17" s="28"/>
      <c r="K17" s="32"/>
      <c r="L17" s="32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 spans="2:34" s="8" customFormat="1" outlineLevel="1" x14ac:dyDescent="0.2">
      <c r="B18" s="16">
        <v>10</v>
      </c>
      <c r="C18" s="17" t="s">
        <v>67</v>
      </c>
      <c r="D18" s="18" t="s">
        <v>348</v>
      </c>
      <c r="E18" s="18"/>
      <c r="F18" s="18"/>
      <c r="G18" s="19"/>
      <c r="H18" s="25"/>
      <c r="I18" s="28"/>
      <c r="J18" s="28"/>
      <c r="K18" s="32"/>
      <c r="L18" s="32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2:34" s="8" customFormat="1" outlineLevel="1" x14ac:dyDescent="0.2">
      <c r="B19" s="16">
        <v>11</v>
      </c>
      <c r="C19" s="17" t="s">
        <v>66</v>
      </c>
      <c r="D19" s="18" t="s">
        <v>348</v>
      </c>
      <c r="E19" s="18"/>
      <c r="F19" s="18"/>
      <c r="G19" s="19"/>
      <c r="H19" s="25"/>
      <c r="I19" s="28"/>
      <c r="J19" s="28"/>
      <c r="K19" s="32"/>
      <c r="L19" s="32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</sheetData>
  <mergeCells count="9">
    <mergeCell ref="B2:C3"/>
    <mergeCell ref="E2:F2"/>
    <mergeCell ref="E3:F3"/>
    <mergeCell ref="D5:F5"/>
    <mergeCell ref="G5:G6"/>
    <mergeCell ref="B7:C7"/>
    <mergeCell ref="B13:C13"/>
    <mergeCell ref="B5:B6"/>
    <mergeCell ref="C5:C6"/>
  </mergeCells>
  <conditionalFormatting sqref="D14:F19">
    <cfRule type="expression" dxfId="23" priority="23" stopIfTrue="1">
      <formula>IF(#REF!,TRUE,FALSE)</formula>
    </cfRule>
  </conditionalFormatting>
  <pageMargins left="0.75" right="0.75" top="1" bottom="1" header="0" footer="0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9"/>
  <sheetViews>
    <sheetView showGridLines="0" zoomScale="90" zoomScaleNormal="90" workbookViewId="0">
      <selection activeCell="H26" sqref="H26"/>
    </sheetView>
  </sheetViews>
  <sheetFormatPr baseColWidth="10" defaultRowHeight="12.75" x14ac:dyDescent="0.2"/>
  <cols>
    <col min="1" max="1" width="4.140625" customWidth="1"/>
    <col min="2" max="2" width="3" bestFit="1" customWidth="1"/>
    <col min="3" max="3" width="66.28515625" customWidth="1"/>
    <col min="4" max="4" width="13.42578125" customWidth="1"/>
    <col min="5" max="5" width="20" customWidth="1"/>
    <col min="6" max="6" width="15.85546875" customWidth="1"/>
    <col min="7" max="7" width="20" customWidth="1"/>
  </cols>
  <sheetData>
    <row r="2" spans="2:7" x14ac:dyDescent="0.2">
      <c r="B2" s="177" t="s">
        <v>313</v>
      </c>
      <c r="C2" s="177"/>
      <c r="D2" s="10"/>
      <c r="E2" s="178" t="s">
        <v>51</v>
      </c>
      <c r="F2" s="178"/>
      <c r="G2" s="51" t="str">
        <f>Presentación!C10</f>
        <v>19 de Marzo 2014</v>
      </c>
    </row>
    <row r="3" spans="2:7" x14ac:dyDescent="0.2">
      <c r="B3" s="177"/>
      <c r="C3" s="177"/>
      <c r="D3" s="10"/>
      <c r="E3" s="178" t="s">
        <v>308</v>
      </c>
      <c r="F3" s="178"/>
      <c r="G3" s="51"/>
    </row>
    <row r="4" spans="2:7" x14ac:dyDescent="0.2">
      <c r="B4" s="9"/>
      <c r="C4" s="9"/>
      <c r="D4" s="10"/>
      <c r="E4" s="10"/>
      <c r="F4" s="10"/>
      <c r="G4" s="9"/>
    </row>
    <row r="5" spans="2:7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</row>
    <row r="6" spans="2:7" x14ac:dyDescent="0.2">
      <c r="B6" s="179"/>
      <c r="C6" s="176"/>
      <c r="D6" s="143" t="s">
        <v>3</v>
      </c>
      <c r="E6" s="143" t="s">
        <v>4</v>
      </c>
      <c r="F6" s="143" t="s">
        <v>9</v>
      </c>
      <c r="G6" s="176"/>
    </row>
    <row r="7" spans="2:7" x14ac:dyDescent="0.2">
      <c r="B7" s="180" t="s">
        <v>43</v>
      </c>
      <c r="C7" s="181"/>
      <c r="D7" s="145"/>
      <c r="E7" s="145"/>
      <c r="F7" s="145"/>
      <c r="G7" s="44"/>
    </row>
    <row r="8" spans="2:7" x14ac:dyDescent="0.2">
      <c r="B8" s="11">
        <v>1</v>
      </c>
      <c r="C8" s="12" t="s">
        <v>65</v>
      </c>
      <c r="D8" s="13"/>
      <c r="E8" s="13"/>
      <c r="F8" s="13"/>
      <c r="G8" s="14"/>
    </row>
    <row r="9" spans="2:7" x14ac:dyDescent="0.2">
      <c r="B9" s="11">
        <v>2</v>
      </c>
      <c r="C9" s="12" t="s">
        <v>45</v>
      </c>
      <c r="D9" s="13"/>
      <c r="E9" s="13"/>
      <c r="F9" s="13"/>
      <c r="G9" s="14"/>
    </row>
    <row r="10" spans="2:7" x14ac:dyDescent="0.2">
      <c r="B10" s="11">
        <v>3</v>
      </c>
      <c r="C10" s="17" t="s">
        <v>44</v>
      </c>
      <c r="D10" s="13"/>
      <c r="E10" s="13"/>
      <c r="F10" s="13"/>
      <c r="G10" s="14"/>
    </row>
    <row r="11" spans="2:7" x14ac:dyDescent="0.2">
      <c r="B11" s="11">
        <v>4</v>
      </c>
      <c r="C11" s="9" t="s">
        <v>46</v>
      </c>
      <c r="D11" s="13"/>
      <c r="E11" s="13"/>
      <c r="F11" s="13"/>
      <c r="G11" s="14"/>
    </row>
    <row r="12" spans="2:7" x14ac:dyDescent="0.2">
      <c r="B12" s="11">
        <v>5</v>
      </c>
      <c r="C12" s="12" t="s">
        <v>47</v>
      </c>
      <c r="D12" s="13"/>
      <c r="E12" s="13"/>
      <c r="F12" s="13"/>
      <c r="G12" s="14"/>
    </row>
    <row r="13" spans="2:7" x14ac:dyDescent="0.2">
      <c r="B13" s="182" t="s">
        <v>48</v>
      </c>
      <c r="C13" s="183"/>
      <c r="D13" s="146"/>
      <c r="E13" s="146"/>
      <c r="F13" s="146"/>
      <c r="G13" s="45"/>
    </row>
    <row r="14" spans="2:7" x14ac:dyDescent="0.2">
      <c r="B14" s="16">
        <v>6</v>
      </c>
      <c r="C14" s="17" t="s">
        <v>167</v>
      </c>
      <c r="D14" s="18"/>
      <c r="E14" s="18"/>
      <c r="F14" s="18"/>
      <c r="G14" s="19"/>
    </row>
    <row r="15" spans="2:7" x14ac:dyDescent="0.2">
      <c r="B15" s="16">
        <v>7</v>
      </c>
      <c r="C15" s="17" t="s">
        <v>223</v>
      </c>
      <c r="D15" s="18"/>
      <c r="E15" s="18"/>
      <c r="F15" s="18"/>
      <c r="G15" s="19"/>
    </row>
    <row r="16" spans="2:7" x14ac:dyDescent="0.2">
      <c r="B16" s="16">
        <v>8</v>
      </c>
      <c r="C16" s="17" t="s">
        <v>168</v>
      </c>
      <c r="D16" s="18"/>
      <c r="E16" s="18"/>
      <c r="F16" s="18"/>
      <c r="G16" s="19"/>
    </row>
    <row r="17" spans="2:7" x14ac:dyDescent="0.2">
      <c r="B17" s="16">
        <v>9</v>
      </c>
      <c r="C17" s="17" t="s">
        <v>49</v>
      </c>
      <c r="D17" s="18"/>
      <c r="E17" s="18"/>
      <c r="F17" s="18"/>
      <c r="G17" s="19"/>
    </row>
    <row r="18" spans="2:7" x14ac:dyDescent="0.2">
      <c r="B18" s="16">
        <v>10</v>
      </c>
      <c r="C18" s="17" t="s">
        <v>67</v>
      </c>
      <c r="D18" s="18"/>
      <c r="E18" s="18"/>
      <c r="F18" s="18"/>
      <c r="G18" s="19"/>
    </row>
    <row r="19" spans="2:7" x14ac:dyDescent="0.2">
      <c r="B19" s="16">
        <v>11</v>
      </c>
      <c r="C19" s="17" t="s">
        <v>66</v>
      </c>
      <c r="D19" s="18"/>
      <c r="E19" s="18"/>
      <c r="F19" s="18"/>
      <c r="G19" s="19"/>
    </row>
  </sheetData>
  <mergeCells count="9">
    <mergeCell ref="G5:G6"/>
    <mergeCell ref="B7:C7"/>
    <mergeCell ref="B13:C13"/>
    <mergeCell ref="B2:C3"/>
    <mergeCell ref="E2:F2"/>
    <mergeCell ref="E3:F3"/>
    <mergeCell ref="B5:B6"/>
    <mergeCell ref="C5:C6"/>
    <mergeCell ref="D5:F5"/>
  </mergeCells>
  <conditionalFormatting sqref="D14:F19">
    <cfRule type="expression" dxfId="22" priority="1" stopIfTrue="1">
      <formula>IF(#REF!,TRUE,FALSE)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2"/>
  <sheetViews>
    <sheetView showGridLines="0" workbookViewId="0">
      <selection activeCell="D19" sqref="D19:E19"/>
    </sheetView>
  </sheetViews>
  <sheetFormatPr baseColWidth="10" defaultRowHeight="12.75" x14ac:dyDescent="0.2"/>
  <cols>
    <col min="1" max="1" width="4.5703125" customWidth="1"/>
    <col min="2" max="2" width="3" bestFit="1" customWidth="1"/>
    <col min="3" max="3" width="72.140625" customWidth="1"/>
    <col min="4" max="4" width="7.5703125" customWidth="1"/>
    <col min="5" max="5" width="7.85546875" customWidth="1"/>
    <col min="6" max="6" width="13.42578125" customWidth="1"/>
    <col min="7" max="7" width="22.42578125" customWidth="1"/>
  </cols>
  <sheetData>
    <row r="2" spans="2:34" x14ac:dyDescent="0.2">
      <c r="B2" s="177" t="s">
        <v>280</v>
      </c>
      <c r="C2" s="177"/>
      <c r="D2" s="10"/>
      <c r="E2" s="178" t="s">
        <v>51</v>
      </c>
      <c r="F2" s="178"/>
      <c r="G2" s="51" t="str">
        <f>Presentación!C10</f>
        <v>19 de Marzo 2014</v>
      </c>
    </row>
    <row r="3" spans="2:34" ht="12.75" customHeight="1" x14ac:dyDescent="0.2">
      <c r="B3" s="177"/>
      <c r="C3" s="177"/>
      <c r="D3" s="10"/>
      <c r="E3" s="178" t="s">
        <v>308</v>
      </c>
      <c r="F3" s="178"/>
      <c r="G3" s="51" t="s">
        <v>349</v>
      </c>
    </row>
    <row r="4" spans="2:34" x14ac:dyDescent="0.2">
      <c r="B4" s="9"/>
      <c r="C4" s="9"/>
      <c r="D4" s="10"/>
      <c r="E4" s="10"/>
      <c r="F4" s="10"/>
      <c r="G4" s="9"/>
    </row>
    <row r="5" spans="2:34" x14ac:dyDescent="0.2">
      <c r="B5" s="179"/>
      <c r="C5" s="176" t="s">
        <v>0</v>
      </c>
      <c r="D5" s="176" t="s">
        <v>1</v>
      </c>
      <c r="E5" s="176"/>
      <c r="F5" s="176"/>
      <c r="G5" s="176" t="s">
        <v>2</v>
      </c>
    </row>
    <row r="6" spans="2:34" x14ac:dyDescent="0.2">
      <c r="B6" s="179"/>
      <c r="C6" s="176"/>
      <c r="D6" s="132" t="s">
        <v>3</v>
      </c>
      <c r="E6" s="132" t="s">
        <v>4</v>
      </c>
      <c r="F6" s="132" t="s">
        <v>9</v>
      </c>
      <c r="G6" s="176"/>
    </row>
    <row r="7" spans="2:34" s="9" customFormat="1" x14ac:dyDescent="0.2">
      <c r="B7" s="180" t="s">
        <v>58</v>
      </c>
      <c r="C7" s="181"/>
      <c r="D7" s="133"/>
      <c r="E7" s="133"/>
      <c r="F7" s="133"/>
      <c r="G7" s="44"/>
      <c r="H7" s="26"/>
      <c r="I7" s="25"/>
      <c r="J7" s="25"/>
      <c r="K7" s="30"/>
      <c r="L7" s="30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2:34" x14ac:dyDescent="0.2">
      <c r="B8" s="11">
        <v>1</v>
      </c>
      <c r="C8" s="12" t="s">
        <v>52</v>
      </c>
      <c r="D8" s="13" t="s">
        <v>348</v>
      </c>
      <c r="E8" s="13"/>
      <c r="F8" s="13"/>
      <c r="G8" s="14"/>
    </row>
    <row r="9" spans="2:34" x14ac:dyDescent="0.2">
      <c r="B9" s="11">
        <v>2</v>
      </c>
      <c r="C9" s="17" t="s">
        <v>53</v>
      </c>
      <c r="D9" s="13" t="s">
        <v>348</v>
      </c>
      <c r="E9" s="13"/>
      <c r="F9" s="13"/>
      <c r="G9" s="14"/>
    </row>
    <row r="10" spans="2:34" x14ac:dyDescent="0.2">
      <c r="B10" s="180" t="s">
        <v>281</v>
      </c>
      <c r="C10" s="181"/>
      <c r="D10" s="180"/>
      <c r="E10" s="181"/>
      <c r="F10" s="180"/>
      <c r="G10" s="181"/>
    </row>
    <row r="11" spans="2:34" x14ac:dyDescent="0.2">
      <c r="B11" s="11">
        <v>3</v>
      </c>
      <c r="C11" s="17" t="s">
        <v>145</v>
      </c>
      <c r="D11" s="13" t="s">
        <v>348</v>
      </c>
      <c r="E11" s="13"/>
      <c r="F11" s="13"/>
      <c r="G11" s="14"/>
    </row>
    <row r="12" spans="2:34" x14ac:dyDescent="0.2">
      <c r="B12" s="11">
        <v>4</v>
      </c>
      <c r="C12" s="17" t="s">
        <v>53</v>
      </c>
      <c r="D12" s="13" t="s">
        <v>348</v>
      </c>
      <c r="E12" s="13"/>
      <c r="F12" s="13"/>
      <c r="G12" s="14"/>
    </row>
    <row r="13" spans="2:34" x14ac:dyDescent="0.2">
      <c r="B13" s="11">
        <v>5</v>
      </c>
      <c r="C13" s="17" t="s">
        <v>282</v>
      </c>
      <c r="D13" s="18" t="s">
        <v>348</v>
      </c>
      <c r="E13" s="13"/>
      <c r="F13" s="18"/>
      <c r="G13" s="19"/>
    </row>
    <row r="14" spans="2:34" x14ac:dyDescent="0.2">
      <c r="B14" s="11">
        <v>6</v>
      </c>
      <c r="C14" s="17" t="s">
        <v>283</v>
      </c>
      <c r="D14" s="18" t="s">
        <v>348</v>
      </c>
      <c r="E14" s="13"/>
      <c r="F14" s="18"/>
      <c r="G14" s="19"/>
    </row>
    <row r="15" spans="2:34" x14ac:dyDescent="0.2">
      <c r="B15" s="11">
        <v>7</v>
      </c>
      <c r="C15" s="17" t="s">
        <v>284</v>
      </c>
      <c r="D15" s="18" t="s">
        <v>348</v>
      </c>
      <c r="E15" s="13"/>
      <c r="F15" s="18"/>
      <c r="G15" s="19"/>
    </row>
    <row r="16" spans="2:34" x14ac:dyDescent="0.2">
      <c r="B16" s="11">
        <v>8</v>
      </c>
      <c r="C16" s="17" t="s">
        <v>285</v>
      </c>
      <c r="D16" s="18" t="s">
        <v>348</v>
      </c>
      <c r="E16" s="13"/>
      <c r="F16" s="18"/>
      <c r="G16" s="19"/>
    </row>
    <row r="17" spans="2:7" x14ac:dyDescent="0.2">
      <c r="B17" s="11">
        <v>9</v>
      </c>
      <c r="C17" s="17" t="s">
        <v>286</v>
      </c>
      <c r="D17" s="18" t="s">
        <v>348</v>
      </c>
      <c r="E17" s="13"/>
      <c r="F17" s="13"/>
      <c r="G17" s="14"/>
    </row>
    <row r="18" spans="2:7" x14ac:dyDescent="0.2">
      <c r="B18" s="11">
        <v>10</v>
      </c>
      <c r="C18" s="17" t="s">
        <v>287</v>
      </c>
      <c r="D18" s="18" t="s">
        <v>348</v>
      </c>
      <c r="E18" s="13"/>
      <c r="F18" s="18"/>
      <c r="G18" s="19"/>
    </row>
    <row r="19" spans="2:7" x14ac:dyDescent="0.2">
      <c r="B19" s="180" t="s">
        <v>220</v>
      </c>
      <c r="C19" s="181"/>
      <c r="D19" s="180"/>
      <c r="E19" s="181"/>
      <c r="F19" s="180"/>
      <c r="G19" s="181"/>
    </row>
    <row r="20" spans="2:7" x14ac:dyDescent="0.2">
      <c r="B20" s="11">
        <v>11</v>
      </c>
      <c r="C20" s="17" t="s">
        <v>288</v>
      </c>
      <c r="D20" s="18"/>
      <c r="E20" s="13"/>
      <c r="F20" s="13" t="s">
        <v>348</v>
      </c>
      <c r="G20" s="14"/>
    </row>
    <row r="21" spans="2:7" x14ac:dyDescent="0.2">
      <c r="B21" s="11">
        <v>12</v>
      </c>
      <c r="C21" s="17" t="s">
        <v>289</v>
      </c>
      <c r="D21" s="18"/>
      <c r="E21" s="13"/>
      <c r="F21" s="13" t="s">
        <v>348</v>
      </c>
      <c r="G21" s="14"/>
    </row>
    <row r="22" spans="2:7" x14ac:dyDescent="0.2">
      <c r="B22" s="11">
        <v>13</v>
      </c>
      <c r="C22" s="17" t="s">
        <v>290</v>
      </c>
      <c r="D22" s="18"/>
      <c r="E22" s="13"/>
      <c r="F22" s="13" t="s">
        <v>348</v>
      </c>
      <c r="G22" s="14"/>
    </row>
  </sheetData>
  <mergeCells count="14">
    <mergeCell ref="B19:C19"/>
    <mergeCell ref="D19:E19"/>
    <mergeCell ref="F19:G19"/>
    <mergeCell ref="G5:G6"/>
    <mergeCell ref="B7:C7"/>
    <mergeCell ref="B10:C10"/>
    <mergeCell ref="D10:E10"/>
    <mergeCell ref="F10:G10"/>
    <mergeCell ref="B2:C3"/>
    <mergeCell ref="E2:F2"/>
    <mergeCell ref="E3:F3"/>
    <mergeCell ref="B5:B6"/>
    <mergeCell ref="C5:C6"/>
    <mergeCell ref="D5:F5"/>
  </mergeCells>
  <conditionalFormatting sqref="D13:D18 F13:F18 D20:F22">
    <cfRule type="expression" dxfId="21" priority="1" stopIfTrue="1">
      <formula>IF(#REF!,TRUE,FALSE)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>Angelica Sanchez</DisplayName>
        <AccountId>25</AccountId>
        <AccountType/>
      </UserInfo>
    </Own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26CF87-96E2-4F92-93CD-1C9CF8D13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18FF855-7422-44D5-AC8D-0A9B2B4546A4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035E5738-9077-49AA-867C-265905AEBD0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3671D32-1025-4CAA-8D83-5F128AE1A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Presentación</vt:lpstr>
      <vt:lpstr>Porcentaje de Apego</vt:lpstr>
      <vt:lpstr>PROSPECCIÓN</vt:lpstr>
      <vt:lpstr>ListadoRequerimientos</vt:lpstr>
      <vt:lpstr>Estimación</vt:lpstr>
      <vt:lpstr>Estimación Cambio</vt:lpstr>
      <vt:lpstr>Propuesta</vt:lpstr>
      <vt:lpstr>Propuesta Cambio</vt:lpstr>
      <vt:lpstr>LíneaBaseProspección</vt:lpstr>
      <vt:lpstr>PLANEACIÓN</vt:lpstr>
      <vt:lpstr>Cronograma</vt:lpstr>
      <vt:lpstr>PlanProyecto</vt:lpstr>
      <vt:lpstr>LíneaBasePlaneación</vt:lpstr>
      <vt:lpstr>INGENIERÍA</vt:lpstr>
      <vt:lpstr>PlanPruebas</vt:lpstr>
      <vt:lpstr>Diseño</vt:lpstr>
      <vt:lpstr>Doc.funcional</vt:lpstr>
      <vt:lpstr>Mockups</vt:lpstr>
      <vt:lpstr>FlujoPantallas</vt:lpstr>
      <vt:lpstr>MatrizRastreabilidad</vt:lpstr>
      <vt:lpstr>LíneaBaseIngeniería</vt:lpstr>
      <vt:lpstr>FÍSICAS</vt:lpstr>
      <vt:lpstr>FUNCIONALES</vt:lpstr>
      <vt:lpstr>MEDICIÓN, ANÁLISIS Y MONITOREO</vt:lpstr>
      <vt:lpstr>CIERRE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Chk Auditoría Procesos</dc:title>
  <dc:creator>TequilaSoft</dc:creator>
  <cp:lastModifiedBy>Alejandra</cp:lastModifiedBy>
  <dcterms:created xsi:type="dcterms:W3CDTF">2007-02-21T16:51:45Z</dcterms:created>
  <dcterms:modified xsi:type="dcterms:W3CDTF">2015-02-17T19:41:09Z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