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p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15120" windowHeight="7935"/>
  </bookViews>
  <sheets>
    <sheet name="Mesa" sheetId="1" r:id="rId1"/>
    <sheet name="Hoja2" sheetId="2" state="hidden" r:id="rId2"/>
    <sheet name="Hoja3" sheetId="3" state="hidden" r:id="rId3"/>
  </sheets>
  <definedNames>
    <definedName name="_xlnm.Print_Area" localSheetId="0">Mesa!$A$2:$R$101</definedName>
  </definedNames>
  <calcPr calcId="145621"/>
</workbook>
</file>

<file path=xl/calcChain.xml><?xml version="1.0" encoding="utf-8"?>
<calcChain xmlns="http://schemas.openxmlformats.org/spreadsheetml/2006/main">
  <c r="G101" i="1" l="1"/>
  <c r="F101" i="1"/>
  <c r="G99" i="1" l="1"/>
  <c r="G98" i="1"/>
  <c r="G97" i="1"/>
  <c r="G92" i="1" l="1"/>
  <c r="F92" i="1"/>
  <c r="C28" i="1"/>
  <c r="H28" i="1"/>
  <c r="B28" i="1"/>
  <c r="G90" i="1" l="1"/>
  <c r="F90" i="1"/>
  <c r="G89" i="1"/>
  <c r="F89" i="1"/>
  <c r="C27" i="1"/>
  <c r="H27" i="1"/>
  <c r="B27" i="1"/>
  <c r="C14" i="1" l="1"/>
  <c r="C15" i="1"/>
  <c r="C16" i="1"/>
  <c r="C17" i="1"/>
  <c r="C18" i="1"/>
  <c r="C19" i="1"/>
  <c r="C20" i="1"/>
  <c r="C21" i="1"/>
  <c r="C22" i="1"/>
  <c r="C23" i="1"/>
  <c r="C24" i="1"/>
  <c r="C25" i="1"/>
  <c r="C26" i="1"/>
  <c r="C92" i="1" s="1"/>
  <c r="C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92" i="1" s="1"/>
  <c r="B13" i="1"/>
  <c r="C91" i="1" l="1"/>
  <c r="B89" i="1"/>
  <c r="C90" i="1"/>
  <c r="B91" i="1"/>
  <c r="B90" i="1"/>
  <c r="C89" i="1"/>
  <c r="H92" i="1"/>
  <c r="F91" i="1"/>
  <c r="F97" i="1"/>
  <c r="G91" i="1"/>
  <c r="H13" i="1"/>
  <c r="H14" i="1"/>
  <c r="H15" i="1"/>
  <c r="H18" i="1"/>
  <c r="H17" i="1"/>
  <c r="H16" i="1"/>
  <c r="H22" i="1"/>
  <c r="H21" i="1"/>
  <c r="H20" i="1"/>
  <c r="H19" i="1"/>
  <c r="H24" i="1"/>
  <c r="H25" i="1"/>
  <c r="H26" i="1"/>
  <c r="H23" i="1"/>
  <c r="F98" i="1" l="1"/>
  <c r="H89" i="1"/>
  <c r="H90" i="1"/>
  <c r="F99" i="1"/>
  <c r="H91" i="1"/>
</calcChain>
</file>

<file path=xl/sharedStrings.xml><?xml version="1.0" encoding="utf-8"?>
<sst xmlns="http://schemas.openxmlformats.org/spreadsheetml/2006/main" count="48" uniqueCount="39">
  <si>
    <t>28 Sep al 04 de Oct</t>
  </si>
  <si>
    <t>21 Sep al 27 de Sep</t>
  </si>
  <si>
    <t>14 Sep al 20 de Sep</t>
  </si>
  <si>
    <t>07 Sep al 13 de Sep</t>
  </si>
  <si>
    <t>Inventario</t>
  </si>
  <si>
    <t>Fecha</t>
  </si>
  <si>
    <t>Desplazamiento</t>
  </si>
  <si>
    <t>Semas de Inv</t>
  </si>
  <si>
    <t>31 Ago al 06 de Sep</t>
  </si>
  <si>
    <t>24 Ago al 30 de Ago</t>
  </si>
  <si>
    <t>17 Ago al 23 de Ago</t>
  </si>
  <si>
    <t>09 Ago al 16 de Ago</t>
  </si>
  <si>
    <t>03 Ago al 08 de Ago</t>
  </si>
  <si>
    <t>27 Jul al 02 de Ago</t>
  </si>
  <si>
    <t>20 Jul al 26 de Jul</t>
  </si>
  <si>
    <t>13 Jul al 19 de Jul</t>
  </si>
  <si>
    <t>06 Jul al 12 de Jul</t>
  </si>
  <si>
    <t>29 Jun al 05 de Jul</t>
  </si>
  <si>
    <t>Julio</t>
  </si>
  <si>
    <t>Agosto</t>
  </si>
  <si>
    <t>Septiembre</t>
  </si>
  <si>
    <t>Octubre</t>
  </si>
  <si>
    <t>Agosto Vs Julio</t>
  </si>
  <si>
    <t>Septiembre Vs Agosto</t>
  </si>
  <si>
    <t>Octubre Vs Septiembre</t>
  </si>
  <si>
    <t>05 Oct al 11 de Oct</t>
  </si>
  <si>
    <t>12 Oct al 18 de Oct</t>
  </si>
  <si>
    <t>Costo Inventario</t>
  </si>
  <si>
    <t>Costo Desplazamiento</t>
  </si>
  <si>
    <t>ACUMULADO POR PERIODO</t>
  </si>
  <si>
    <t>ACUMULADO POR MES</t>
  </si>
  <si>
    <t>COMPARATIVO MENSUAL</t>
  </si>
  <si>
    <t>Total</t>
  </si>
  <si>
    <t xml:space="preserve">     GRAFICA DE ACUMULADO POR PERIODO</t>
  </si>
  <si>
    <t>REPORTE DE TENDENCIAS</t>
  </si>
  <si>
    <t>Tipo: General</t>
  </si>
  <si>
    <t>Fecha: 25/04/2012 al 25/04/2013</t>
  </si>
  <si>
    <t>Clasificación:</t>
  </si>
  <si>
    <t>Por Producto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</si>
</sst>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* #,##0_-;\-* #,##0_-;_-* &quot;-&quot;??_-;_-@_-"/>
    <numFmt numFmtId="165" formatCode="#,##0_ ;\-#,##0\ "/>
    <numFmt numFmtId="166" formatCode="_-&quot;$&quot;* #,##0_-;\-&quot;$&quot;* #,##0_-;_-&quot;$&quot;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5">
    <xf numFmtId="0" fontId="0" fillId="0" borderId="0" xfId="0"/>
    <xf numFmtId="164" fontId="0" fillId="0" borderId="0" xfId="1" applyNumberFormat="1" applyFont="1"/>
    <xf numFmtId="165" fontId="0" fillId="0" borderId="0" xfId="1" applyNumberFormat="1" applyFont="1"/>
    <xf numFmtId="164" fontId="0" fillId="0" borderId="0" xfId="0" applyNumberFormat="1"/>
    <xf numFmtId="164" fontId="0" fillId="0" borderId="0" xfId="1" applyNumberFormat="1" applyFont="1" applyAlignment="1">
      <alignment horizontal="center" vertical="center"/>
    </xf>
    <xf numFmtId="9" fontId="0" fillId="0" borderId="0" xfId="2" applyFont="1"/>
    <xf numFmtId="44" fontId="0" fillId="0" borderId="0" xfId="3" applyFont="1"/>
    <xf numFmtId="166" fontId="0" fillId="0" borderId="0" xfId="0" applyNumberFormat="1"/>
    <xf numFmtId="44" fontId="3" fillId="0" borderId="0" xfId="3" applyFont="1"/>
    <xf numFmtId="0" fontId="2" fillId="0" borderId="0" xfId="0" applyFont="1"/>
    <xf numFmtId="0" fontId="2" fillId="0" borderId="0" xfId="0" applyFont="1" applyBorder="1"/>
    <xf numFmtId="0" fontId="2" fillId="0" borderId="0" xfId="0" applyFont="1" applyBorder="1" applyAlignment="1">
      <alignment horizontal="center" vertical="center"/>
    </xf>
    <xf numFmtId="0" fontId="0" fillId="0" borderId="0" xfId="0" applyFill="1"/>
    <xf numFmtId="9" fontId="0" fillId="0" borderId="0" xfId="0" applyNumberFormat="1" applyBorder="1"/>
    <xf numFmtId="164" fontId="4" fillId="0" borderId="0" xfId="1" applyNumberFormat="1" applyFont="1"/>
  </cellXfs>
  <cellStyles count="4">
    <cellStyle name="Millares" xfId="1" builtinId="3"/>
    <cellStyle name="Moneda" xfId="3" builtinId="4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Mesa!$F$12</c:f>
              <c:strCache>
                <c:ptCount val="1"/>
                <c:pt idx="0">
                  <c:v>Inventario</c:v>
                </c:pt>
              </c:strCache>
            </c:strRef>
          </c:tx>
          <c:invertIfNegative val="0"/>
          <c:cat>
            <c:strRef>
              <c:f>Mesa!$E$13:$E$28</c:f>
              <c:strCache>
                <c:ptCount val="16"/>
                <c:pt idx="0">
                  <c:v>29 Jun al 05 de Jul</c:v>
                </c:pt>
                <c:pt idx="1">
                  <c:v>06 Jul al 12 de Jul</c:v>
                </c:pt>
                <c:pt idx="2">
                  <c:v>13 Jul al 19 de Jul</c:v>
                </c:pt>
                <c:pt idx="3">
                  <c:v>20 Jul al 26 de Jul</c:v>
                </c:pt>
                <c:pt idx="4">
                  <c:v>27 Jul al 02 de Ago</c:v>
                </c:pt>
                <c:pt idx="5">
                  <c:v>03 Ago al 08 de Ago</c:v>
                </c:pt>
                <c:pt idx="6">
                  <c:v>09 Ago al 16 de Ago</c:v>
                </c:pt>
                <c:pt idx="7">
                  <c:v>17 Ago al 23 de Ago</c:v>
                </c:pt>
                <c:pt idx="8">
                  <c:v>24 Ago al 30 de Ago</c:v>
                </c:pt>
                <c:pt idx="9">
                  <c:v>31 Ago al 06 de Sep</c:v>
                </c:pt>
                <c:pt idx="10">
                  <c:v>07 Sep al 13 de Sep</c:v>
                </c:pt>
                <c:pt idx="11">
                  <c:v>14 Sep al 20 de Sep</c:v>
                </c:pt>
                <c:pt idx="12">
                  <c:v>21 Sep al 27 de Sep</c:v>
                </c:pt>
                <c:pt idx="13">
                  <c:v>28 Sep al 04 de Oct</c:v>
                </c:pt>
                <c:pt idx="14">
                  <c:v>05 Oct al 11 de Oct</c:v>
                </c:pt>
                <c:pt idx="15">
                  <c:v>12 Oct al 18 de Oct</c:v>
                </c:pt>
              </c:strCache>
            </c:strRef>
          </c:cat>
          <c:val>
            <c:numRef>
              <c:f>Mesa!$F$13:$F$28</c:f>
              <c:numCache>
                <c:formatCode>_-* #,##0_-;\-* #,##0_-;_-* "-"??_-;_-@_-</c:formatCode>
                <c:ptCount val="16"/>
                <c:pt idx="0">
                  <c:v>7125</c:v>
                </c:pt>
                <c:pt idx="1">
                  <c:v>8671</c:v>
                </c:pt>
                <c:pt idx="2">
                  <c:v>8023</c:v>
                </c:pt>
                <c:pt idx="3">
                  <c:v>7951</c:v>
                </c:pt>
                <c:pt idx="4">
                  <c:v>8115</c:v>
                </c:pt>
                <c:pt idx="5">
                  <c:v>8488</c:v>
                </c:pt>
                <c:pt idx="6">
                  <c:v>8322</c:v>
                </c:pt>
                <c:pt idx="7">
                  <c:v>9281</c:v>
                </c:pt>
                <c:pt idx="8">
                  <c:v>10872</c:v>
                </c:pt>
                <c:pt idx="9">
                  <c:v>14513</c:v>
                </c:pt>
                <c:pt idx="10">
                  <c:v>14796</c:v>
                </c:pt>
                <c:pt idx="11">
                  <c:v>14061</c:v>
                </c:pt>
                <c:pt idx="12">
                  <c:v>13212</c:v>
                </c:pt>
                <c:pt idx="13">
                  <c:v>15384</c:v>
                </c:pt>
                <c:pt idx="14">
                  <c:v>19424</c:v>
                </c:pt>
                <c:pt idx="15">
                  <c:v>16304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0721664"/>
        <c:axId val="90739840"/>
      </c:barChart>
      <c:lineChart>
        <c:grouping val="standard"/>
        <c:varyColors val="0"/>
        <c:ser>
          <c:idx val="1"/>
          <c:order val="1"/>
          <c:tx>
            <c:strRef>
              <c:f>Mesa!$G$12</c:f>
              <c:strCache>
                <c:ptCount val="1"/>
                <c:pt idx="0">
                  <c:v>Desplazamiento</c:v>
                </c:pt>
              </c:strCache>
            </c:strRef>
          </c:tx>
          <c:trendline>
            <c:spPr>
              <a:ln w="19050">
                <a:solidFill>
                  <a:schemeClr val="bg2">
                    <a:lumMod val="25000"/>
                  </a:schemeClr>
                </a:solidFill>
                <a:prstDash val="dashDot"/>
              </a:ln>
            </c:spPr>
            <c:trendlineType val="linear"/>
            <c:dispRSqr val="0"/>
            <c:dispEq val="0"/>
          </c:trendline>
          <c:cat>
            <c:strRef>
              <c:f>Mesa!$E$13:$E$28</c:f>
              <c:strCache>
                <c:ptCount val="16"/>
                <c:pt idx="0">
                  <c:v>29 Jun al 05 de Jul</c:v>
                </c:pt>
                <c:pt idx="1">
                  <c:v>06 Jul al 12 de Jul</c:v>
                </c:pt>
                <c:pt idx="2">
                  <c:v>13 Jul al 19 de Jul</c:v>
                </c:pt>
                <c:pt idx="3">
                  <c:v>20 Jul al 26 de Jul</c:v>
                </c:pt>
                <c:pt idx="4">
                  <c:v>27 Jul al 02 de Ago</c:v>
                </c:pt>
                <c:pt idx="5">
                  <c:v>03 Ago al 08 de Ago</c:v>
                </c:pt>
                <c:pt idx="6">
                  <c:v>09 Ago al 16 de Ago</c:v>
                </c:pt>
                <c:pt idx="7">
                  <c:v>17 Ago al 23 de Ago</c:v>
                </c:pt>
                <c:pt idx="8">
                  <c:v>24 Ago al 30 de Ago</c:v>
                </c:pt>
                <c:pt idx="9">
                  <c:v>31 Ago al 06 de Sep</c:v>
                </c:pt>
                <c:pt idx="10">
                  <c:v>07 Sep al 13 de Sep</c:v>
                </c:pt>
                <c:pt idx="11">
                  <c:v>14 Sep al 20 de Sep</c:v>
                </c:pt>
                <c:pt idx="12">
                  <c:v>21 Sep al 27 de Sep</c:v>
                </c:pt>
                <c:pt idx="13">
                  <c:v>28 Sep al 04 de Oct</c:v>
                </c:pt>
                <c:pt idx="14">
                  <c:v>05 Oct al 11 de Oct</c:v>
                </c:pt>
                <c:pt idx="15">
                  <c:v>12 Oct al 18 de Oct</c:v>
                </c:pt>
              </c:strCache>
            </c:strRef>
          </c:cat>
          <c:val>
            <c:numRef>
              <c:f>Mesa!$G$13:$G$28</c:f>
              <c:numCache>
                <c:formatCode>_-* #,##0_-;\-* #,##0_-;_-* "-"??_-;_-@_-</c:formatCode>
                <c:ptCount val="16"/>
                <c:pt idx="0">
                  <c:v>943</c:v>
                </c:pt>
                <c:pt idx="1">
                  <c:v>1072</c:v>
                </c:pt>
                <c:pt idx="2">
                  <c:v>1724</c:v>
                </c:pt>
                <c:pt idx="3">
                  <c:v>857</c:v>
                </c:pt>
                <c:pt idx="4">
                  <c:v>845</c:v>
                </c:pt>
                <c:pt idx="5">
                  <c:v>930</c:v>
                </c:pt>
                <c:pt idx="6">
                  <c:v>1269</c:v>
                </c:pt>
                <c:pt idx="7">
                  <c:v>1001</c:v>
                </c:pt>
                <c:pt idx="8">
                  <c:v>1084</c:v>
                </c:pt>
                <c:pt idx="9">
                  <c:v>1027</c:v>
                </c:pt>
                <c:pt idx="10">
                  <c:v>614</c:v>
                </c:pt>
                <c:pt idx="11">
                  <c:v>939</c:v>
                </c:pt>
                <c:pt idx="12">
                  <c:v>1263</c:v>
                </c:pt>
                <c:pt idx="13">
                  <c:v>1104</c:v>
                </c:pt>
                <c:pt idx="14">
                  <c:v>1085</c:v>
                </c:pt>
                <c:pt idx="15">
                  <c:v>1131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747264"/>
        <c:axId val="90741376"/>
      </c:lineChart>
      <c:catAx>
        <c:axId val="9072166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s-MX"/>
          </a:p>
        </c:txPr>
        <c:crossAx val="90739840"/>
        <c:crosses val="autoZero"/>
        <c:auto val="1"/>
        <c:lblAlgn val="ctr"/>
        <c:lblOffset val="100"/>
        <c:noMultiLvlLbl val="0"/>
      </c:catAx>
      <c:valAx>
        <c:axId val="90739840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90721664"/>
        <c:crosses val="autoZero"/>
        <c:crossBetween val="between"/>
        <c:majorUnit val="6000"/>
      </c:valAx>
      <c:valAx>
        <c:axId val="90741376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90747264"/>
        <c:crosses val="max"/>
        <c:crossBetween val="between"/>
      </c:valAx>
      <c:catAx>
        <c:axId val="90747264"/>
        <c:scaling>
          <c:orientation val="minMax"/>
        </c:scaling>
        <c:delete val="1"/>
        <c:axPos val="b"/>
        <c:majorTickMark val="out"/>
        <c:minorTickMark val="none"/>
        <c:tickLblPos val="nextTo"/>
        <c:crossAx val="90741376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Semas de Inventario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8.5093573663606994E-2"/>
          <c:y val="0.10770992081768314"/>
          <c:w val="0.74206811453345323"/>
          <c:h val="0.36582532725566808"/>
        </c:manualLayout>
      </c:layout>
      <c:lineChart>
        <c:grouping val="standard"/>
        <c:varyColors val="0"/>
        <c:ser>
          <c:idx val="0"/>
          <c:order val="0"/>
          <c:tx>
            <c:strRef>
              <c:f>Mesa!$H$12</c:f>
              <c:strCache>
                <c:ptCount val="1"/>
                <c:pt idx="0">
                  <c:v>Semas de Inv</c:v>
                </c:pt>
              </c:strCache>
            </c:strRef>
          </c:tx>
          <c:cat>
            <c:strRef>
              <c:f>Mesa!$E$13:$E$28</c:f>
              <c:strCache>
                <c:ptCount val="16"/>
                <c:pt idx="0">
                  <c:v>29 Jun al 05 de Jul</c:v>
                </c:pt>
                <c:pt idx="1">
                  <c:v>06 Jul al 12 de Jul</c:v>
                </c:pt>
                <c:pt idx="2">
                  <c:v>13 Jul al 19 de Jul</c:v>
                </c:pt>
                <c:pt idx="3">
                  <c:v>20 Jul al 26 de Jul</c:v>
                </c:pt>
                <c:pt idx="4">
                  <c:v>27 Jul al 02 de Ago</c:v>
                </c:pt>
                <c:pt idx="5">
                  <c:v>03 Ago al 08 de Ago</c:v>
                </c:pt>
                <c:pt idx="6">
                  <c:v>09 Ago al 16 de Ago</c:v>
                </c:pt>
                <c:pt idx="7">
                  <c:v>17 Ago al 23 de Ago</c:v>
                </c:pt>
                <c:pt idx="8">
                  <c:v>24 Ago al 30 de Ago</c:v>
                </c:pt>
                <c:pt idx="9">
                  <c:v>31 Ago al 06 de Sep</c:v>
                </c:pt>
                <c:pt idx="10">
                  <c:v>07 Sep al 13 de Sep</c:v>
                </c:pt>
                <c:pt idx="11">
                  <c:v>14 Sep al 20 de Sep</c:v>
                </c:pt>
                <c:pt idx="12">
                  <c:v>21 Sep al 27 de Sep</c:v>
                </c:pt>
                <c:pt idx="13">
                  <c:v>28 Sep al 04 de Oct</c:v>
                </c:pt>
                <c:pt idx="14">
                  <c:v>05 Oct al 11 de Oct</c:v>
                </c:pt>
                <c:pt idx="15">
                  <c:v>12 Oct al 18 de Oct</c:v>
                </c:pt>
              </c:strCache>
            </c:strRef>
          </c:cat>
          <c:val>
            <c:numRef>
              <c:f>Mesa!$H$13:$H$28</c:f>
              <c:numCache>
                <c:formatCode>#,##0_ ;\-#,##0\ </c:formatCode>
                <c:ptCount val="16"/>
                <c:pt idx="0">
                  <c:v>7.5556733828207845</c:v>
                </c:pt>
                <c:pt idx="1">
                  <c:v>8.0886194029850742</c:v>
                </c:pt>
                <c:pt idx="2">
                  <c:v>4.653712296983759</c:v>
                </c:pt>
                <c:pt idx="3">
                  <c:v>9.2777129521586925</c:v>
                </c:pt>
                <c:pt idx="4">
                  <c:v>9.603550295857989</c:v>
                </c:pt>
                <c:pt idx="5">
                  <c:v>9.1268817204301076</c:v>
                </c:pt>
                <c:pt idx="6">
                  <c:v>6.5579196217494093</c:v>
                </c:pt>
                <c:pt idx="7">
                  <c:v>9.2717282717282714</c:v>
                </c:pt>
                <c:pt idx="8">
                  <c:v>10.029520295202952</c:v>
                </c:pt>
                <c:pt idx="9">
                  <c:v>14.13145082765336</c:v>
                </c:pt>
                <c:pt idx="10">
                  <c:v>24.09771986970684</c:v>
                </c:pt>
                <c:pt idx="11">
                  <c:v>14.974440894568691</c:v>
                </c:pt>
                <c:pt idx="12">
                  <c:v>10.460807600950119</c:v>
                </c:pt>
                <c:pt idx="13">
                  <c:v>13.934782608695652</c:v>
                </c:pt>
                <c:pt idx="14">
                  <c:v>17.902304147465436</c:v>
                </c:pt>
                <c:pt idx="15">
                  <c:v>14.415561450044208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748224"/>
        <c:axId val="45749760"/>
      </c:lineChart>
      <c:catAx>
        <c:axId val="45748224"/>
        <c:scaling>
          <c:orientation val="minMax"/>
        </c:scaling>
        <c:delete val="0"/>
        <c:axPos val="b"/>
        <c:majorTickMark val="none"/>
        <c:minorTickMark val="none"/>
        <c:tickLblPos val="nextTo"/>
        <c:txPr>
          <a:bodyPr/>
          <a:lstStyle/>
          <a:p>
            <a:pPr>
              <a:defRPr sz="1800" b="0"/>
            </a:pPr>
            <a:endParaRPr lang="es-MX"/>
          </a:p>
        </c:txPr>
        <c:crossAx val="45749760"/>
        <c:crosses val="autoZero"/>
        <c:auto val="1"/>
        <c:lblAlgn val="ctr"/>
        <c:lblOffset val="100"/>
        <c:noMultiLvlLbl val="0"/>
      </c:catAx>
      <c:valAx>
        <c:axId val="45749760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#,##0_ ;\-#,##0\ " sourceLinked="1"/>
        <c:majorTickMark val="none"/>
        <c:minorTickMark val="none"/>
        <c:tickLblPos val="nextTo"/>
        <c:crossAx val="457482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1.jp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354807</xdr:colOff>
      <xdr:row>30</xdr:row>
      <xdr:rowOff>142874</xdr:rowOff>
    </xdr:from>
    <xdr:to>
      <xdr:col>9</xdr:col>
      <xdr:colOff>40482</xdr:colOff>
      <xdr:row>55</xdr:row>
      <xdr:rowOff>47624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166689</xdr:colOff>
      <xdr:row>0</xdr:row>
      <xdr:rowOff>71439</xdr:rowOff>
    </xdr:from>
    <xdr:to>
      <xdr:col>2</xdr:col>
      <xdr:colOff>357189</xdr:colOff>
      <xdr:row>3</xdr:row>
      <xdr:rowOff>64568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9095" y="71439"/>
          <a:ext cx="1226344" cy="826567"/>
        </a:xfrm>
        <a:prstGeom prst="rect">
          <a:avLst/>
        </a:prstGeom>
      </xdr:spPr>
    </xdr:pic>
    <xdr:clientData/>
  </xdr:twoCellAnchor>
  <xdr:twoCellAnchor>
    <xdr:from>
      <xdr:col>1</xdr:col>
      <xdr:colOff>380999</xdr:colOff>
      <xdr:row>56</xdr:row>
      <xdr:rowOff>39290</xdr:rowOff>
    </xdr:from>
    <xdr:to>
      <xdr:col>8</xdr:col>
      <xdr:colOff>750093</xdr:colOff>
      <xdr:row>82</xdr:row>
      <xdr:rowOff>47625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K101"/>
  <sheetViews>
    <sheetView showGridLines="0" tabSelected="1" zoomScale="80" zoomScaleNormal="80" workbookViewId="0">
      <selection activeCell="G101" sqref="G101"/>
    </sheetView>
  </sheetViews>
  <sheetFormatPr baseColWidth="10" defaultRowHeight="15" x14ac:dyDescent="0.25"/>
  <cols>
    <col min="1" max="1" width="3" bestFit="1" customWidth="1"/>
    <col min="2" max="2" width="15.5703125" bestFit="1" customWidth="1"/>
    <col min="3" max="3" width="21" bestFit="1" customWidth="1"/>
    <col min="4" max="4" width="1.7109375" customWidth="1"/>
    <col min="5" max="5" width="23.7109375" bestFit="1" customWidth="1"/>
    <col min="6" max="6" width="11.28515625" bestFit="1" customWidth="1"/>
    <col min="7" max="7" width="17.42578125" customWidth="1"/>
    <col min="8" max="8" width="14.140625" bestFit="1" customWidth="1"/>
  </cols>
  <sheetData>
    <row r="1" spans="2:8" x14ac:dyDescent="0.25">
      <c r="G1" s="1"/>
      <c r="H1" s="1"/>
    </row>
    <row r="2" spans="2:8" ht="36" x14ac:dyDescent="0.55000000000000004">
      <c r="G2" s="14" t="s">
        <v>34</v>
      </c>
      <c r="H2" s="1"/>
    </row>
    <row r="3" spans="2:8" x14ac:dyDescent="0.25">
      <c r="G3" s="1"/>
      <c r="H3" s="1"/>
    </row>
    <row r="4" spans="2:8" x14ac:dyDescent="0.25">
      <c r="G4" s="1"/>
      <c r="H4" s="1"/>
    </row>
    <row r="5" spans="2:8" x14ac:dyDescent="0.25">
      <c r="B5" s="9" t="s">
        <v>35</v>
      </c>
      <c r="C5" s="9"/>
      <c r="G5" s="1"/>
      <c r="H5" s="1"/>
    </row>
    <row r="6" spans="2:8" x14ac:dyDescent="0.25">
      <c r="B6" s="9" t="s">
        <v>36</v>
      </c>
      <c r="C6" s="9"/>
      <c r="G6" s="1"/>
      <c r="H6" s="1"/>
    </row>
    <row r="7" spans="2:8" x14ac:dyDescent="0.25">
      <c r="B7" s="9" t="s">
        <v>37</v>
      </c>
      <c r="C7" s="9" t="s">
        <v>38</v>
      </c>
      <c r="G7" s="1"/>
      <c r="H7" s="1"/>
    </row>
    <row r="8" spans="2:8" x14ac:dyDescent="0.25">
      <c r="B8" s="9"/>
      <c r="C8" s="9"/>
      <c r="G8" s="1"/>
      <c r="H8" s="1"/>
    </row>
    <row r="10" spans="2:8" x14ac:dyDescent="0.25">
      <c r="B10" s="9" t="s">
        <v>29</v>
      </c>
    </row>
    <row r="11" spans="2:8" x14ac:dyDescent="0.25">
      <c r="B11" s="8">
        <v>490</v>
      </c>
      <c r="C11" s="6"/>
      <c r="D11" s="6"/>
    </row>
    <row r="12" spans="2:8" x14ac:dyDescent="0.25">
      <c r="B12" s="9" t="s">
        <v>27</v>
      </c>
      <c r="C12" s="9" t="s">
        <v>28</v>
      </c>
      <c r="D12" s="9"/>
      <c r="E12" s="10" t="s">
        <v>5</v>
      </c>
      <c r="F12" s="11" t="s">
        <v>4</v>
      </c>
      <c r="G12" s="11" t="s">
        <v>6</v>
      </c>
      <c r="H12" s="11" t="s">
        <v>7</v>
      </c>
    </row>
    <row r="13" spans="2:8" x14ac:dyDescent="0.25">
      <c r="B13" s="7">
        <f>$B$11*F13</f>
        <v>3491250</v>
      </c>
      <c r="C13" s="7">
        <f>$B$11*G13</f>
        <v>462070</v>
      </c>
      <c r="D13" s="7"/>
      <c r="E13" t="s">
        <v>17</v>
      </c>
      <c r="F13" s="4">
        <v>7125</v>
      </c>
      <c r="G13" s="4">
        <v>943</v>
      </c>
      <c r="H13" s="2">
        <f t="shared" ref="H13:H16" si="0">F13/G13</f>
        <v>7.5556733828207845</v>
      </c>
    </row>
    <row r="14" spans="2:8" x14ac:dyDescent="0.25">
      <c r="B14" s="7">
        <f t="shared" ref="B14:B28" si="1">$B$11*F14</f>
        <v>4248790</v>
      </c>
      <c r="C14" s="7">
        <f t="shared" ref="C14:C28" si="2">$B$11*G14</f>
        <v>525280</v>
      </c>
      <c r="D14" s="7"/>
      <c r="E14" t="s">
        <v>16</v>
      </c>
      <c r="F14" s="4">
        <v>8671</v>
      </c>
      <c r="G14" s="4">
        <v>1072</v>
      </c>
      <c r="H14" s="2">
        <f t="shared" si="0"/>
        <v>8.0886194029850742</v>
      </c>
    </row>
    <row r="15" spans="2:8" x14ac:dyDescent="0.25">
      <c r="B15" s="7">
        <f t="shared" si="1"/>
        <v>3931270</v>
      </c>
      <c r="C15" s="7">
        <f t="shared" si="2"/>
        <v>844760</v>
      </c>
      <c r="D15" s="7"/>
      <c r="E15" t="s">
        <v>15</v>
      </c>
      <c r="F15" s="4">
        <v>8023</v>
      </c>
      <c r="G15" s="4">
        <v>1724</v>
      </c>
      <c r="H15" s="2">
        <f t="shared" si="0"/>
        <v>4.653712296983759</v>
      </c>
    </row>
    <row r="16" spans="2:8" x14ac:dyDescent="0.25">
      <c r="B16" s="7">
        <f t="shared" si="1"/>
        <v>3895990</v>
      </c>
      <c r="C16" s="7">
        <f t="shared" si="2"/>
        <v>419930</v>
      </c>
      <c r="D16" s="7"/>
      <c r="E16" s="12" t="s">
        <v>14</v>
      </c>
      <c r="F16" s="4">
        <v>7951</v>
      </c>
      <c r="G16" s="4">
        <v>857</v>
      </c>
      <c r="H16" s="2">
        <f t="shared" si="0"/>
        <v>9.2777129521586925</v>
      </c>
    </row>
    <row r="17" spans="2:8" x14ac:dyDescent="0.25">
      <c r="B17" s="7">
        <f t="shared" si="1"/>
        <v>3976350</v>
      </c>
      <c r="C17" s="7">
        <f t="shared" si="2"/>
        <v>414050</v>
      </c>
      <c r="D17" s="7"/>
      <c r="E17" t="s">
        <v>13</v>
      </c>
      <c r="F17" s="4">
        <v>8115</v>
      </c>
      <c r="G17" s="4">
        <v>845</v>
      </c>
      <c r="H17" s="2">
        <f t="shared" ref="H17:H22" si="3">F17/G17</f>
        <v>9.603550295857989</v>
      </c>
    </row>
    <row r="18" spans="2:8" x14ac:dyDescent="0.25">
      <c r="B18" s="7">
        <f t="shared" si="1"/>
        <v>4159120</v>
      </c>
      <c r="C18" s="7">
        <f t="shared" si="2"/>
        <v>455700</v>
      </c>
      <c r="D18" s="7"/>
      <c r="E18" t="s">
        <v>12</v>
      </c>
      <c r="F18" s="4">
        <v>8488</v>
      </c>
      <c r="G18" s="4">
        <v>930</v>
      </c>
      <c r="H18" s="2">
        <f t="shared" si="3"/>
        <v>9.1268817204301076</v>
      </c>
    </row>
    <row r="19" spans="2:8" x14ac:dyDescent="0.25">
      <c r="B19" s="7">
        <f t="shared" si="1"/>
        <v>4077780</v>
      </c>
      <c r="C19" s="7">
        <f t="shared" si="2"/>
        <v>621810</v>
      </c>
      <c r="D19" s="7"/>
      <c r="E19" t="s">
        <v>11</v>
      </c>
      <c r="F19" s="4">
        <v>8322</v>
      </c>
      <c r="G19" s="4">
        <v>1269</v>
      </c>
      <c r="H19" s="2">
        <f t="shared" si="3"/>
        <v>6.5579196217494093</v>
      </c>
    </row>
    <row r="20" spans="2:8" x14ac:dyDescent="0.25">
      <c r="B20" s="7">
        <f t="shared" si="1"/>
        <v>4547690</v>
      </c>
      <c r="C20" s="7">
        <f t="shared" si="2"/>
        <v>490490</v>
      </c>
      <c r="D20" s="7"/>
      <c r="E20" t="s">
        <v>10</v>
      </c>
      <c r="F20" s="4">
        <v>9281</v>
      </c>
      <c r="G20" s="4">
        <v>1001</v>
      </c>
      <c r="H20" s="2">
        <f t="shared" si="3"/>
        <v>9.2717282717282714</v>
      </c>
    </row>
    <row r="21" spans="2:8" x14ac:dyDescent="0.25">
      <c r="B21" s="7">
        <f t="shared" si="1"/>
        <v>5327280</v>
      </c>
      <c r="C21" s="7">
        <f t="shared" si="2"/>
        <v>531160</v>
      </c>
      <c r="D21" s="7"/>
      <c r="E21" t="s">
        <v>9</v>
      </c>
      <c r="F21" s="4">
        <v>10872</v>
      </c>
      <c r="G21" s="4">
        <v>1084</v>
      </c>
      <c r="H21" s="2">
        <f t="shared" si="3"/>
        <v>10.029520295202952</v>
      </c>
    </row>
    <row r="22" spans="2:8" x14ac:dyDescent="0.25">
      <c r="B22" s="7">
        <f t="shared" si="1"/>
        <v>7111370</v>
      </c>
      <c r="C22" s="7">
        <f t="shared" si="2"/>
        <v>503230</v>
      </c>
      <c r="D22" s="7"/>
      <c r="E22" t="s">
        <v>8</v>
      </c>
      <c r="F22" s="4">
        <v>14513</v>
      </c>
      <c r="G22" s="4">
        <v>1027</v>
      </c>
      <c r="H22" s="2">
        <f t="shared" si="3"/>
        <v>14.13145082765336</v>
      </c>
    </row>
    <row r="23" spans="2:8" x14ac:dyDescent="0.25">
      <c r="B23" s="7">
        <f t="shared" si="1"/>
        <v>7250040</v>
      </c>
      <c r="C23" s="7">
        <f t="shared" si="2"/>
        <v>300860</v>
      </c>
      <c r="D23" s="7"/>
      <c r="E23" t="s">
        <v>3</v>
      </c>
      <c r="F23" s="1">
        <v>14796</v>
      </c>
      <c r="G23" s="1">
        <v>614</v>
      </c>
      <c r="H23" s="2">
        <f>F23/G23</f>
        <v>24.09771986970684</v>
      </c>
    </row>
    <row r="24" spans="2:8" x14ac:dyDescent="0.25">
      <c r="B24" s="7">
        <f t="shared" si="1"/>
        <v>6889890</v>
      </c>
      <c r="C24" s="7">
        <f t="shared" si="2"/>
        <v>460110</v>
      </c>
      <c r="D24" s="7"/>
      <c r="E24" t="s">
        <v>2</v>
      </c>
      <c r="F24" s="1">
        <v>14061</v>
      </c>
      <c r="G24" s="1">
        <v>939</v>
      </c>
      <c r="H24" s="2">
        <f t="shared" ref="H24:H28" si="4">F24/G24</f>
        <v>14.974440894568691</v>
      </c>
    </row>
    <row r="25" spans="2:8" x14ac:dyDescent="0.25">
      <c r="B25" s="7">
        <f t="shared" si="1"/>
        <v>6473880</v>
      </c>
      <c r="C25" s="7">
        <f t="shared" si="2"/>
        <v>618870</v>
      </c>
      <c r="D25" s="7"/>
      <c r="E25" t="s">
        <v>1</v>
      </c>
      <c r="F25" s="1">
        <v>13212</v>
      </c>
      <c r="G25" s="1">
        <v>1263</v>
      </c>
      <c r="H25" s="2">
        <f t="shared" si="4"/>
        <v>10.460807600950119</v>
      </c>
    </row>
    <row r="26" spans="2:8" x14ac:dyDescent="0.25">
      <c r="B26" s="7">
        <f t="shared" si="1"/>
        <v>7538160</v>
      </c>
      <c r="C26" s="7">
        <f t="shared" si="2"/>
        <v>540960</v>
      </c>
      <c r="D26" s="7"/>
      <c r="E26" t="s">
        <v>0</v>
      </c>
      <c r="F26" s="1">
        <v>15384</v>
      </c>
      <c r="G26" s="1">
        <v>1104</v>
      </c>
      <c r="H26" s="2">
        <f t="shared" si="4"/>
        <v>13.934782608695652</v>
      </c>
    </row>
    <row r="27" spans="2:8" x14ac:dyDescent="0.25">
      <c r="B27" s="7">
        <f t="shared" si="1"/>
        <v>9517760</v>
      </c>
      <c r="C27" s="7">
        <f t="shared" si="2"/>
        <v>531650</v>
      </c>
      <c r="E27" t="s">
        <v>25</v>
      </c>
      <c r="F27" s="1">
        <v>19424</v>
      </c>
      <c r="G27" s="1">
        <v>1085</v>
      </c>
      <c r="H27" s="2">
        <f t="shared" si="4"/>
        <v>17.902304147465436</v>
      </c>
    </row>
    <row r="28" spans="2:8" x14ac:dyDescent="0.25">
      <c r="B28" s="7">
        <f t="shared" si="1"/>
        <v>7988960</v>
      </c>
      <c r="C28" s="7">
        <f t="shared" si="2"/>
        <v>554190</v>
      </c>
      <c r="E28" t="s">
        <v>26</v>
      </c>
      <c r="F28" s="1">
        <v>16304</v>
      </c>
      <c r="G28" s="1">
        <v>1131</v>
      </c>
      <c r="H28" s="2">
        <f t="shared" si="4"/>
        <v>14.415561450044208</v>
      </c>
    </row>
    <row r="30" spans="2:8" x14ac:dyDescent="0.25">
      <c r="B30" s="9" t="s">
        <v>33</v>
      </c>
    </row>
    <row r="86" spans="2:11" x14ac:dyDescent="0.25">
      <c r="B86" s="9" t="s">
        <v>30</v>
      </c>
    </row>
    <row r="88" spans="2:11" x14ac:dyDescent="0.25">
      <c r="B88" s="9" t="s">
        <v>27</v>
      </c>
      <c r="C88" s="9" t="s">
        <v>28</v>
      </c>
      <c r="D88" s="9"/>
      <c r="E88" s="10" t="s">
        <v>5</v>
      </c>
      <c r="F88" s="11" t="s">
        <v>4</v>
      </c>
      <c r="G88" s="11" t="s">
        <v>6</v>
      </c>
      <c r="H88" s="11" t="s">
        <v>7</v>
      </c>
    </row>
    <row r="89" spans="2:11" x14ac:dyDescent="0.25">
      <c r="B89" s="3">
        <f>AVERAGE(B13:B16)</f>
        <v>3891825</v>
      </c>
      <c r="C89" s="3">
        <f>AVERAGE(C13:C16)</f>
        <v>563010</v>
      </c>
      <c r="E89" t="s">
        <v>18</v>
      </c>
      <c r="F89" s="3">
        <f>AVERAGE(F13:F16)</f>
        <v>7942.5</v>
      </c>
      <c r="G89" s="3">
        <f>AVERAGE(G13:G16)</f>
        <v>1149</v>
      </c>
      <c r="H89" s="2">
        <f t="shared" ref="H89:H92" si="5">F89/G89</f>
        <v>6.9125326370757181</v>
      </c>
    </row>
    <row r="90" spans="2:11" x14ac:dyDescent="0.25">
      <c r="B90" s="3">
        <f>AVERAGE(B17:B21)</f>
        <v>4417644</v>
      </c>
      <c r="C90" s="3">
        <f>AVERAGE(C17:C21)</f>
        <v>502642</v>
      </c>
      <c r="E90" t="s">
        <v>19</v>
      </c>
      <c r="F90" s="3">
        <f>AVERAGE(F17:F21)</f>
        <v>9015.6</v>
      </c>
      <c r="G90" s="3">
        <f>AVERAGE(G17:G21)</f>
        <v>1025.8</v>
      </c>
      <c r="H90" s="2">
        <f t="shared" si="5"/>
        <v>8.7888477286020681</v>
      </c>
    </row>
    <row r="91" spans="2:11" x14ac:dyDescent="0.25">
      <c r="B91" s="3">
        <f>AVERAGE(B22:B25)</f>
        <v>6931295</v>
      </c>
      <c r="C91" s="3">
        <f>AVERAGE(C22:C25)</f>
        <v>470767.5</v>
      </c>
      <c r="E91" t="s">
        <v>20</v>
      </c>
      <c r="F91" s="3">
        <f>AVERAGE(F22:F25)</f>
        <v>14145.5</v>
      </c>
      <c r="G91" s="3">
        <f>AVERAGE(G22:G25)</f>
        <v>960.75</v>
      </c>
      <c r="H91" s="2">
        <f t="shared" si="5"/>
        <v>14.723393182409575</v>
      </c>
    </row>
    <row r="92" spans="2:11" x14ac:dyDescent="0.25">
      <c r="B92" s="3">
        <f>AVERAGE(B26:B27)</f>
        <v>8527960</v>
      </c>
      <c r="C92" s="3">
        <f>AVERAGE(C26:C27)</f>
        <v>536305</v>
      </c>
      <c r="E92" t="s">
        <v>21</v>
      </c>
      <c r="F92" s="3">
        <f>AVERAGE(F26:F28)</f>
        <v>17037.333333333332</v>
      </c>
      <c r="G92" s="3">
        <f>AVERAGE(G26:G28)</f>
        <v>1106.6666666666667</v>
      </c>
      <c r="H92" s="2">
        <f t="shared" si="5"/>
        <v>15.395180722891563</v>
      </c>
    </row>
    <row r="93" spans="2:11" x14ac:dyDescent="0.25">
      <c r="K93" s="3"/>
    </row>
    <row r="94" spans="2:11" x14ac:dyDescent="0.25">
      <c r="B94" s="9" t="s">
        <v>31</v>
      </c>
      <c r="K94" s="3"/>
    </row>
    <row r="95" spans="2:11" x14ac:dyDescent="0.25">
      <c r="K95" s="3"/>
    </row>
    <row r="96" spans="2:11" x14ac:dyDescent="0.25">
      <c r="E96" s="10" t="s">
        <v>5</v>
      </c>
      <c r="F96" s="11" t="s">
        <v>4</v>
      </c>
      <c r="G96" s="11" t="s">
        <v>6</v>
      </c>
      <c r="J96" s="3"/>
    </row>
    <row r="97" spans="5:7" x14ac:dyDescent="0.25">
      <c r="E97" t="s">
        <v>22</v>
      </c>
      <c r="F97" s="5">
        <f t="shared" ref="F97:F99" si="6">F90/F89-1</f>
        <v>0.13510859301227574</v>
      </c>
      <c r="G97" s="5">
        <f>G90/G89-1</f>
        <v>-0.10722367275892086</v>
      </c>
    </row>
    <row r="98" spans="5:7" x14ac:dyDescent="0.25">
      <c r="E98" t="s">
        <v>23</v>
      </c>
      <c r="F98" s="5">
        <f t="shared" si="6"/>
        <v>0.56900261768490168</v>
      </c>
      <c r="G98" s="5">
        <f>G91/G90-1</f>
        <v>-6.3413920842269378E-2</v>
      </c>
    </row>
    <row r="99" spans="5:7" x14ac:dyDescent="0.25">
      <c r="E99" t="s">
        <v>24</v>
      </c>
      <c r="F99" s="5">
        <f t="shared" si="6"/>
        <v>0.2044348614989453</v>
      </c>
      <c r="G99" s="5">
        <f>G92/G91-1</f>
        <v>0.15187787318934864</v>
      </c>
    </row>
    <row r="100" spans="5:7" x14ac:dyDescent="0.25">
      <c r="F100" s="5"/>
    </row>
    <row r="101" spans="5:7" x14ac:dyDescent="0.25">
      <c r="E101" s="9" t="s">
        <v>32</v>
      </c>
      <c r="F101" s="13">
        <f>AVERAGE(F97:F99)</f>
        <v>0.3028486907320409</v>
      </c>
      <c r="G101" s="13">
        <f>AVERAGE(G97:G99)</f>
        <v>-6.2532401372805317E-3</v>
      </c>
    </row>
  </sheetData>
  <pageMargins left="0.19685039370078741" right="0.19685039370078741" top="0.74803149606299213" bottom="0.74803149606299213" header="0.31496062992125984" footer="0.31496062992125984"/>
  <pageSetup scale="64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Mesa</vt:lpstr>
      <vt:lpstr>Hoja2</vt:lpstr>
      <vt:lpstr>Hoja3</vt:lpstr>
      <vt:lpstr>Mesa!Área_de_impresión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Arturo Gonzalez</dc:creator>
  <cp:lastModifiedBy>Nancy Villalobos</cp:lastModifiedBy>
  <cp:lastPrinted>2012-10-19T16:51:09Z</cp:lastPrinted>
  <dcterms:created xsi:type="dcterms:W3CDTF">2012-10-10T18:12:24Z</dcterms:created>
  <dcterms:modified xsi:type="dcterms:W3CDTF">2013-08-26T14:02:10Z</dcterms:modified>
</cp:coreProperties>
</file>