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Grupo Farmacos\"/>
    </mc:Choice>
  </mc:AlternateContent>
  <bookViews>
    <workbookView xWindow="0" yWindow="0" windowWidth="20490" windowHeight="7545"/>
  </bookViews>
  <sheets>
    <sheet name="Tabla" sheetId="2" r:id="rId1"/>
    <sheet name="Base" sheetId="1" r:id="rId2"/>
  </sheets>
  <definedNames>
    <definedName name="_xlnm._FilterDatabase" localSheetId="1" hidden="1">Base!$A$2:$AO$121</definedName>
  </definedNames>
  <calcPr calcId="179017" calcMode="manual"/>
  <pivotCaches>
    <pivotCache cacheId="3" r:id="rId3"/>
  </pivotCaches>
</workbook>
</file>

<file path=xl/calcChain.xml><?xml version="1.0" encoding="utf-8"?>
<calcChain xmlns="http://schemas.openxmlformats.org/spreadsheetml/2006/main">
  <c r="AL121" i="1" l="1"/>
  <c r="X121" i="1"/>
  <c r="T121" i="1"/>
  <c r="AB121" i="1" s="1"/>
  <c r="AL120" i="1"/>
  <c r="X120" i="1"/>
  <c r="T120" i="1"/>
  <c r="AH120" i="1" s="1"/>
  <c r="AL119" i="1"/>
  <c r="AH119" i="1"/>
  <c r="X119" i="1"/>
  <c r="T119" i="1"/>
  <c r="V119" i="1" s="1"/>
  <c r="AL118" i="1"/>
  <c r="X118" i="1"/>
  <c r="T118" i="1"/>
  <c r="AL117" i="1"/>
  <c r="X117" i="1"/>
  <c r="T117" i="1"/>
  <c r="AL116" i="1"/>
  <c r="X116" i="1"/>
  <c r="T116" i="1"/>
  <c r="AH116" i="1" s="1"/>
  <c r="AL115" i="1"/>
  <c r="X115" i="1"/>
  <c r="T115" i="1"/>
  <c r="AH115" i="1" s="1"/>
  <c r="AL114" i="1"/>
  <c r="X114" i="1"/>
  <c r="T114" i="1"/>
  <c r="AL113" i="1"/>
  <c r="AH113" i="1"/>
  <c r="X113" i="1"/>
  <c r="T113" i="1"/>
  <c r="AL112" i="1"/>
  <c r="X112" i="1"/>
  <c r="T112" i="1"/>
  <c r="AB112" i="1" s="1"/>
  <c r="AL111" i="1"/>
  <c r="X111" i="1"/>
  <c r="T111" i="1"/>
  <c r="AB111" i="1" s="1"/>
  <c r="AL110" i="1"/>
  <c r="X110" i="1"/>
  <c r="T110" i="1"/>
  <c r="AL109" i="1"/>
  <c r="X109" i="1"/>
  <c r="T109" i="1"/>
  <c r="AB109" i="1" s="1"/>
  <c r="AL108" i="1"/>
  <c r="X108" i="1"/>
  <c r="V108" i="1"/>
  <c r="T108" i="1"/>
  <c r="AB108" i="1" s="1"/>
  <c r="AL107" i="1"/>
  <c r="X107" i="1"/>
  <c r="W107" i="1"/>
  <c r="T107" i="1"/>
  <c r="AB107" i="1" s="1"/>
  <c r="AL106" i="1"/>
  <c r="X106" i="1"/>
  <c r="T106" i="1"/>
  <c r="AL105" i="1"/>
  <c r="X105" i="1"/>
  <c r="T105" i="1"/>
  <c r="AB105" i="1" s="1"/>
  <c r="AL104" i="1"/>
  <c r="X104" i="1"/>
  <c r="T104" i="1"/>
  <c r="AL103" i="1"/>
  <c r="X103" i="1"/>
  <c r="T103" i="1"/>
  <c r="AH103" i="1" s="1"/>
  <c r="AL102" i="1"/>
  <c r="X102" i="1"/>
  <c r="T102" i="1"/>
  <c r="AL101" i="1"/>
  <c r="X101" i="1"/>
  <c r="T101" i="1"/>
  <c r="V101" i="1" s="1"/>
  <c r="AL100" i="1"/>
  <c r="X100" i="1"/>
  <c r="T100" i="1"/>
  <c r="AL99" i="1"/>
  <c r="X99" i="1"/>
  <c r="T99" i="1"/>
  <c r="AH99" i="1" s="1"/>
  <c r="AL98" i="1"/>
  <c r="X98" i="1"/>
  <c r="W98" i="1"/>
  <c r="T98" i="1"/>
  <c r="AB98" i="1" s="1"/>
  <c r="AL97" i="1"/>
  <c r="X97" i="1"/>
  <c r="T97" i="1"/>
  <c r="AB97" i="1" s="1"/>
  <c r="AL96" i="1"/>
  <c r="X96" i="1"/>
  <c r="T96" i="1"/>
  <c r="AL95" i="1"/>
  <c r="AH95" i="1"/>
  <c r="X95" i="1"/>
  <c r="T95" i="1"/>
  <c r="AB95" i="1" s="1"/>
  <c r="AL94" i="1"/>
  <c r="X94" i="1"/>
  <c r="T94" i="1"/>
  <c r="AB94" i="1" s="1"/>
  <c r="AL93" i="1"/>
  <c r="X93" i="1"/>
  <c r="W93" i="1"/>
  <c r="V93" i="1"/>
  <c r="T93" i="1"/>
  <c r="AB93" i="1" s="1"/>
  <c r="AL92" i="1"/>
  <c r="X92" i="1"/>
  <c r="T92" i="1"/>
  <c r="AL91" i="1"/>
  <c r="X91" i="1"/>
  <c r="T91" i="1"/>
  <c r="AB91" i="1" s="1"/>
  <c r="AL90" i="1"/>
  <c r="X90" i="1"/>
  <c r="V90" i="1"/>
  <c r="T90" i="1"/>
  <c r="AH90" i="1" s="1"/>
  <c r="AK90" i="1" s="1"/>
  <c r="AL89" i="1"/>
  <c r="X89" i="1"/>
  <c r="T89" i="1"/>
  <c r="V89" i="1" s="1"/>
  <c r="AL88" i="1"/>
  <c r="X88" i="1"/>
  <c r="T88" i="1"/>
  <c r="AL87" i="1"/>
  <c r="X87" i="1"/>
  <c r="T87" i="1"/>
  <c r="AL86" i="1"/>
  <c r="X86" i="1"/>
  <c r="T86" i="1"/>
  <c r="AH86" i="1" s="1"/>
  <c r="AL85" i="1"/>
  <c r="X85" i="1"/>
  <c r="T85" i="1"/>
  <c r="AL84" i="1"/>
  <c r="X84" i="1"/>
  <c r="T84" i="1"/>
  <c r="AB84" i="1" s="1"/>
  <c r="AL83" i="1"/>
  <c r="X83" i="1"/>
  <c r="T83" i="1"/>
  <c r="AB83" i="1" s="1"/>
  <c r="AL82" i="1"/>
  <c r="X82" i="1"/>
  <c r="T82" i="1"/>
  <c r="AB82" i="1" s="1"/>
  <c r="AL81" i="1"/>
  <c r="X81" i="1"/>
  <c r="V81" i="1"/>
  <c r="T81" i="1"/>
  <c r="AB81" i="1" s="1"/>
  <c r="AL80" i="1"/>
  <c r="X80" i="1"/>
  <c r="T80" i="1"/>
  <c r="AB80" i="1" s="1"/>
  <c r="AL79" i="1"/>
  <c r="X79" i="1"/>
  <c r="V79" i="1"/>
  <c r="T79" i="1"/>
  <c r="W79" i="1" s="1"/>
  <c r="AL78" i="1"/>
  <c r="X78" i="1"/>
  <c r="T78" i="1"/>
  <c r="AH78" i="1" s="1"/>
  <c r="AK78" i="1" s="1"/>
  <c r="AL77" i="1"/>
  <c r="X77" i="1"/>
  <c r="T77" i="1"/>
  <c r="AH77" i="1" s="1"/>
  <c r="AL76" i="1"/>
  <c r="X76" i="1"/>
  <c r="T76" i="1"/>
  <c r="AB76" i="1" s="1"/>
  <c r="AL75" i="1"/>
  <c r="X75" i="1"/>
  <c r="T75" i="1"/>
  <c r="AB75" i="1" s="1"/>
  <c r="AL74" i="1"/>
  <c r="X74" i="1"/>
  <c r="T74" i="1"/>
  <c r="AB74" i="1" s="1"/>
  <c r="AL73" i="1"/>
  <c r="X73" i="1"/>
  <c r="V73" i="1"/>
  <c r="T73" i="1"/>
  <c r="AB73" i="1" s="1"/>
  <c r="AL72" i="1"/>
  <c r="X72" i="1"/>
  <c r="W72" i="1"/>
  <c r="T72" i="1"/>
  <c r="AB72" i="1" s="1"/>
  <c r="AL71" i="1"/>
  <c r="AH71" i="1"/>
  <c r="AJ71" i="1" s="1"/>
  <c r="X71" i="1"/>
  <c r="T71" i="1"/>
  <c r="W71" i="1" s="1"/>
  <c r="AL70" i="1"/>
  <c r="X70" i="1"/>
  <c r="T70" i="1"/>
  <c r="W70" i="1" s="1"/>
  <c r="AL69" i="1"/>
  <c r="X69" i="1"/>
  <c r="T69" i="1"/>
  <c r="AH69" i="1" s="1"/>
  <c r="AK69" i="1" s="1"/>
  <c r="AL68" i="1"/>
  <c r="X68" i="1"/>
  <c r="T68" i="1"/>
  <c r="AB68" i="1" s="1"/>
  <c r="AL67" i="1"/>
  <c r="X67" i="1"/>
  <c r="V67" i="1"/>
  <c r="T67" i="1"/>
  <c r="AB67" i="1" s="1"/>
  <c r="AL66" i="1"/>
  <c r="X66" i="1"/>
  <c r="T66" i="1"/>
  <c r="W66" i="1" s="1"/>
  <c r="AL65" i="1"/>
  <c r="X65" i="1"/>
  <c r="T65" i="1"/>
  <c r="AB65" i="1" s="1"/>
  <c r="AL64" i="1"/>
  <c r="X64" i="1"/>
  <c r="T64" i="1"/>
  <c r="AH64" i="1" s="1"/>
  <c r="AL63" i="1"/>
  <c r="X63" i="1"/>
  <c r="V63" i="1"/>
  <c r="T63" i="1"/>
  <c r="AB63" i="1" s="1"/>
  <c r="AL62" i="1"/>
  <c r="X62" i="1"/>
  <c r="T62" i="1"/>
  <c r="W62" i="1" s="1"/>
  <c r="AL61" i="1"/>
  <c r="X61" i="1"/>
  <c r="T61" i="1"/>
  <c r="AB61" i="1" s="1"/>
  <c r="AL60" i="1"/>
  <c r="X60" i="1"/>
  <c r="T60" i="1"/>
  <c r="AL59" i="1"/>
  <c r="X59" i="1"/>
  <c r="T59" i="1"/>
  <c r="AL58" i="1"/>
  <c r="X58" i="1"/>
  <c r="T58" i="1"/>
  <c r="AL57" i="1"/>
  <c r="X57" i="1"/>
  <c r="V57" i="1"/>
  <c r="T57" i="1"/>
  <c r="AL56" i="1"/>
  <c r="X56" i="1"/>
  <c r="T56" i="1"/>
  <c r="AH56" i="1" s="1"/>
  <c r="AL55" i="1"/>
  <c r="X55" i="1"/>
  <c r="T55" i="1"/>
  <c r="AH55" i="1" s="1"/>
  <c r="AL54" i="1"/>
  <c r="X54" i="1"/>
  <c r="T54" i="1"/>
  <c r="AB54" i="1" s="1"/>
  <c r="AL53" i="1"/>
  <c r="X53" i="1"/>
  <c r="T53" i="1"/>
  <c r="AH53" i="1" s="1"/>
  <c r="AL52" i="1"/>
  <c r="X52" i="1"/>
  <c r="T52" i="1"/>
  <c r="AL51" i="1"/>
  <c r="X51" i="1"/>
  <c r="T51" i="1"/>
  <c r="AB51" i="1" s="1"/>
  <c r="AL50" i="1"/>
  <c r="X50" i="1"/>
  <c r="T50" i="1"/>
  <c r="AB50" i="1" s="1"/>
  <c r="AL49" i="1"/>
  <c r="AH49" i="1"/>
  <c r="X49" i="1"/>
  <c r="T49" i="1"/>
  <c r="AB49" i="1" s="1"/>
  <c r="AL48" i="1"/>
  <c r="X48" i="1"/>
  <c r="T48" i="1"/>
  <c r="AL47" i="1"/>
  <c r="X47" i="1"/>
  <c r="T47" i="1"/>
  <c r="AB47" i="1" s="1"/>
  <c r="AL46" i="1"/>
  <c r="X46" i="1"/>
  <c r="T46" i="1"/>
  <c r="AB46" i="1" s="1"/>
  <c r="AL45" i="1"/>
  <c r="X45" i="1"/>
  <c r="T45" i="1"/>
  <c r="AH45" i="1" s="1"/>
  <c r="AL44" i="1"/>
  <c r="X44" i="1"/>
  <c r="V44" i="1"/>
  <c r="T44" i="1"/>
  <c r="AL43" i="1"/>
  <c r="X43" i="1"/>
  <c r="T43" i="1"/>
  <c r="AH43" i="1" s="1"/>
  <c r="AL42" i="1"/>
  <c r="X42" i="1"/>
  <c r="T42" i="1"/>
  <c r="AB42" i="1" s="1"/>
  <c r="AL41" i="1"/>
  <c r="X41" i="1"/>
  <c r="T41" i="1"/>
  <c r="AH41" i="1" s="1"/>
  <c r="AL40" i="1"/>
  <c r="X40" i="1"/>
  <c r="T40" i="1"/>
  <c r="AL39" i="1"/>
  <c r="X39" i="1"/>
  <c r="T39" i="1"/>
  <c r="AB39" i="1" s="1"/>
  <c r="AL38" i="1"/>
  <c r="X38" i="1"/>
  <c r="T38" i="1"/>
  <c r="AB38" i="1" s="1"/>
  <c r="AL37" i="1"/>
  <c r="X37" i="1"/>
  <c r="T37" i="1"/>
  <c r="AB37" i="1" s="1"/>
  <c r="AL36" i="1"/>
  <c r="X36" i="1"/>
  <c r="T36" i="1"/>
  <c r="AL35" i="1"/>
  <c r="X35" i="1"/>
  <c r="T35" i="1"/>
  <c r="AB35" i="1" s="1"/>
  <c r="AL34" i="1"/>
  <c r="X34" i="1"/>
  <c r="T34" i="1"/>
  <c r="AB34" i="1" s="1"/>
  <c r="AL33" i="1"/>
  <c r="X33" i="1"/>
  <c r="T33" i="1"/>
  <c r="AH33" i="1" s="1"/>
  <c r="AL32" i="1"/>
  <c r="X32" i="1"/>
  <c r="T32" i="1"/>
  <c r="V32" i="1" s="1"/>
  <c r="AL31" i="1"/>
  <c r="X31" i="1"/>
  <c r="V31" i="1"/>
  <c r="T31" i="1"/>
  <c r="AH31" i="1" s="1"/>
  <c r="AK31" i="1" s="1"/>
  <c r="AL30" i="1"/>
  <c r="X30" i="1"/>
  <c r="T30" i="1"/>
  <c r="AB30" i="1" s="1"/>
  <c r="AL29" i="1"/>
  <c r="X29" i="1"/>
  <c r="V29" i="1"/>
  <c r="T29" i="1"/>
  <c r="AB29" i="1" s="1"/>
  <c r="AL28" i="1"/>
  <c r="X28" i="1"/>
  <c r="T28" i="1"/>
  <c r="AL27" i="1"/>
  <c r="X27" i="1"/>
  <c r="T27" i="1"/>
  <c r="AL26" i="1"/>
  <c r="X26" i="1"/>
  <c r="T26" i="1"/>
  <c r="AB26" i="1" s="1"/>
  <c r="AL25" i="1"/>
  <c r="AH25" i="1"/>
  <c r="X25" i="1"/>
  <c r="T25" i="1"/>
  <c r="AL24" i="1"/>
  <c r="X24" i="1"/>
  <c r="T24" i="1"/>
  <c r="V24" i="1" s="1"/>
  <c r="AL23" i="1"/>
  <c r="X23" i="1"/>
  <c r="T23" i="1"/>
  <c r="V23" i="1" s="1"/>
  <c r="AL22" i="1"/>
  <c r="X22" i="1"/>
  <c r="T22" i="1"/>
  <c r="AL21" i="1"/>
  <c r="X21" i="1"/>
  <c r="T21" i="1"/>
  <c r="AB21" i="1" s="1"/>
  <c r="AL20" i="1"/>
  <c r="X20" i="1"/>
  <c r="T20" i="1"/>
  <c r="AH20" i="1" s="1"/>
  <c r="AK20" i="1" s="1"/>
  <c r="AL19" i="1"/>
  <c r="X19" i="1"/>
  <c r="T19" i="1"/>
  <c r="AL18" i="1"/>
  <c r="X18" i="1"/>
  <c r="T18" i="1"/>
  <c r="AB18" i="1" s="1"/>
  <c r="AL17" i="1"/>
  <c r="X17" i="1"/>
  <c r="T17" i="1"/>
  <c r="AH17" i="1" s="1"/>
  <c r="AL16" i="1"/>
  <c r="X16" i="1"/>
  <c r="T16" i="1"/>
  <c r="AH16" i="1" s="1"/>
  <c r="AK16" i="1" s="1"/>
  <c r="AL15" i="1"/>
  <c r="X15" i="1"/>
  <c r="T15" i="1"/>
  <c r="AH15" i="1" s="1"/>
  <c r="AL14" i="1"/>
  <c r="X14" i="1"/>
  <c r="T14" i="1"/>
  <c r="AB14" i="1" s="1"/>
  <c r="AL13" i="1"/>
  <c r="X13" i="1"/>
  <c r="T13" i="1"/>
  <c r="AB13" i="1" s="1"/>
  <c r="AL12" i="1"/>
  <c r="X12" i="1"/>
  <c r="T12" i="1"/>
  <c r="AH12" i="1" s="1"/>
  <c r="AK12" i="1" s="1"/>
  <c r="AL11" i="1"/>
  <c r="AH11" i="1"/>
  <c r="X11" i="1"/>
  <c r="T11" i="1"/>
  <c r="W11" i="1" s="1"/>
  <c r="AL10" i="1"/>
  <c r="X10" i="1"/>
  <c r="T10" i="1"/>
  <c r="AB10" i="1" s="1"/>
  <c r="AL9" i="1"/>
  <c r="X9" i="1"/>
  <c r="T9" i="1"/>
  <c r="AB9" i="1" s="1"/>
  <c r="AL8" i="1"/>
  <c r="X8" i="1"/>
  <c r="T8" i="1"/>
  <c r="AH8" i="1" s="1"/>
  <c r="AL7" i="1"/>
  <c r="X7" i="1"/>
  <c r="T7" i="1"/>
  <c r="AL6" i="1"/>
  <c r="X6" i="1"/>
  <c r="T6" i="1"/>
  <c r="AB6" i="1" s="1"/>
  <c r="AL5" i="1"/>
  <c r="X5" i="1"/>
  <c r="T5" i="1"/>
  <c r="AB5" i="1" s="1"/>
  <c r="AL4" i="1"/>
  <c r="X4" i="1"/>
  <c r="T4" i="1"/>
  <c r="AH4" i="1" s="1"/>
  <c r="AK4" i="1" s="1"/>
  <c r="AL3" i="1"/>
  <c r="X3" i="1"/>
  <c r="W3" i="1"/>
  <c r="T3" i="1"/>
  <c r="AH3" i="1" s="1"/>
  <c r="AH23" i="1" l="1"/>
  <c r="AK23" i="1" s="1"/>
  <c r="V61" i="1"/>
  <c r="W63" i="1"/>
  <c r="W64" i="1"/>
  <c r="V65" i="1"/>
  <c r="W67" i="1"/>
  <c r="W73" i="1"/>
  <c r="W81" i="1"/>
  <c r="V82" i="1"/>
  <c r="AH89" i="1"/>
  <c r="AK89" i="1" s="1"/>
  <c r="AH21" i="1"/>
  <c r="AK21" i="1" s="1"/>
  <c r="W82" i="1"/>
  <c r="V105" i="1"/>
  <c r="W108" i="1"/>
  <c r="V37" i="1"/>
  <c r="V39" i="1"/>
  <c r="V91" i="1"/>
  <c r="V94" i="1"/>
  <c r="V109" i="1"/>
  <c r="V111" i="1"/>
  <c r="W20" i="1"/>
  <c r="V21" i="1"/>
  <c r="AH29" i="1"/>
  <c r="AJ29" i="1" s="1"/>
  <c r="W35" i="1"/>
  <c r="W39" i="1"/>
  <c r="V47" i="1"/>
  <c r="V49" i="1"/>
  <c r="V51" i="1"/>
  <c r="AH65" i="1"/>
  <c r="AK65" i="1" s="1"/>
  <c r="W74" i="1"/>
  <c r="W94" i="1"/>
  <c r="V95" i="1"/>
  <c r="V97" i="1"/>
  <c r="W111" i="1"/>
  <c r="V112" i="1"/>
  <c r="W15" i="1"/>
  <c r="V35" i="1"/>
  <c r="V74" i="1"/>
  <c r="V121" i="1"/>
  <c r="AH37" i="1"/>
  <c r="AJ37" i="1" s="1"/>
  <c r="W47" i="1"/>
  <c r="W51" i="1"/>
  <c r="W97" i="1"/>
  <c r="V98" i="1"/>
  <c r="V107" i="1"/>
  <c r="AH109" i="1"/>
  <c r="AK109" i="1" s="1"/>
  <c r="W112" i="1"/>
  <c r="AJ43" i="1"/>
  <c r="AK43" i="1"/>
  <c r="AK56" i="1"/>
  <c r="AJ56" i="1"/>
  <c r="AK103" i="1"/>
  <c r="AJ103" i="1"/>
  <c r="AK55" i="1"/>
  <c r="AJ55" i="1"/>
  <c r="AK77" i="1"/>
  <c r="AJ77" i="1"/>
  <c r="AK86" i="1"/>
  <c r="AJ86" i="1"/>
  <c r="AB19" i="1"/>
  <c r="V19" i="1"/>
  <c r="AB28" i="1"/>
  <c r="V28" i="1"/>
  <c r="AB59" i="1"/>
  <c r="W59" i="1"/>
  <c r="AB85" i="1"/>
  <c r="W85" i="1"/>
  <c r="V85" i="1"/>
  <c r="AB87" i="1"/>
  <c r="AH87" i="1"/>
  <c r="AJ87" i="1" s="1"/>
  <c r="AB7" i="1"/>
  <c r="W7" i="1"/>
  <c r="AJ15" i="1"/>
  <c r="AK15" i="1"/>
  <c r="AB27" i="1"/>
  <c r="V27" i="1"/>
  <c r="AB41" i="1"/>
  <c r="V41" i="1"/>
  <c r="AH48" i="1"/>
  <c r="W48" i="1"/>
  <c r="AB53" i="1"/>
  <c r="V53" i="1"/>
  <c r="AB60" i="1"/>
  <c r="W60" i="1"/>
  <c r="AB69" i="1"/>
  <c r="W69" i="1"/>
  <c r="V69" i="1"/>
  <c r="W75" i="1"/>
  <c r="V75" i="1"/>
  <c r="AH85" i="1"/>
  <c r="AB99" i="1"/>
  <c r="V99" i="1"/>
  <c r="AB104" i="1"/>
  <c r="W104" i="1"/>
  <c r="AB115" i="1"/>
  <c r="W115" i="1"/>
  <c r="V115" i="1"/>
  <c r="AB116" i="1"/>
  <c r="W116" i="1"/>
  <c r="V116" i="1"/>
  <c r="AB117" i="1"/>
  <c r="AH117" i="1"/>
  <c r="AJ117" i="1" s="1"/>
  <c r="AB120" i="1"/>
  <c r="W120" i="1"/>
  <c r="V120" i="1"/>
  <c r="W4" i="1"/>
  <c r="V5" i="1"/>
  <c r="V7" i="1"/>
  <c r="AH9" i="1"/>
  <c r="AK9" i="1" s="1"/>
  <c r="W12" i="1"/>
  <c r="V13" i="1"/>
  <c r="AB15" i="1"/>
  <c r="V15" i="1"/>
  <c r="AJ16" i="1"/>
  <c r="AH19" i="1"/>
  <c r="AH24" i="1"/>
  <c r="AK24" i="1" s="1"/>
  <c r="W24" i="1"/>
  <c r="AB25" i="1"/>
  <c r="V25" i="1"/>
  <c r="W27" i="1"/>
  <c r="AH28" i="1"/>
  <c r="AH32" i="1"/>
  <c r="AK32" i="1" s="1"/>
  <c r="W32" i="1"/>
  <c r="AB33" i="1"/>
  <c r="V33" i="1"/>
  <c r="AH40" i="1"/>
  <c r="AK40" i="1" s="1"/>
  <c r="W40" i="1"/>
  <c r="AH52" i="1"/>
  <c r="AK52" i="1" s="1"/>
  <c r="W52" i="1"/>
  <c r="AH59" i="1"/>
  <c r="V60" i="1"/>
  <c r="W68" i="1"/>
  <c r="AB89" i="1"/>
  <c r="W89" i="1"/>
  <c r="AJ89" i="1"/>
  <c r="V104" i="1"/>
  <c r="AB113" i="1"/>
  <c r="V113" i="1"/>
  <c r="V117" i="1"/>
  <c r="AJ3" i="1"/>
  <c r="AK3" i="1"/>
  <c r="AK8" i="1"/>
  <c r="AJ8" i="1"/>
  <c r="AJ11" i="1"/>
  <c r="AK11" i="1"/>
  <c r="AB86" i="1"/>
  <c r="W86" i="1"/>
  <c r="V86" i="1"/>
  <c r="AB103" i="1"/>
  <c r="W103" i="1"/>
  <c r="AK115" i="1"/>
  <c r="AJ115" i="1"/>
  <c r="AK116" i="1"/>
  <c r="AJ116" i="1"/>
  <c r="AK119" i="1"/>
  <c r="AJ119" i="1"/>
  <c r="AK120" i="1"/>
  <c r="AJ120" i="1"/>
  <c r="AB3" i="1"/>
  <c r="V3" i="1"/>
  <c r="AH5" i="1"/>
  <c r="AJ5" i="1" s="1"/>
  <c r="AH7" i="1"/>
  <c r="W8" i="1"/>
  <c r="V9" i="1"/>
  <c r="AB11" i="1"/>
  <c r="V11" i="1"/>
  <c r="AH13" i="1"/>
  <c r="AK13" i="1" s="1"/>
  <c r="W16" i="1"/>
  <c r="AB17" i="1"/>
  <c r="V17" i="1"/>
  <c r="W19" i="1"/>
  <c r="AB23" i="1"/>
  <c r="W23" i="1"/>
  <c r="AJ23" i="1"/>
  <c r="AH27" i="1"/>
  <c r="W28" i="1"/>
  <c r="AB31" i="1"/>
  <c r="W31" i="1"/>
  <c r="AJ31" i="1"/>
  <c r="AH36" i="1"/>
  <c r="W36" i="1"/>
  <c r="AB43" i="1"/>
  <c r="W43" i="1"/>
  <c r="V43" i="1"/>
  <c r="AH44" i="1"/>
  <c r="AK44" i="1" s="1"/>
  <c r="W44" i="1"/>
  <c r="AB45" i="1"/>
  <c r="V45" i="1"/>
  <c r="AB55" i="1"/>
  <c r="W55" i="1"/>
  <c r="V55" i="1"/>
  <c r="AB56" i="1"/>
  <c r="W56" i="1"/>
  <c r="V56" i="1"/>
  <c r="AB57" i="1"/>
  <c r="AH57" i="1"/>
  <c r="AJ57" i="1" s="1"/>
  <c r="V59" i="1"/>
  <c r="AH60" i="1"/>
  <c r="AB77" i="1"/>
  <c r="W77" i="1"/>
  <c r="V77" i="1"/>
  <c r="AB78" i="1"/>
  <c r="W78" i="1"/>
  <c r="V78" i="1"/>
  <c r="W83" i="1"/>
  <c r="V83" i="1"/>
  <c r="V87" i="1"/>
  <c r="AB90" i="1"/>
  <c r="W90" i="1"/>
  <c r="AJ90" i="1"/>
  <c r="AB101" i="1"/>
  <c r="AH101" i="1"/>
  <c r="AK101" i="1" s="1"/>
  <c r="V103" i="1"/>
  <c r="AH104" i="1"/>
  <c r="AB119" i="1"/>
  <c r="W119" i="1"/>
  <c r="AH35" i="1"/>
  <c r="AH39" i="1"/>
  <c r="AH47" i="1"/>
  <c r="AH51" i="1"/>
  <c r="AH61" i="1"/>
  <c r="AK61" i="1" s="1"/>
  <c r="AH67" i="1"/>
  <c r="AJ67" i="1" s="1"/>
  <c r="AH91" i="1"/>
  <c r="AJ91" i="1" s="1"/>
  <c r="AH97" i="1"/>
  <c r="AH98" i="1"/>
  <c r="AH105" i="1"/>
  <c r="AK105" i="1" s="1"/>
  <c r="AH111" i="1"/>
  <c r="AH112" i="1"/>
  <c r="AH121" i="1"/>
  <c r="AK121" i="1" s="1"/>
  <c r="AH63" i="1"/>
  <c r="AH73" i="1"/>
  <c r="AH74" i="1"/>
  <c r="AK74" i="1" s="1"/>
  <c r="AH81" i="1"/>
  <c r="AH82" i="1"/>
  <c r="AK82" i="1" s="1"/>
  <c r="AH93" i="1"/>
  <c r="AH94" i="1"/>
  <c r="AH107" i="1"/>
  <c r="AH108" i="1"/>
  <c r="W22" i="1"/>
  <c r="AH22" i="1"/>
  <c r="V22" i="1"/>
  <c r="AK45" i="1"/>
  <c r="AJ45" i="1"/>
  <c r="W58" i="1"/>
  <c r="AH58" i="1"/>
  <c r="V58" i="1"/>
  <c r="AJ4" i="1"/>
  <c r="W10" i="1"/>
  <c r="AH10" i="1"/>
  <c r="V10" i="1"/>
  <c r="AK17" i="1"/>
  <c r="AJ17" i="1"/>
  <c r="AJ20" i="1"/>
  <c r="AK25" i="1"/>
  <c r="AJ25" i="1"/>
  <c r="AK29" i="1"/>
  <c r="AK49" i="1"/>
  <c r="AJ49" i="1"/>
  <c r="AK33" i="1"/>
  <c r="AJ33" i="1"/>
  <c r="AK5" i="1"/>
  <c r="W14" i="1"/>
  <c r="AH14" i="1"/>
  <c r="V14" i="1"/>
  <c r="AB22" i="1"/>
  <c r="W34" i="1"/>
  <c r="AH34" i="1"/>
  <c r="V34" i="1"/>
  <c r="AK41" i="1"/>
  <c r="AJ41" i="1"/>
  <c r="W46" i="1"/>
  <c r="AH46" i="1"/>
  <c r="V46" i="1"/>
  <c r="AK53" i="1"/>
  <c r="AJ53" i="1"/>
  <c r="AB58" i="1"/>
  <c r="AJ64" i="1"/>
  <c r="AK64" i="1"/>
  <c r="W6" i="1"/>
  <c r="AH6" i="1"/>
  <c r="V6" i="1"/>
  <c r="W42" i="1"/>
  <c r="AH42" i="1"/>
  <c r="V42" i="1"/>
  <c r="W54" i="1"/>
  <c r="AH54" i="1"/>
  <c r="V54" i="1"/>
  <c r="AJ12" i="1"/>
  <c r="W18" i="1"/>
  <c r="AH18" i="1"/>
  <c r="V18" i="1"/>
  <c r="W26" i="1"/>
  <c r="AH26" i="1"/>
  <c r="V26" i="1"/>
  <c r="W30" i="1"/>
  <c r="AH30" i="1"/>
  <c r="V30" i="1"/>
  <c r="W38" i="1"/>
  <c r="AH38" i="1"/>
  <c r="V38" i="1"/>
  <c r="W50" i="1"/>
  <c r="AH50" i="1"/>
  <c r="V50" i="1"/>
  <c r="AB66" i="1"/>
  <c r="AB70" i="1"/>
  <c r="W88" i="1"/>
  <c r="AH88" i="1"/>
  <c r="V88" i="1"/>
  <c r="W92" i="1"/>
  <c r="AH92" i="1"/>
  <c r="V92" i="1"/>
  <c r="W96" i="1"/>
  <c r="AH96" i="1"/>
  <c r="V96" i="1"/>
  <c r="W100" i="1"/>
  <c r="AH100" i="1"/>
  <c r="V100" i="1"/>
  <c r="W102" i="1"/>
  <c r="AH102" i="1"/>
  <c r="V102" i="1"/>
  <c r="W106" i="1"/>
  <c r="AH106" i="1"/>
  <c r="V106" i="1"/>
  <c r="W110" i="1"/>
  <c r="AH110" i="1"/>
  <c r="V110" i="1"/>
  <c r="W114" i="1"/>
  <c r="AH114" i="1"/>
  <c r="V114" i="1"/>
  <c r="W118" i="1"/>
  <c r="AH118" i="1"/>
  <c r="V118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V62" i="1"/>
  <c r="AH62" i="1"/>
  <c r="W65" i="1"/>
  <c r="V66" i="1"/>
  <c r="AH66" i="1"/>
  <c r="AH68" i="1"/>
  <c r="V68" i="1"/>
  <c r="AJ69" i="1"/>
  <c r="V70" i="1"/>
  <c r="AH70" i="1"/>
  <c r="V71" i="1"/>
  <c r="AK71" i="1"/>
  <c r="AH75" i="1"/>
  <c r="AJ78" i="1"/>
  <c r="W80" i="1"/>
  <c r="AH80" i="1"/>
  <c r="V80" i="1"/>
  <c r="AH83" i="1"/>
  <c r="AB62" i="1"/>
  <c r="AB4" i="1"/>
  <c r="AB8" i="1"/>
  <c r="AB12" i="1"/>
  <c r="AB16" i="1"/>
  <c r="AB20" i="1"/>
  <c r="AB24" i="1"/>
  <c r="AB32" i="1"/>
  <c r="AB36" i="1"/>
  <c r="AB40" i="1"/>
  <c r="AB44" i="1"/>
  <c r="AB48" i="1"/>
  <c r="AB52" i="1"/>
  <c r="AB64" i="1"/>
  <c r="AB79" i="1"/>
  <c r="AK87" i="1"/>
  <c r="AB88" i="1"/>
  <c r="AK91" i="1"/>
  <c r="AB92" i="1"/>
  <c r="AK95" i="1"/>
  <c r="AJ95" i="1"/>
  <c r="AB96" i="1"/>
  <c r="AK99" i="1"/>
  <c r="AJ99" i="1"/>
  <c r="AB100" i="1"/>
  <c r="AB102" i="1"/>
  <c r="AJ105" i="1"/>
  <c r="AB106" i="1"/>
  <c r="AB110" i="1"/>
  <c r="AK113" i="1"/>
  <c r="AJ113" i="1"/>
  <c r="AB114" i="1"/>
  <c r="AK117" i="1"/>
  <c r="AB118" i="1"/>
  <c r="V4" i="1"/>
  <c r="V8" i="1"/>
  <c r="V12" i="1"/>
  <c r="V16" i="1"/>
  <c r="V20" i="1"/>
  <c r="V36" i="1"/>
  <c r="V40" i="1"/>
  <c r="V48" i="1"/>
  <c r="V52" i="1"/>
  <c r="V64" i="1"/>
  <c r="AB71" i="1"/>
  <c r="AH72" i="1"/>
  <c r="V72" i="1"/>
  <c r="W76" i="1"/>
  <c r="AH76" i="1"/>
  <c r="V76" i="1"/>
  <c r="AH79" i="1"/>
  <c r="W84" i="1"/>
  <c r="AH84" i="1"/>
  <c r="V84" i="1"/>
  <c r="W87" i="1"/>
  <c r="W91" i="1"/>
  <c r="W95" i="1"/>
  <c r="W99" i="1"/>
  <c r="W101" i="1"/>
  <c r="W105" i="1"/>
  <c r="W109" i="1"/>
  <c r="W113" i="1"/>
  <c r="W117" i="1"/>
  <c r="W121" i="1"/>
  <c r="AG1" i="1"/>
  <c r="AJ101" i="1" l="1"/>
  <c r="AJ24" i="1"/>
  <c r="AK57" i="1"/>
  <c r="AJ21" i="1"/>
  <c r="AJ52" i="1"/>
  <c r="AK37" i="1"/>
  <c r="AJ74" i="1"/>
  <c r="AJ9" i="1"/>
  <c r="AJ40" i="1"/>
  <c r="AJ109" i="1"/>
  <c r="AJ82" i="1"/>
  <c r="AK67" i="1"/>
  <c r="AJ65" i="1"/>
  <c r="AJ61" i="1"/>
  <c r="AJ44" i="1"/>
  <c r="AJ32" i="1"/>
  <c r="AJ81" i="1"/>
  <c r="AK81" i="1"/>
  <c r="AK98" i="1"/>
  <c r="AJ98" i="1"/>
  <c r="AK48" i="1"/>
  <c r="AJ48" i="1"/>
  <c r="AJ121" i="1"/>
  <c r="AJ13" i="1"/>
  <c r="AK94" i="1"/>
  <c r="AJ94" i="1"/>
  <c r="AK112" i="1"/>
  <c r="AJ112" i="1"/>
  <c r="AJ97" i="1"/>
  <c r="AK97" i="1"/>
  <c r="AJ51" i="1"/>
  <c r="AK51" i="1"/>
  <c r="AK60" i="1"/>
  <c r="AJ60" i="1"/>
  <c r="AJ7" i="1"/>
  <c r="AK7" i="1"/>
  <c r="AK59" i="1"/>
  <c r="AJ59" i="1"/>
  <c r="AK85" i="1"/>
  <c r="AJ85" i="1"/>
  <c r="AK107" i="1"/>
  <c r="AJ107" i="1"/>
  <c r="AJ35" i="1"/>
  <c r="AK35" i="1"/>
  <c r="AJ27" i="1"/>
  <c r="AK27" i="1"/>
  <c r="AJ19" i="1"/>
  <c r="AK19" i="1"/>
  <c r="AK93" i="1"/>
  <c r="AJ93" i="1"/>
  <c r="AK73" i="1"/>
  <c r="AJ73" i="1"/>
  <c r="AJ111" i="1"/>
  <c r="AK111" i="1"/>
  <c r="AJ47" i="1"/>
  <c r="AK47" i="1"/>
  <c r="AK28" i="1"/>
  <c r="AJ28" i="1"/>
  <c r="AK108" i="1"/>
  <c r="AJ108" i="1"/>
  <c r="AJ63" i="1"/>
  <c r="AK63" i="1"/>
  <c r="AJ39" i="1"/>
  <c r="AK39" i="1"/>
  <c r="AK104" i="1"/>
  <c r="AJ104" i="1"/>
  <c r="AK36" i="1"/>
  <c r="AJ36" i="1"/>
  <c r="AJ84" i="1"/>
  <c r="AK84" i="1"/>
  <c r="AJ80" i="1"/>
  <c r="AK80" i="1"/>
  <c r="AK96" i="1"/>
  <c r="AJ96" i="1"/>
  <c r="AK22" i="1"/>
  <c r="AJ22" i="1"/>
  <c r="AJ76" i="1"/>
  <c r="AK76" i="1"/>
  <c r="AJ72" i="1"/>
  <c r="AK72" i="1"/>
  <c r="AK114" i="1"/>
  <c r="AJ114" i="1"/>
  <c r="AK100" i="1"/>
  <c r="AJ100" i="1"/>
  <c r="AK18" i="1"/>
  <c r="AJ18" i="1"/>
  <c r="AK34" i="1"/>
  <c r="AJ34" i="1"/>
  <c r="AK46" i="1"/>
  <c r="AJ46" i="1"/>
  <c r="AK83" i="1"/>
  <c r="AJ83" i="1"/>
  <c r="AK70" i="1"/>
  <c r="AJ70" i="1"/>
  <c r="AK68" i="1"/>
  <c r="AJ68" i="1"/>
  <c r="AK118" i="1"/>
  <c r="AJ118" i="1"/>
  <c r="AK102" i="1"/>
  <c r="AJ102" i="1"/>
  <c r="AK88" i="1"/>
  <c r="AJ88" i="1"/>
  <c r="AK26" i="1"/>
  <c r="AJ26" i="1"/>
  <c r="AK42" i="1"/>
  <c r="AJ42" i="1"/>
  <c r="AK6" i="1"/>
  <c r="AJ6" i="1"/>
  <c r="AK110" i="1"/>
  <c r="AJ110" i="1"/>
  <c r="AK79" i="1"/>
  <c r="AJ79" i="1"/>
  <c r="AK75" i="1"/>
  <c r="AJ75" i="1"/>
  <c r="AK66" i="1"/>
  <c r="AJ66" i="1"/>
  <c r="AK62" i="1"/>
  <c r="AJ62" i="1"/>
  <c r="AK106" i="1"/>
  <c r="AJ106" i="1"/>
  <c r="AK92" i="1"/>
  <c r="AJ92" i="1"/>
  <c r="AK50" i="1"/>
  <c r="AJ50" i="1"/>
  <c r="AK38" i="1"/>
  <c r="AJ38" i="1"/>
  <c r="AK30" i="1"/>
  <c r="AJ30" i="1"/>
  <c r="AK54" i="1"/>
  <c r="AJ54" i="1"/>
  <c r="AK14" i="1"/>
  <c r="AJ14" i="1"/>
  <c r="AK10" i="1"/>
  <c r="AJ10" i="1"/>
  <c r="AK58" i="1"/>
  <c r="AJ58" i="1"/>
  <c r="H1" i="1"/>
  <c r="AL1" i="1" l="1"/>
  <c r="AK1" i="1"/>
  <c r="AI1" i="1"/>
  <c r="AH1" i="1"/>
  <c r="AF1" i="1"/>
  <c r="X1" i="1"/>
  <c r="W1" i="1"/>
  <c r="U1" i="1"/>
  <c r="T1" i="1"/>
  <c r="S1" i="1"/>
  <c r="R1" i="1"/>
  <c r="Q1" i="1"/>
  <c r="P1" i="1"/>
  <c r="O1" i="1"/>
  <c r="N1" i="1"/>
  <c r="M1" i="1"/>
  <c r="L1" i="1"/>
  <c r="K1" i="1"/>
  <c r="J1" i="1"/>
  <c r="I1" i="1"/>
  <c r="V1" i="1" l="1"/>
</calcChain>
</file>

<file path=xl/sharedStrings.xml><?xml version="1.0" encoding="utf-8"?>
<sst xmlns="http://schemas.openxmlformats.org/spreadsheetml/2006/main" count="1789" uniqueCount="257">
  <si>
    <t>No CONTRATO</t>
  </si>
  <si>
    <t>AÑO</t>
  </si>
  <si>
    <t>INSTITUTO</t>
  </si>
  <si>
    <t>HOSPITAL</t>
  </si>
  <si>
    <t>CLAVE</t>
  </si>
  <si>
    <t>PRODUCTO</t>
  </si>
  <si>
    <t>ENE</t>
  </si>
  <si>
    <t>ACUMULADO</t>
  </si>
  <si>
    <t>ASIGNADO</t>
  </si>
  <si>
    <t>% AVANCE</t>
  </si>
  <si>
    <t>$ CONTRATO</t>
  </si>
  <si>
    <t>LABORATORIO</t>
  </si>
  <si>
    <t>P UNITARIO</t>
  </si>
  <si>
    <t>No EVENTO</t>
  </si>
  <si>
    <t>DIFERENCIA</t>
  </si>
  <si>
    <t>EMPRESA</t>
  </si>
  <si>
    <t>Total general</t>
  </si>
  <si>
    <t>Datos</t>
  </si>
  <si>
    <t xml:space="preserve"> ENERO</t>
  </si>
  <si>
    <t xml:space="preserve"> % ALC</t>
  </si>
  <si>
    <t>FECHA INICIO CONTRATO</t>
  </si>
  <si>
    <t>FECHA FINAL CONTRATO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</si>
  <si>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</si>
  <si>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</si>
  <si>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</si>
  <si>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</si>
  <si>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</si>
  <si>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</si>
  <si>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</si>
  <si>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</si>
  <si>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</si>
  <si>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</si>
  <si>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</si>
  <si>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ISSEMYM</t>
  </si>
  <si>
    <t>$ IMPORTE SURTIDO</t>
  </si>
  <si>
    <t>(Todas)</t>
  </si>
  <si>
    <t xml:space="preserve"> FEBRERO</t>
  </si>
  <si>
    <t>EDO. DE MEX.</t>
  </si>
  <si>
    <t xml:space="preserve"> MARZO</t>
  </si>
  <si>
    <t xml:space="preserve"> ABRIL</t>
  </si>
  <si>
    <t xml:space="preserve"> MAYO</t>
  </si>
  <si>
    <t xml:space="preserve"> JUNIO</t>
  </si>
  <si>
    <t>CLIENTE</t>
  </si>
  <si>
    <t xml:space="preserve"> JULIO</t>
  </si>
  <si>
    <t xml:space="preserve"> AGOSTO</t>
  </si>
  <si>
    <t>ACUMULADO GENERAL</t>
  </si>
  <si>
    <t>ASIGNADO TOTAL</t>
  </si>
  <si>
    <t>ESTADO</t>
  </si>
  <si>
    <t xml:space="preserve"> ASIGNADO TOTAL</t>
  </si>
  <si>
    <t xml:space="preserve"> ACUMULADO GENERAL</t>
  </si>
  <si>
    <t xml:space="preserve"> SEPTIEMBRE</t>
  </si>
  <si>
    <t>Total ISSEMYM</t>
  </si>
  <si>
    <t xml:space="preserve"> OCTUBRE</t>
  </si>
  <si>
    <t xml:space="preserve"> NOVIEMBRE</t>
  </si>
  <si>
    <t xml:space="preserve"> DICIEMBRE</t>
  </si>
  <si>
    <t>GRUPO FARMACOS ESPECIALIZADOS SA DE CV</t>
  </si>
  <si>
    <t>TIPO LICITACION</t>
  </si>
  <si>
    <t>LICITACION</t>
  </si>
  <si>
    <t>SOLUGLOB</t>
  </si>
  <si>
    <t>OTROS GOB.</t>
  </si>
  <si>
    <t>SECRETARIA DE SALUD EN PUEBLA</t>
  </si>
  <si>
    <t>PEMEX</t>
  </si>
  <si>
    <t>PEMEX CENTRO DE DISTRIBUCION</t>
  </si>
  <si>
    <t>SEDENA</t>
  </si>
  <si>
    <t>DISTRITO FEDERAL</t>
  </si>
  <si>
    <t>PUEBLA</t>
  </si>
  <si>
    <t>Total PEMEX</t>
  </si>
  <si>
    <t>Total SECRETARIA DE SALUD EN PUEBLA</t>
  </si>
  <si>
    <t>Total SEDENA</t>
  </si>
  <si>
    <t xml:space="preserve"> 2016</t>
  </si>
  <si>
    <t>DESCENTRALIZADOS</t>
  </si>
  <si>
    <t>EVENTO</t>
  </si>
  <si>
    <t>LPN-GESFAL 042-300-2017</t>
  </si>
  <si>
    <t>SSEP-GESFAL 042-300-013/2017</t>
  </si>
  <si>
    <t>HOSPITAL CENTRAL MILITAR</t>
  </si>
  <si>
    <t>HR NEZAHUALCOYOTL</t>
  </si>
  <si>
    <t>HR TEXCOCO</t>
  </si>
  <si>
    <t>HR VALLE DE CHALCO SOLIDARIDAD</t>
  </si>
  <si>
    <t>PPS TLALNEPANTLA</t>
  </si>
  <si>
    <t>CONSOLIDADA</t>
  </si>
  <si>
    <t>ENTREG. HOSP.</t>
  </si>
  <si>
    <t xml:space="preserve"> 2017</t>
  </si>
  <si>
    <t>COTIZACION</t>
  </si>
  <si>
    <t>INSTITUTO DE PENSIONES DEL ESTADO DE JALISCO</t>
  </si>
  <si>
    <t>JALISCO</t>
  </si>
  <si>
    <t>CLP039/069/2017</t>
  </si>
  <si>
    <t>HC CENTRO ONCOLOGICO</t>
  </si>
  <si>
    <t>LPN/ISSEMYM/039/2017</t>
  </si>
  <si>
    <t>HR VALLE DE BRAVO</t>
  </si>
  <si>
    <t>ISSSTEP-RM-031/2017</t>
  </si>
  <si>
    <t>ISSSTEP PUEBLA</t>
  </si>
  <si>
    <t>GESFAL-043-257/2017</t>
  </si>
  <si>
    <t>SERVICIOS DE SALUD QUERETARO</t>
  </si>
  <si>
    <t>QUERETARO</t>
  </si>
  <si>
    <t>SESEQ-SA-016/18</t>
  </si>
  <si>
    <t>244-260118</t>
  </si>
  <si>
    <t>Total INSTITUTO DE PENSIONES DEL ESTADO DE JALISCO</t>
  </si>
  <si>
    <t>Total ISSSTEP PUEBLA</t>
  </si>
  <si>
    <t>Total SERVICIOS DE SALUD QUERETARO</t>
  </si>
  <si>
    <t>HR ZUMPANGO</t>
  </si>
  <si>
    <t>IPEJAL UNIMEF PILA SECA</t>
  </si>
  <si>
    <t>L02/2018/14</t>
  </si>
  <si>
    <t>OPD HOSPITAL CIVIL DE GUADALAJARA</t>
  </si>
  <si>
    <t>LPN no. 02/2018</t>
  </si>
  <si>
    <t>OPD HOSPITAL CIVIL DE GUADALAJARA ANTIGUO</t>
  </si>
  <si>
    <t>Total OPD HOSPITAL CIVIL DE GUADALAJARA</t>
  </si>
  <si>
    <t>BAJA CALIFORNIA</t>
  </si>
  <si>
    <t>BAJA CALIFORNIA SUR</t>
  </si>
  <si>
    <t>CHIHUAHUA</t>
  </si>
  <si>
    <t>OAXACA</t>
  </si>
  <si>
    <t>SINALOA</t>
  </si>
  <si>
    <t>TAMAULIPAS</t>
  </si>
  <si>
    <t>VERACRUZ</t>
  </si>
  <si>
    <t>SERVICIOS DE SALUD DE VERACRUZ</t>
  </si>
  <si>
    <t>INSTITUTO CHIHUAHUENSE DE SALUD</t>
  </si>
  <si>
    <t>ALMACEN ESTATAL XALAPA</t>
  </si>
  <si>
    <t>AA-019GYR047-E81-2017</t>
  </si>
  <si>
    <t>D83075</t>
  </si>
  <si>
    <t>SERVICIOS DE SALUD DE CHIHUAHUA</t>
  </si>
  <si>
    <t>PEMEX D.F. SUR</t>
  </si>
  <si>
    <t>PEMEX D.F. NORTE</t>
  </si>
  <si>
    <t>PEMEX  CD. MADERO</t>
  </si>
  <si>
    <t>PMX-2018-12-43</t>
  </si>
  <si>
    <t>DN-10 SASM-213/S/A/2018</t>
  </si>
  <si>
    <t>UNIDAD DE ESPECIALIDADES</t>
  </si>
  <si>
    <t>DN-10/SSS-215/P/2018</t>
  </si>
  <si>
    <t>Total INSTITUTO CHIHUAHUENSE DE SALUD</t>
  </si>
  <si>
    <t>Total SERVICIOS DE SALUD DE CHIHUAHUA</t>
  </si>
  <si>
    <t>Total SERVICIOS DE SALUD DE VERACRUZ</t>
  </si>
  <si>
    <t>7DCA-SSS-HCSAE-SA-AVEP-16-01-2018</t>
  </si>
  <si>
    <t>106-150118</t>
  </si>
  <si>
    <t>HOSPITAL MILITAR DE ESPECIALIDADES DE LA MUJER Y NEONATOLOGIA</t>
  </si>
  <si>
    <t>DN-10 SASM-252/S/A/2018</t>
  </si>
  <si>
    <t>INSTITUTO DE SERVICIOS DE SALUD PUBLICA DEL ESTADO DE BAJA CALIFORNIA</t>
  </si>
  <si>
    <t>DN-10 SASM-461/S/A/2018</t>
  </si>
  <si>
    <t>Total INSTITUTO DE SERVICIOS DE SALUD PUBLICA DEL ESTADO DE BAJA CALIFORNIA</t>
  </si>
  <si>
    <t>ARANESP 40 mcg / 0.4 ml 4 JGP</t>
  </si>
  <si>
    <t>AMGEN</t>
  </si>
  <si>
    <t>ARANESP 300 mcg / 0.6 ml 1 JGP</t>
  </si>
  <si>
    <t>MIMPARA 30 mg 30 TAB</t>
  </si>
  <si>
    <t>XGEVA 120 mg / 1.7 ml 1 FAM</t>
  </si>
  <si>
    <t>KYPROLIS 60 mg 1 FAM</t>
  </si>
  <si>
    <t>REPATHA 140 mg / ml 1 PLP</t>
  </si>
  <si>
    <t>PROLIA 60 mg / ml 1 JGP</t>
  </si>
  <si>
    <t>131-170118</t>
  </si>
  <si>
    <t>550-020318</t>
  </si>
  <si>
    <t>935-120418</t>
  </si>
  <si>
    <t>IPEJAL UNIMEF JAVIER MINA</t>
  </si>
  <si>
    <t>1075-300418</t>
  </si>
  <si>
    <t>BLINCYTO 35 mcg 1 FAM</t>
  </si>
  <si>
    <t>698-200318</t>
  </si>
  <si>
    <t>91-120118</t>
  </si>
  <si>
    <t>1089-020518</t>
  </si>
  <si>
    <t>1285-240518</t>
  </si>
  <si>
    <t>00104-00663</t>
  </si>
  <si>
    <t>ARANESP 500 mcg / 1 ml 1 JGP</t>
  </si>
  <si>
    <t>37-080118</t>
  </si>
  <si>
    <t>001-18</t>
  </si>
  <si>
    <t>SERVICIOS DE SALUD DE SINALOA</t>
  </si>
  <si>
    <t>83-110118</t>
  </si>
  <si>
    <t>73-74</t>
  </si>
  <si>
    <t>438-160218</t>
  </si>
  <si>
    <t>AA-019GYR047-E81-2017/01</t>
  </si>
  <si>
    <t>INSTITUTO DE SERVICIOS DE SALUD CENTRO ESTATAL DE ONCOLOGIA</t>
  </si>
  <si>
    <t>NEULASTIM 6 mg / 0.6 ml 1 JGP</t>
  </si>
  <si>
    <t>DG SGA 0171-2018</t>
  </si>
  <si>
    <t>321-060218</t>
  </si>
  <si>
    <t>DG SGA 0412/2017</t>
  </si>
  <si>
    <t>721-210318</t>
  </si>
  <si>
    <t>HRAEO-AD-B-042/2017</t>
  </si>
  <si>
    <t>HOSPITAL REGIONAL DE ALTA ESPECIALIDAD DE OAXACA</t>
  </si>
  <si>
    <t>HRAEV/RM/048/AC/IMSS/18</t>
  </si>
  <si>
    <t>HOSPITAL REGIONAL DE ALTA ESPECIALIDAD DE CD VICTORIA</t>
  </si>
  <si>
    <t>VECTIBIX 100 mg / 5 ml 1 FAM</t>
  </si>
  <si>
    <t>ISESALUD-ADJ-DIR-ADQ-MEDICAMENTO FUENTE UNICA-006/2018</t>
  </si>
  <si>
    <t>OPD HOSPITAL CIVIL DE GUADALAJARA NUEVO</t>
  </si>
  <si>
    <t>NPLATE 250 mcg / 0.5 ml 1 FAM</t>
  </si>
  <si>
    <t>SESEQ-SA-001/2018</t>
  </si>
  <si>
    <t>128-150118</t>
  </si>
  <si>
    <t>SRM-DC-023/2018</t>
  </si>
  <si>
    <t>DIF VERACRUZ</t>
  </si>
  <si>
    <t>761-260318</t>
  </si>
  <si>
    <t>SSS-ADI-140-E81-2017</t>
  </si>
  <si>
    <t>SSA SINALOA CENTRO LOGISTICO</t>
  </si>
  <si>
    <t>477-210218</t>
  </si>
  <si>
    <t>765-270318</t>
  </si>
  <si>
    <t>804-030418</t>
  </si>
  <si>
    <t>952-130418</t>
  </si>
  <si>
    <t>1068-300418</t>
  </si>
  <si>
    <t>1170-100518</t>
  </si>
  <si>
    <t>483-210218</t>
  </si>
  <si>
    <t xml:space="preserve"> HCNFAR-JGO-0474-2018</t>
  </si>
  <si>
    <t>347-080218</t>
  </si>
  <si>
    <t>0018696141-0018696133-0018671384</t>
  </si>
  <si>
    <t>47-090118</t>
  </si>
  <si>
    <t>0018708332-0018708215-0018710208-0018705682</t>
  </si>
  <si>
    <t>114-160118</t>
  </si>
  <si>
    <t>7DCA-SSS-HCSAE-AVEP-02-02-2018</t>
  </si>
  <si>
    <t>307-020218</t>
  </si>
  <si>
    <t>7DCA-SSS-HCSAE-SA-AVEP - 26-03-2018</t>
  </si>
  <si>
    <t>752-260318</t>
  </si>
  <si>
    <t>7DCA-SSS-HCSAE-SA-AVEP- 05-04-2018</t>
  </si>
  <si>
    <t>823-040418</t>
  </si>
  <si>
    <t>7DCA-SSS-HCSAE-SA-AVEP- 10-05-2018</t>
  </si>
  <si>
    <t>1156-090518</t>
  </si>
  <si>
    <t>7DCA-SSS-HCSAE-SA-AVEP- 20-03-2018</t>
  </si>
  <si>
    <t>702-200318</t>
  </si>
  <si>
    <t>7DCA-SSS-HCSAE-SA-AVEP -26-04-2018</t>
  </si>
  <si>
    <t>1031-250418</t>
  </si>
  <si>
    <t>7DCA-SSS-HCSAE-SA-AVEP-03-05-2018</t>
  </si>
  <si>
    <t>1088-020518</t>
  </si>
  <si>
    <t>7DCA-SSS-HCSAE-SA-AVEP-05-04-2018</t>
  </si>
  <si>
    <t>882-090418</t>
  </si>
  <si>
    <t>7DCA-SSS-HCSAE-SA-AVEP-09-02-2018</t>
  </si>
  <si>
    <t>370-090218</t>
  </si>
  <si>
    <t>7DCA-SSS-HCSAE-SA-AVEP-12-04-2018</t>
  </si>
  <si>
    <t>918-110418</t>
  </si>
  <si>
    <t>7DCA-SSS-HCSAE-SA-AVEP-1605-2018</t>
  </si>
  <si>
    <t>1205-150518</t>
  </si>
  <si>
    <t>7DCA-SSS-HCSAE-SA-AVEP-18-05-2018</t>
  </si>
  <si>
    <t>1225-170518</t>
  </si>
  <si>
    <t>7DCA-SSS-HCSAE-SA-AVEP-26-04-2018</t>
  </si>
  <si>
    <t>1019-240418</t>
  </si>
  <si>
    <t>7DCA-SSS-HCSAE-SA-AVEP-30-01-2018</t>
  </si>
  <si>
    <t>259-300118</t>
  </si>
  <si>
    <t>7DCA-SSS-HCSAE-SA-AVEP-30-04-2018</t>
  </si>
  <si>
    <t>1054-270418</t>
  </si>
  <si>
    <t>HCNFAR/JGO/0086-2017</t>
  </si>
  <si>
    <t>176-190118</t>
  </si>
  <si>
    <t>HCNFAR/JGO/0369-2018</t>
  </si>
  <si>
    <t>331-070218</t>
  </si>
  <si>
    <t>HCNFAR/JGO/1343-2018</t>
  </si>
  <si>
    <t>1282-240518</t>
  </si>
  <si>
    <t>HCNFAR-JGO-0179-2018</t>
  </si>
  <si>
    <t>281-010218</t>
  </si>
  <si>
    <t>4400000484/2016</t>
  </si>
  <si>
    <t>CENTRO DE MEZCLAS 2016-2018</t>
  </si>
  <si>
    <t>ARANESP 60 mcg / 0.3 ml 4 JGP</t>
  </si>
  <si>
    <t>DN10/SSS-034/P/2018</t>
  </si>
  <si>
    <t>Total PROLIA 60 mg / ml 1 JGP</t>
  </si>
  <si>
    <t>Total DIF VERACRUZ</t>
  </si>
  <si>
    <t>Total NEULASTIM 6 mg / 0.6 ml 1 JGP</t>
  </si>
  <si>
    <t>Total VECTIBIX 100 mg / 5 ml 1 FAM</t>
  </si>
  <si>
    <t>Total HOSPITAL REGIONAL DE ALTA ESPECIALIDAD DE CD VICTORIA</t>
  </si>
  <si>
    <t>Total HOSPITAL REGIONAL DE ALTA ESPECIALIDAD DE OAXACA</t>
  </si>
  <si>
    <t>Total BLINCYTO 35 mcg 1 FAM</t>
  </si>
  <si>
    <t>Total REPATHA 140 mg / ml 1 PLP</t>
  </si>
  <si>
    <t>Total ARANESP 300 mcg / 0.6 ml 1 JGP</t>
  </si>
  <si>
    <t>Total INSTITUTO DE SERVICIOS DE SALUD CENTRO ESTATAL DE ONCOLOGIA</t>
  </si>
  <si>
    <t>Total ARANESP 40 mcg / 0.4 ml 4 JGP</t>
  </si>
  <si>
    <t>Total MIMPARA 30 mg 30 TAB</t>
  </si>
  <si>
    <t>Total XGEVA 120 mg / 1.7 ml 1 FAM</t>
  </si>
  <si>
    <t>Total KYPROLIS 60 mg 1 FAM</t>
  </si>
  <si>
    <t>Total ARANESP 500 mcg / 1 ml 1 JGP</t>
  </si>
  <si>
    <t>Total NPLATE 250 mcg / 0.5 ml 1 FAM</t>
  </si>
  <si>
    <t>Total ARANESP 60 mcg / 0.3 ml 4 JGP</t>
  </si>
  <si>
    <t>Total SERVICIOS DE SALUD DE SINALOA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</si>
</sst>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7" fillId="0" borderId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10" fillId="2" borderId="0" xfId="21" applyFont="1" applyFill="1" applyBorder="1" applyAlignment="1">
      <alignment horizontal="center" vertical="center"/>
    </xf>
    <xf numFmtId="44" fontId="10" fillId="3" borderId="0" xfId="5" applyFont="1" applyFill="1" applyBorder="1" applyAlignment="1">
      <alignment horizontal="center" vertical="center" wrapText="1"/>
    </xf>
    <xf numFmtId="164" fontId="10" fillId="3" borderId="0" xfId="4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9" fontId="9" fillId="0" borderId="0" xfId="36" applyFont="1"/>
    <xf numFmtId="44" fontId="9" fillId="0" borderId="0" xfId="5" applyFont="1"/>
    <xf numFmtId="41" fontId="10" fillId="3" borderId="0" xfId="3" applyNumberFormat="1" applyFont="1" applyFill="1" applyBorder="1" applyAlignment="1">
      <alignment horizontal="center" vertical="center" wrapText="1"/>
    </xf>
    <xf numFmtId="41" fontId="10" fillId="3" borderId="0" xfId="3" applyNumberFormat="1" applyFont="1" applyFill="1" applyBorder="1" applyAlignment="1">
      <alignment horizontal="center" vertical="center"/>
    </xf>
    <xf numFmtId="41" fontId="9" fillId="0" borderId="0" xfId="3" applyNumberFormat="1" applyFont="1"/>
    <xf numFmtId="4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 applyBorder="1"/>
    <xf numFmtId="164" fontId="10" fillId="2" borderId="0" xfId="3" applyNumberFormat="1" applyFont="1" applyFill="1" applyBorder="1" applyAlignment="1">
      <alignment horizontal="center" vertical="center"/>
    </xf>
    <xf numFmtId="9" fontId="10" fillId="3" borderId="0" xfId="39" applyFont="1" applyFill="1" applyBorder="1" applyAlignment="1">
      <alignment horizontal="center" vertical="center"/>
    </xf>
    <xf numFmtId="164" fontId="5" fillId="0" borderId="0" xfId="3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44" fontId="5" fillId="0" borderId="0" xfId="5" applyFont="1"/>
    <xf numFmtId="14" fontId="5" fillId="0" borderId="0" xfId="0" applyNumberFormat="1" applyFont="1" applyAlignment="1">
      <alignment horizontal="center"/>
    </xf>
    <xf numFmtId="0" fontId="10" fillId="6" borderId="0" xfId="3" applyNumberFormat="1" applyFont="1" applyFill="1" applyBorder="1" applyAlignment="1">
      <alignment horizontal="center" vertical="center" wrapText="1"/>
    </xf>
    <xf numFmtId="164" fontId="10" fillId="6" borderId="0" xfId="3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Border="1" applyAlignment="1">
      <alignment horizontal="center" vertical="center" wrapText="1"/>
    </xf>
    <xf numFmtId="44" fontId="10" fillId="7" borderId="0" xfId="5" applyNumberFormat="1" applyFont="1" applyFill="1" applyBorder="1" applyAlignment="1">
      <alignment horizontal="center" vertical="center" wrapText="1"/>
    </xf>
    <xf numFmtId="164" fontId="5" fillId="0" borderId="0" xfId="0" applyNumberFormat="1" applyFont="1"/>
    <xf numFmtId="9" fontId="5" fillId="0" borderId="0" xfId="36" applyFont="1"/>
    <xf numFmtId="164" fontId="13" fillId="0" borderId="0" xfId="3" applyNumberFormat="1" applyFont="1" applyFill="1" applyBorder="1"/>
    <xf numFmtId="9" fontId="13" fillId="0" borderId="0" xfId="39" applyFont="1" applyFill="1" applyBorder="1"/>
    <xf numFmtId="0" fontId="5" fillId="0" borderId="13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1" xfId="0" pivotButton="1" applyFont="1" applyBorder="1"/>
    <xf numFmtId="0" fontId="5" fillId="0" borderId="3" xfId="0" applyFont="1" applyBorder="1"/>
    <xf numFmtId="9" fontId="5" fillId="0" borderId="5" xfId="0" applyNumberFormat="1" applyFont="1" applyBorder="1"/>
    <xf numFmtId="0" fontId="5" fillId="0" borderId="6" xfId="0" applyFont="1" applyBorder="1"/>
    <xf numFmtId="0" fontId="5" fillId="0" borderId="7" xfId="0" applyFont="1" applyBorder="1"/>
    <xf numFmtId="9" fontId="5" fillId="0" borderId="8" xfId="0" applyNumberFormat="1" applyFont="1" applyBorder="1"/>
    <xf numFmtId="164" fontId="5" fillId="0" borderId="1" xfId="0" applyNumberFormat="1" applyFont="1" applyBorder="1"/>
    <xf numFmtId="164" fontId="5" fillId="0" borderId="4" xfId="0" applyNumberFormat="1" applyFont="1" applyBorder="1"/>
    <xf numFmtId="164" fontId="5" fillId="0" borderId="7" xfId="0" applyNumberFormat="1" applyFont="1" applyBorder="1"/>
    <xf numFmtId="0" fontId="5" fillId="4" borderId="13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164" fontId="12" fillId="5" borderId="9" xfId="0" applyNumberFormat="1" applyFont="1" applyFill="1" applyBorder="1"/>
    <xf numFmtId="164" fontId="12" fillId="5" borderId="11" xfId="0" applyNumberFormat="1" applyFont="1" applyFill="1" applyBorder="1"/>
    <xf numFmtId="9" fontId="12" fillId="5" borderId="12" xfId="0" applyNumberFormat="1" applyFont="1" applyFill="1" applyBorder="1"/>
    <xf numFmtId="0" fontId="12" fillId="5" borderId="9" xfId="0" applyFont="1" applyFill="1" applyBorder="1"/>
    <xf numFmtId="0" fontId="12" fillId="5" borderId="10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/>
    <xf numFmtId="164" fontId="5" fillId="4" borderId="1" xfId="0" applyNumberFormat="1" applyFont="1" applyFill="1" applyBorder="1"/>
    <xf numFmtId="164" fontId="5" fillId="4" borderId="4" xfId="0" applyNumberFormat="1" applyFont="1" applyFill="1" applyBorder="1"/>
    <xf numFmtId="9" fontId="5" fillId="4" borderId="5" xfId="0" applyNumberFormat="1" applyFont="1" applyFill="1" applyBorder="1"/>
    <xf numFmtId="0" fontId="12" fillId="5" borderId="4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5" fillId="8" borderId="1" xfId="0" applyFont="1" applyFill="1" applyBorder="1"/>
    <xf numFmtId="0" fontId="5" fillId="8" borderId="2" xfId="0" applyFont="1" applyFill="1" applyBorder="1"/>
    <xf numFmtId="164" fontId="5" fillId="8" borderId="1" xfId="0" applyNumberFormat="1" applyFont="1" applyFill="1" applyBorder="1"/>
    <xf numFmtId="164" fontId="5" fillId="8" borderId="4" xfId="0" applyNumberFormat="1" applyFont="1" applyFill="1" applyBorder="1"/>
    <xf numFmtId="9" fontId="5" fillId="8" borderId="5" xfId="0" applyNumberFormat="1" applyFont="1" applyFill="1" applyBorder="1"/>
    <xf numFmtId="164" fontId="13" fillId="0" borderId="0" xfId="3" applyNumberFormat="1" applyFont="1" applyFill="1"/>
    <xf numFmtId="44" fontId="13" fillId="0" borderId="0" xfId="5" applyFont="1" applyFill="1"/>
    <xf numFmtId="0" fontId="5" fillId="0" borderId="0" xfId="0" applyFont="1" applyFill="1"/>
    <xf numFmtId="164" fontId="5" fillId="0" borderId="0" xfId="3" applyNumberFormat="1" applyFont="1" applyFill="1"/>
    <xf numFmtId="44" fontId="5" fillId="0" borderId="0" xfId="5" applyFont="1" applyFill="1"/>
    <xf numFmtId="15" fontId="5" fillId="0" borderId="0" xfId="0" applyNumberFormat="1" applyFont="1" applyFill="1"/>
    <xf numFmtId="0" fontId="5" fillId="0" borderId="0" xfId="0" applyFont="1" applyFill="1" applyBorder="1"/>
  </cellXfs>
  <cellStyles count="49">
    <cellStyle name="          _x000d__x000a_386grabber=VGA.3GR_x000d__x000a_" xfId="1"/>
    <cellStyle name="          _x000d__x000a_386grabber=VGA.3GR_x000d__x000a_ 7" xfId="2"/>
    <cellStyle name="Comma" xfId="3" builtinId="3"/>
    <cellStyle name="Currency" xfId="5" builtinId="4"/>
    <cellStyle name="Millares 2" xfId="4"/>
    <cellStyle name="Millares 3" xfId="45"/>
    <cellStyle name="Millares 3 2" xfId="47"/>
    <cellStyle name="Moneda 2" xfId="40"/>
    <cellStyle name="Moneda 2 2" xfId="41"/>
    <cellStyle name="Moneda 3" xfId="37"/>
    <cellStyle name="Normal" xfId="0" builtinId="0"/>
    <cellStyle name="Normal 10" xfId="6"/>
    <cellStyle name="Normal 101" xfId="7"/>
    <cellStyle name="Normal 102" xfId="8"/>
    <cellStyle name="Normal 105" xfId="9"/>
    <cellStyle name="Normal 106" xfId="10"/>
    <cellStyle name="Normal 107" xfId="11"/>
    <cellStyle name="Normal 11" xfId="12"/>
    <cellStyle name="Normal 110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42"/>
    <cellStyle name="Normal 2" xfId="21"/>
    <cellStyle name="Normal 21" xfId="38"/>
    <cellStyle name="Normal 22" xfId="22"/>
    <cellStyle name="Normal 23" xfId="23"/>
    <cellStyle name="Normal 24" xfId="24"/>
    <cellStyle name="Normal 25" xfId="25"/>
    <cellStyle name="Normal 29" xfId="26"/>
    <cellStyle name="Normal 3" xfId="27"/>
    <cellStyle name="Normal 3 2" xfId="46"/>
    <cellStyle name="Normal 4" xfId="28"/>
    <cellStyle name="Normal 40" xfId="29"/>
    <cellStyle name="Normal 48" xfId="43"/>
    <cellStyle name="Normal 5" xfId="30"/>
    <cellStyle name="Normal 6" xfId="31"/>
    <cellStyle name="Normal 7" xfId="32"/>
    <cellStyle name="Normal 8" xfId="33"/>
    <cellStyle name="Normal 9" xfId="34"/>
    <cellStyle name="Normal 99" xfId="35"/>
    <cellStyle name="Percent" xfId="36" builtinId="5"/>
    <cellStyle name="Porcentaje 2" xfId="39"/>
    <cellStyle name="Porcentaje 3" xfId="44"/>
    <cellStyle name="Porcentaje 3 2" xfId="48"/>
  </cellStyles>
  <dxfs count="49"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ill>
        <patternFill>
          <bgColor theme="3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center" vertic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alignment wrapText="1" readingOrder="0"/>
    </dxf>
    <dxf>
      <alignment wrapText="1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C000"/>
      </font>
    </dxf>
    <dxf>
      <font>
        <color rgb="FFFFC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ont>
        <color rgb="FFFFC000"/>
      </font>
      <fill>
        <patternFill patternType="solid">
          <fgColor indexed="64"/>
          <bgColor theme="1"/>
        </patternFill>
      </fill>
      <alignment horizontal="center" readingOrder="0"/>
    </dxf>
    <dxf>
      <font>
        <color rgb="FFFFC000"/>
      </font>
      <fill>
        <patternFill patternType="solid">
          <fgColor indexed="64"/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* #,##0_-;\-* #,##0_-;_-* &quot;-&quot;??_-;_-@_-"/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MANUEL LOPEZ PEREZ" refreshedDate="43258.388387615742" missingItemsLimit="0" createdVersion="6" refreshedVersion="6" minRefreshableVersion="3" recordCount="119">
  <cacheSource type="worksheet">
    <worksheetSource ref="A2:AO121" sheet="Base"/>
  </cacheSource>
  <cacheFields count="42">
    <cacheField name="No CONTRATO" numFmtId="0">
      <sharedItems containsMixedTypes="1" containsNumber="1" containsInteger="1" minValue="1" maxValue="18755229" count="63">
        <s v="CLP039/069/2017"/>
        <n v="1"/>
        <n v="15"/>
        <n v="192"/>
        <n v="277"/>
        <n v="4755"/>
        <n v="39969"/>
        <n v="56857"/>
        <n v="57085"/>
        <s v="00104-00663"/>
        <s v="001-18"/>
        <s v="73-74"/>
        <s v="AA-019GYR047-E81-2017/01"/>
        <s v="D83075"/>
        <s v="DG SGA 0171-2018"/>
        <s v="DG SGA 0412/2017"/>
        <s v="HRAEO-AD-B-042/2017"/>
        <s v="HRAEV/RM/048/AC/IMSS/18"/>
        <s v="ISESALUD-ADJ-DIR-ADQ-MEDICAMENTO FUENTE UNICA-006/2018"/>
        <s v="ISSSTEP-RM-031/2017"/>
        <s v="L02/2018/14"/>
        <s v="SESEQ-SA-001/2018"/>
        <s v="SESEQ-SA-016/18"/>
        <s v="SRM-DC-023/2018"/>
        <s v="SSEP-GESFAL 042-300-013/2017"/>
        <s v="SSS-ADI-140-E81-2017"/>
        <n v="56114"/>
        <n v="56495"/>
        <n v="56557"/>
        <n v="56693"/>
        <n v="56836"/>
        <n v="56937"/>
        <n v="18755229"/>
        <s v=" HCNFAR-JGO-0474-2018"/>
        <s v="0018696141-0018696133-0018671384"/>
        <s v="0018708332-0018708215-0018710208-0018705682"/>
        <s v="7DCA-SSS-HCSAE-AVEP-02-02-2018"/>
        <s v="7DCA-SSS-HCSAE-SA-AVEP - 26-03-2018"/>
        <s v="7DCA-SSS-HCSAE-SA-AVEP- 05-04-2018"/>
        <s v="7DCA-SSS-HCSAE-SA-AVEP- 10-05-2018"/>
        <s v="7DCA-SSS-HCSAE-SA-AVEP- 20-03-2018"/>
        <s v="7DCA-SSS-HCSAE-SA-AVEP -26-04-2018"/>
        <s v="7DCA-SSS-HCSAE-SA-AVEP-03-05-2018"/>
        <s v="7DCA-SSS-HCSAE-SA-AVEP-05-04-2018"/>
        <s v="7DCA-SSS-HCSAE-SA-AVEP-09-02-2018"/>
        <s v="7DCA-SSS-HCSAE-SA-AVEP-12-04-2018"/>
        <s v="7DCA-SSS-HCSAE-SA-AVEP-16-01-2018"/>
        <s v="7DCA-SSS-HCSAE-SA-AVEP-1605-2018"/>
        <s v="7DCA-SSS-HCSAE-SA-AVEP-18-05-2018"/>
        <s v="7DCA-SSS-HCSAE-SA-AVEP-26-04-2018"/>
        <s v="7DCA-SSS-HCSAE-SA-AVEP-30-01-2018"/>
        <s v="7DCA-SSS-HCSAE-SA-AVEP-30-04-2018"/>
        <s v="HCNFAR/JGO/0086-2017"/>
        <s v="HCNFAR/JGO/0369-2018"/>
        <s v="HCNFAR/JGO/1343-2018"/>
        <s v="HCNFAR-JGO-0179-2018"/>
        <s v="PMX-2018-12-43"/>
        <s v="4400000484/2016"/>
        <s v="DN-10 SASM-213/S/A/2018"/>
        <s v="DN-10 SASM-252/S/A/2018"/>
        <s v="DN-10 SASM-461/S/A/2018"/>
        <s v="DN10/SSS-034/P/2018"/>
        <s v="DN-10/SSS-215/P/2018"/>
      </sharedItems>
    </cacheField>
    <cacheField name="AÑO" numFmtId="0">
      <sharedItems containsSemiMixedTypes="0" containsString="0" containsNumber="1" containsInteger="1" minValue="2018" maxValue="2018"/>
    </cacheField>
    <cacheField name="INSTITUTO" numFmtId="0">
      <sharedItems count="4">
        <s v="ISSEMYM"/>
        <s v="OTROS GOB."/>
        <s v="PEMEX"/>
        <s v="SEDENA"/>
      </sharedItems>
    </cacheField>
    <cacheField name="CLIENTE" numFmtId="0">
      <sharedItems count="17">
        <s v="ISSEMYM"/>
        <s v="SERVICIOS DE SALUD DE VERACRUZ"/>
        <s v="INSTITUTO DE PENSIONES DEL ESTADO DE JALISCO"/>
        <s v="INSTITUTO CHIHUAHUENSE DE SALUD"/>
        <s v="OPD HOSPITAL CIVIL DE GUADALAJARA"/>
        <s v="SERVICIOS DE SALUD DE SINALOA"/>
        <s v="INSTITUTO DE SERVICIOS DE SALUD CENTRO ESTATAL DE ONCOLOGIA"/>
        <s v="SERVICIOS DE SALUD DE CHIHUAHUA"/>
        <s v="HOSPITAL REGIONAL DE ALTA ESPECIALIDAD DE OAXACA"/>
        <s v="HOSPITAL REGIONAL DE ALTA ESPECIALIDAD DE CD VICTORIA"/>
        <s v="INSTITUTO DE SERVICIOS DE SALUD PUBLICA DEL ESTADO DE BAJA CALIFORNIA"/>
        <s v="ISSSTEP PUEBLA"/>
        <s v="SERVICIOS DE SALUD QUERETARO"/>
        <s v="DIF VERACRUZ"/>
        <s v="SECRETARIA DE SALUD EN PUEBLA"/>
        <s v="PEMEX"/>
        <s v="SEDENA"/>
      </sharedItems>
    </cacheField>
    <cacheField name="HOSPITAL" numFmtId="0">
      <sharedItems count="35">
        <s v="HR NEZAHUALCOYOTL"/>
        <s v="HR TEXCOCO"/>
        <s v="HR VALLE DE BRAVO"/>
        <s v="HR VALLE DE CHALCO SOLIDARIDAD"/>
        <s v="HR ZUMPANGO"/>
        <s v="ISSEMYM"/>
        <s v="PPS TLALNEPANTLA"/>
        <s v="SOLUGLOB"/>
        <s v="HC CENTRO ONCOLOGICO"/>
        <s v="ALMACEN ESTATAL XALAPA"/>
        <s v="IPEJAL UNIMEF PILA SECA"/>
        <s v="IPEJAL UNIMEF JAVIER MINA"/>
        <s v="INSTITUTO CHIHUAHUENSE DE SALUD"/>
        <s v="OPD HOSPITAL CIVIL DE GUADALAJARA"/>
        <s v="SERVICIOS DE SALUD DE SINALOA"/>
        <s v="INSTITUTO DE SERVICIOS DE SALUD CENTRO ESTATAL DE ONCOLOGIA"/>
        <s v="SERVICIOS DE SALUD DE CHIHUAHUA"/>
        <s v="HOSPITAL REGIONAL DE ALTA ESPECIALIDAD DE OAXACA"/>
        <s v="HOSPITAL REGIONAL DE ALTA ESPECIALIDAD DE CD VICTORIA"/>
        <s v="INSTITUTO DE SERVICIOS DE SALUD PUBLICA DEL ESTADO DE BAJA CALIFORNIA"/>
        <s v="ISSSTEP PUEBLA"/>
        <s v="OPD HOSPITAL CIVIL DE GUADALAJARA ANTIGUO"/>
        <s v="OPD HOSPITAL CIVIL DE GUADALAJARA NUEVO"/>
        <s v="SERVICIOS DE SALUD QUERETARO"/>
        <s v="DIF VERACRUZ"/>
        <s v="SECRETARIA DE SALUD EN PUEBLA"/>
        <s v="SSA SINALOA CENTRO LOGISTICO"/>
        <s v="PEMEX D.F. SUR"/>
        <s v="PEMEX  CD. MADERO"/>
        <s v="PEMEX D.F. NORTE"/>
        <s v="PEMEX CENTRO DE DISTRIBUCION"/>
        <s v="SEDENA"/>
        <s v="HOSPITAL CENTRAL MILITAR"/>
        <s v="HOSPITAL MILITAR DE ESPECIALIDADES DE LA MUJER Y NEONATOLOGIA"/>
        <s v="UNIDAD DE ESPECIALIDADES"/>
      </sharedItems>
    </cacheField>
    <cacheField name="CLAVE" numFmtId="0">
      <sharedItems containsSemiMixedTypes="0" containsString="0" containsNumber="1" containsInteger="1" minValue="5452" maxValue="6096" count="13">
        <n v="5627"/>
        <n v="5632"/>
        <n v="5835"/>
        <n v="6013"/>
        <n v="6086"/>
        <n v="6089"/>
        <n v="5613"/>
        <n v="6096"/>
        <n v="5633"/>
        <n v="5452"/>
        <n v="5653"/>
        <n v="5624"/>
        <n v="5628"/>
      </sharedItems>
    </cacheField>
    <cacheField name="PRODUCTO" numFmtId="0">
      <sharedItems count="13">
        <s v="ARANESP 40 mcg / 0.4 ml 4 JGP"/>
        <s v="ARANESP 300 mcg / 0.6 ml 1 JGP"/>
        <s v="MIMPARA 30 mg 30 TAB"/>
        <s v="XGEVA 120 mg / 1.7 ml 1 FAM"/>
        <s v="KYPROLIS 60 mg 1 FAM"/>
        <s v="REPATHA 140 mg / ml 1 PLP"/>
        <s v="PROLIA 60 mg / ml 1 JGP"/>
        <s v="BLINCYTO 35 mcg 1 FAM"/>
        <s v="ARANESP 500 mcg / 1 ml 1 JGP"/>
        <s v="NEULASTIM 6 mg / 0.6 ml 1 JGP"/>
        <s v="VECTIBIX 100 mg / 5 ml 1 FAM"/>
        <s v="NPLATE 250 mcg / 0.5 ml 1 FAM"/>
        <s v="ARANESP 60 mcg / 0.3 ml 4 JGP"/>
      </sharedItems>
    </cacheField>
    <cacheField name="ENE" numFmtId="164">
      <sharedItems containsSemiMixedTypes="0" containsString="0" containsNumber="1" containsInteger="1" minValue="0" maxValue="801"/>
    </cacheField>
    <cacheField name="FEB" numFmtId="164">
      <sharedItems containsSemiMixedTypes="0" containsString="0" containsNumber="1" containsInteger="1" minValue="0" maxValue="425"/>
    </cacheField>
    <cacheField name="MAR" numFmtId="164">
      <sharedItems containsSemiMixedTypes="0" containsString="0" containsNumber="1" containsInteger="1" minValue="0" maxValue="215"/>
    </cacheField>
    <cacheField name="ABR" numFmtId="164">
      <sharedItems containsSemiMixedTypes="0" containsString="0" containsNumber="1" containsInteger="1" minValue="0" maxValue="442"/>
    </cacheField>
    <cacheField name="MAY" numFmtId="164">
      <sharedItems containsSemiMixedTypes="0" containsString="0" containsNumber="1" containsInteger="1" minValue="0" maxValue="1500"/>
    </cacheField>
    <cacheField name="JUN" numFmtId="164">
      <sharedItems containsSemiMixedTypes="0" containsString="0" containsNumber="1" containsInteger="1" minValue="0" maxValue="0"/>
    </cacheField>
    <cacheField name="JUL" numFmtId="164">
      <sharedItems containsSemiMixedTypes="0" containsString="0" containsNumber="1" containsInteger="1" minValue="0" maxValue="0"/>
    </cacheField>
    <cacheField name="AGO" numFmtId="164">
      <sharedItems containsSemiMixedTypes="0" containsString="0" containsNumber="1" containsInteger="1" minValue="0" maxValue="0"/>
    </cacheField>
    <cacheField name="SEP" numFmtId="164">
      <sharedItems containsSemiMixedTypes="0" containsString="0" containsNumber="1" containsInteger="1" minValue="0" maxValue="0"/>
    </cacheField>
    <cacheField name="OCT" numFmtId="164">
      <sharedItems containsSemiMixedTypes="0" containsString="0" containsNumber="1" containsInteger="1" minValue="0" maxValue="0"/>
    </cacheField>
    <cacheField name="NOV" numFmtId="164">
      <sharedItems containsSemiMixedTypes="0" containsString="0" containsNumber="1" containsInteger="1" minValue="0" maxValue="0"/>
    </cacheField>
    <cacheField name="DIC" numFmtId="164">
      <sharedItems containsSemiMixedTypes="0" containsString="0" containsNumber="1" containsInteger="1" minValue="0" maxValue="0"/>
    </cacheField>
    <cacheField name="ACUMULADO" numFmtId="164">
      <sharedItems containsSemiMixedTypes="0" containsString="0" containsNumber="1" containsInteger="1" minValue="0" maxValue="1537"/>
    </cacheField>
    <cacheField name="ASIGNADO" numFmtId="164">
      <sharedItems containsSemiMixedTypes="0" containsString="0" containsNumber="1" minValue="0" maxValue="4038"/>
    </cacheField>
    <cacheField name="% AVANCE" numFmtId="9">
      <sharedItems containsSemiMixedTypes="0" containsString="0" containsNumber="1" minValue="0" maxValue="1.25"/>
    </cacheField>
    <cacheField name="$ IMPORTE SURTIDO" numFmtId="44">
      <sharedItems containsSemiMixedTypes="0" containsString="0" containsNumber="1" minValue="0" maxValue="10887993"/>
    </cacheField>
    <cacheField name="$ CONTRATO" numFmtId="44">
      <sharedItems containsSemiMixedTypes="0" containsString="0" containsNumber="1" minValue="0" maxValue="11418120"/>
    </cacheField>
    <cacheField name="LABORATORIO" numFmtId="0">
      <sharedItems/>
    </cacheField>
    <cacheField name="P UNITARIO" numFmtId="44">
      <sharedItems containsSemiMixedTypes="0" containsString="0" containsNumber="1" minValue="2331.5" maxValue="30402.01"/>
    </cacheField>
    <cacheField name="No EVENTO" numFmtId="0">
      <sharedItems count="56">
        <s v="LPN/ISSEMYM/039/2017"/>
        <s v="131-170118"/>
        <s v="550-020318"/>
        <s v="935-120418"/>
        <s v="1075-300418"/>
        <s v="698-200318"/>
        <s v="91-120118"/>
        <s v="1089-020518"/>
        <s v="1285-240518"/>
        <s v="37-080118"/>
        <s v="83-110118"/>
        <s v="438-160218"/>
        <s v="AA-019GYR047-E81-2017"/>
        <s v="321-060218"/>
        <s v="721-210318"/>
        <s v="GESFAL-043-257/2017"/>
        <s v="LPN no. 02/2018"/>
        <s v="128-150118"/>
        <s v="244-260118"/>
        <s v="761-260318"/>
        <s v="LPN-GESFAL 042-300-2017"/>
        <s v="477-210218"/>
        <s v="765-270318"/>
        <s v="804-030418"/>
        <s v="952-130418"/>
        <s v="1068-300418"/>
        <s v="1170-100518"/>
        <s v="483-210218"/>
        <s v="347-080218"/>
        <s v="47-090118"/>
        <s v="114-160118"/>
        <s v="307-020218"/>
        <s v="752-260318"/>
        <s v="823-040418"/>
        <s v="1156-090518"/>
        <s v="702-200318"/>
        <s v="1031-250418"/>
        <s v="1088-020518"/>
        <s v="882-090418"/>
        <s v="370-090218"/>
        <s v="918-110418"/>
        <s v="106-150118"/>
        <s v="1205-150518"/>
        <s v="1225-170518"/>
        <s v="1019-240418"/>
        <s v="259-300118"/>
        <s v="1054-270418"/>
        <s v="176-190118"/>
        <s v="331-070218"/>
        <s v="1282-240518"/>
        <s v="281-010218"/>
        <s v="CENTRO DE MEZCLAS 2016-2018"/>
        <s v="DN-10 SASM-252/S/A/2018"/>
        <s v="DN-10 SASM-461/S/A/2018"/>
        <s v="DN10/SSS-034/P/2018"/>
        <s v="DN-10/SSS-215/P/2018"/>
      </sharedItems>
    </cacheField>
    <cacheField name="DIFERENCIA" numFmtId="164">
      <sharedItems containsSemiMixedTypes="0" containsString="0" containsNumber="1" minValue="-1537" maxValue="4038"/>
    </cacheField>
    <cacheField name="FECHA INICIO CONTRATO" numFmtId="15">
      <sharedItems containsSemiMixedTypes="0" containsNonDate="0" containsDate="1" containsString="0" minDate="2016-05-13T00:00:00" maxDate="2018-05-27T00:00:00"/>
    </cacheField>
    <cacheField name="FECHA FINAL CONTRATO" numFmtId="15">
      <sharedItems containsSemiMixedTypes="0" containsNonDate="0" containsDate="1" containsString="0" minDate="2018-02-08T00:00:00" maxDate="2019-01-01T00:00:00"/>
    </cacheField>
    <cacheField name="EMPRESA" numFmtId="0">
      <sharedItems/>
    </cacheField>
    <cacheField name="2016" numFmtId="164">
      <sharedItems containsSemiMixedTypes="0" containsString="0" containsNumber="1" containsInteger="1" minValue="0" maxValue="53"/>
    </cacheField>
    <cacheField name="2017" numFmtId="164">
      <sharedItems containsSemiMixedTypes="0" containsString="0" containsNumber="1" containsInteger="1" minValue="0" maxValue="166"/>
    </cacheField>
    <cacheField name="ACUMULADO GENERAL" numFmtId="164">
      <sharedItems containsSemiMixedTypes="0" containsString="0" containsNumber="1" containsInteger="1" minValue="0" maxValue="1537"/>
    </cacheField>
    <cacheField name="ASIGNADO TOTAL" numFmtId="164">
      <sharedItems containsSemiMixedTypes="0" containsString="0" containsNumber="1" minValue="0" maxValue="4038"/>
    </cacheField>
    <cacheField name="% AVANCE2" numFmtId="9">
      <sharedItems containsSemiMixedTypes="0" containsString="0" containsNumber="1" minValue="0" maxValue="1.1578947368421053"/>
    </cacheField>
    <cacheField name="$ IMPORTE SURTIDO2" numFmtId="44">
      <sharedItems containsSemiMixedTypes="0" containsString="0" containsNumber="1" minValue="0" maxValue="10887993"/>
    </cacheField>
    <cacheField name="$ CONTRATO2" numFmtId="44">
      <sharedItems containsSemiMixedTypes="0" containsString="0" containsNumber="1" minValue="0" maxValue="11418120"/>
    </cacheField>
    <cacheField name="ESTADO" numFmtId="0">
      <sharedItems/>
    </cacheField>
    <cacheField name="TIPO LICITACION" numFmtId="0">
      <sharedItems/>
    </cacheField>
    <cacheField name="EVENTO" numFmtId="0">
      <sharedItems/>
    </cacheField>
    <cacheField name="% ALC" numFmtId="0" formula="IF(ISERROR('ACUMULADO GENERAL'/'ASIGNADO TOTAL'),0,('ACUMULADO GENERAL'/'ASIGNADO TOTAL'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n v="2018"/>
    <x v="0"/>
    <x v="0"/>
    <x v="0"/>
    <x v="0"/>
    <x v="0"/>
    <n v="2"/>
    <n v="0"/>
    <n v="0"/>
    <n v="0"/>
    <n v="2"/>
    <n v="0"/>
    <n v="0"/>
    <n v="0"/>
    <n v="0"/>
    <n v="0"/>
    <n v="0"/>
    <n v="0"/>
    <n v="4"/>
    <n v="0"/>
    <n v="0"/>
    <n v="10496"/>
    <n v="0"/>
    <s v="AMGEN"/>
    <n v="2624"/>
    <x v="0"/>
    <n v="-4"/>
    <d v="2017-12-21T00:00:00"/>
    <d v="2018-12-31T00:00:00"/>
    <s v="GRUPO FARMACOS ESPECIALIZADOS SA DE CV"/>
    <n v="0"/>
    <n v="0"/>
    <n v="4"/>
    <n v="0"/>
    <n v="0"/>
    <n v="10496"/>
    <n v="0"/>
    <s v="EDO. DE MEX."/>
    <s v="LICITACION"/>
    <s v="ENTREG. HOSP."/>
  </r>
  <r>
    <x v="0"/>
    <n v="2018"/>
    <x v="0"/>
    <x v="0"/>
    <x v="1"/>
    <x v="0"/>
    <x v="0"/>
    <n v="0"/>
    <n v="1"/>
    <n v="0"/>
    <n v="0"/>
    <n v="0"/>
    <n v="0"/>
    <n v="0"/>
    <n v="0"/>
    <n v="0"/>
    <n v="0"/>
    <n v="0"/>
    <n v="0"/>
    <n v="1"/>
    <n v="0"/>
    <n v="0"/>
    <n v="2624"/>
    <n v="0"/>
    <s v="AMGEN"/>
    <n v="2624"/>
    <x v="0"/>
    <n v="-1"/>
    <d v="2017-12-21T00:00:00"/>
    <d v="2018-12-31T00:00:00"/>
    <s v="GRUPO FARMACOS ESPECIALIZADOS SA DE CV"/>
    <n v="0"/>
    <n v="0"/>
    <n v="1"/>
    <n v="0"/>
    <n v="0"/>
    <n v="2624"/>
    <n v="0"/>
    <s v="EDO. DE MEX."/>
    <s v="LICITACION"/>
    <s v="ENTREG. HOSP."/>
  </r>
  <r>
    <x v="0"/>
    <n v="2018"/>
    <x v="0"/>
    <x v="0"/>
    <x v="2"/>
    <x v="0"/>
    <x v="0"/>
    <n v="3"/>
    <n v="5"/>
    <n v="0"/>
    <n v="0"/>
    <n v="0"/>
    <n v="0"/>
    <n v="0"/>
    <n v="0"/>
    <n v="0"/>
    <n v="0"/>
    <n v="0"/>
    <n v="0"/>
    <n v="8"/>
    <n v="0"/>
    <n v="0"/>
    <n v="20992"/>
    <n v="0"/>
    <s v="AMGEN"/>
    <n v="2624"/>
    <x v="0"/>
    <n v="-8"/>
    <d v="2017-12-21T00:00:00"/>
    <d v="2018-12-31T00:00:00"/>
    <s v="GRUPO FARMACOS ESPECIALIZADOS SA DE CV"/>
    <n v="0"/>
    <n v="0"/>
    <n v="8"/>
    <n v="0"/>
    <n v="0"/>
    <n v="20992"/>
    <n v="0"/>
    <s v="EDO. DE MEX."/>
    <s v="LICITACION"/>
    <s v="ENTREG. HOSP."/>
  </r>
  <r>
    <x v="0"/>
    <n v="2018"/>
    <x v="0"/>
    <x v="0"/>
    <x v="3"/>
    <x v="0"/>
    <x v="0"/>
    <n v="0"/>
    <n v="0"/>
    <n v="0"/>
    <n v="0"/>
    <n v="2"/>
    <n v="0"/>
    <n v="0"/>
    <n v="0"/>
    <n v="0"/>
    <n v="0"/>
    <n v="0"/>
    <n v="0"/>
    <n v="2"/>
    <n v="0"/>
    <n v="0"/>
    <n v="5248"/>
    <n v="0"/>
    <s v="AMGEN"/>
    <n v="2624"/>
    <x v="0"/>
    <n v="-2"/>
    <d v="2017-12-21T00:00:00"/>
    <d v="2018-12-31T00:00:00"/>
    <s v="GRUPO FARMACOS ESPECIALIZADOS SA DE CV"/>
    <n v="0"/>
    <n v="0"/>
    <n v="2"/>
    <n v="0"/>
    <n v="0"/>
    <n v="5248"/>
    <n v="0"/>
    <s v="EDO. DE MEX."/>
    <s v="LICITACION"/>
    <s v="ENTREG. HOSP."/>
  </r>
  <r>
    <x v="0"/>
    <n v="2018"/>
    <x v="0"/>
    <x v="0"/>
    <x v="4"/>
    <x v="0"/>
    <x v="0"/>
    <n v="4"/>
    <n v="4"/>
    <n v="0"/>
    <n v="0"/>
    <n v="2"/>
    <n v="0"/>
    <n v="0"/>
    <n v="0"/>
    <n v="0"/>
    <n v="0"/>
    <n v="0"/>
    <n v="0"/>
    <n v="10"/>
    <n v="0"/>
    <n v="0"/>
    <n v="26240"/>
    <n v="0"/>
    <s v="AMGEN"/>
    <n v="2624"/>
    <x v="0"/>
    <n v="-10"/>
    <d v="2017-12-21T00:00:00"/>
    <d v="2018-12-31T00:00:00"/>
    <s v="GRUPO FARMACOS ESPECIALIZADOS SA DE CV"/>
    <n v="0"/>
    <n v="0"/>
    <n v="10"/>
    <n v="0"/>
    <n v="0"/>
    <n v="26240"/>
    <n v="0"/>
    <s v="EDO. DE MEX."/>
    <s v="LICITACION"/>
    <s v="ENTREG. HOSP."/>
  </r>
  <r>
    <x v="0"/>
    <n v="2018"/>
    <x v="0"/>
    <x v="0"/>
    <x v="5"/>
    <x v="0"/>
    <x v="0"/>
    <n v="0"/>
    <n v="0"/>
    <n v="0"/>
    <n v="0"/>
    <n v="0"/>
    <n v="0"/>
    <n v="0"/>
    <n v="0"/>
    <n v="0"/>
    <n v="0"/>
    <n v="0"/>
    <n v="0"/>
    <n v="0"/>
    <n v="4038"/>
    <n v="0"/>
    <n v="0"/>
    <n v="10595712"/>
    <s v="AMGEN"/>
    <n v="2624"/>
    <x v="0"/>
    <n v="4038"/>
    <d v="2017-12-21T00:00:00"/>
    <d v="2018-12-31T00:00:00"/>
    <s v="GRUPO FARMACOS ESPECIALIZADOS SA DE CV"/>
    <n v="0"/>
    <n v="0"/>
    <n v="0"/>
    <n v="4038"/>
    <n v="0"/>
    <n v="0"/>
    <n v="10595712"/>
    <s v="EDO. DE MEX."/>
    <s v="LICITACION"/>
    <s v="ENTREG. HOSP."/>
  </r>
  <r>
    <x v="0"/>
    <n v="2018"/>
    <x v="0"/>
    <x v="0"/>
    <x v="6"/>
    <x v="0"/>
    <x v="0"/>
    <n v="25"/>
    <n v="94"/>
    <n v="0"/>
    <n v="0"/>
    <n v="81"/>
    <n v="0"/>
    <n v="0"/>
    <n v="0"/>
    <n v="0"/>
    <n v="0"/>
    <n v="0"/>
    <n v="0"/>
    <n v="200"/>
    <n v="0"/>
    <n v="0"/>
    <n v="524800"/>
    <n v="0"/>
    <s v="AMGEN"/>
    <n v="2624"/>
    <x v="0"/>
    <n v="-200"/>
    <d v="2017-12-21T00:00:00"/>
    <d v="2018-12-31T00:00:00"/>
    <s v="GRUPO FARMACOS ESPECIALIZADOS SA DE CV"/>
    <n v="0"/>
    <n v="0"/>
    <n v="200"/>
    <n v="0"/>
    <n v="0"/>
    <n v="524800"/>
    <n v="0"/>
    <s v="EDO. DE MEX."/>
    <s v="LICITACION"/>
    <s v="ENTREG. HOSP."/>
  </r>
  <r>
    <x v="0"/>
    <n v="2018"/>
    <x v="0"/>
    <x v="0"/>
    <x v="7"/>
    <x v="0"/>
    <x v="0"/>
    <n v="219"/>
    <n v="425"/>
    <n v="215"/>
    <n v="442"/>
    <n v="236"/>
    <n v="0"/>
    <n v="0"/>
    <n v="0"/>
    <n v="0"/>
    <n v="0"/>
    <n v="0"/>
    <n v="0"/>
    <n v="1537"/>
    <n v="0"/>
    <n v="0"/>
    <n v="4033088"/>
    <n v="0"/>
    <s v="AMGEN"/>
    <n v="2624"/>
    <x v="0"/>
    <n v="-1537"/>
    <d v="2017-12-21T00:00:00"/>
    <d v="2018-12-31T00:00:00"/>
    <s v="GRUPO FARMACOS ESPECIALIZADOS SA DE CV"/>
    <n v="0"/>
    <n v="0"/>
    <n v="1537"/>
    <n v="0"/>
    <n v="0"/>
    <n v="4033088"/>
    <n v="0"/>
    <s v="EDO. DE MEX."/>
    <s v="LICITACION"/>
    <s v="ENTREG. HOSP."/>
  </r>
  <r>
    <x v="0"/>
    <n v="2018"/>
    <x v="0"/>
    <x v="0"/>
    <x v="8"/>
    <x v="1"/>
    <x v="1"/>
    <n v="82"/>
    <n v="54"/>
    <n v="0"/>
    <n v="0"/>
    <n v="46"/>
    <n v="0"/>
    <n v="0"/>
    <n v="0"/>
    <n v="0"/>
    <n v="0"/>
    <n v="0"/>
    <n v="0"/>
    <n v="182"/>
    <n v="0"/>
    <n v="0"/>
    <n v="805896"/>
    <n v="0"/>
    <s v="AMGEN"/>
    <n v="4428"/>
    <x v="0"/>
    <n v="-182"/>
    <d v="2017-12-21T00:00:00"/>
    <d v="2018-12-31T00:00:00"/>
    <s v="GRUPO FARMACOS ESPECIALIZADOS SA DE CV"/>
    <n v="0"/>
    <n v="0"/>
    <n v="182"/>
    <n v="0"/>
    <n v="0"/>
    <n v="805896"/>
    <n v="0"/>
    <s v="EDO. DE MEX."/>
    <s v="LICITACION"/>
    <s v="ENTREG. HOSP."/>
  </r>
  <r>
    <x v="0"/>
    <n v="2018"/>
    <x v="0"/>
    <x v="0"/>
    <x v="5"/>
    <x v="1"/>
    <x v="1"/>
    <n v="0"/>
    <n v="0"/>
    <n v="0"/>
    <n v="0"/>
    <n v="0"/>
    <n v="0"/>
    <n v="0"/>
    <n v="0"/>
    <n v="0"/>
    <n v="0"/>
    <n v="0"/>
    <n v="0"/>
    <n v="0"/>
    <n v="2356"/>
    <n v="0"/>
    <n v="0"/>
    <n v="10432368"/>
    <s v="AMGEN"/>
    <n v="4428"/>
    <x v="0"/>
    <n v="2356"/>
    <d v="2017-12-21T00:00:00"/>
    <d v="2018-12-31T00:00:00"/>
    <s v="GRUPO FARMACOS ESPECIALIZADOS SA DE CV"/>
    <n v="0"/>
    <n v="0"/>
    <n v="0"/>
    <n v="2356"/>
    <n v="0"/>
    <n v="0"/>
    <n v="10432368"/>
    <s v="EDO. DE MEX."/>
    <s v="LICITACION"/>
    <s v="ENTREG. HOSP."/>
  </r>
  <r>
    <x v="0"/>
    <n v="2018"/>
    <x v="0"/>
    <x v="0"/>
    <x v="6"/>
    <x v="1"/>
    <x v="1"/>
    <n v="2"/>
    <n v="0"/>
    <n v="0"/>
    <n v="0"/>
    <n v="6"/>
    <n v="0"/>
    <n v="0"/>
    <n v="0"/>
    <n v="0"/>
    <n v="0"/>
    <n v="0"/>
    <n v="0"/>
    <n v="8"/>
    <n v="0"/>
    <n v="0"/>
    <n v="35424"/>
    <n v="0"/>
    <s v="AMGEN"/>
    <n v="4428"/>
    <x v="0"/>
    <n v="-8"/>
    <d v="2017-12-21T00:00:00"/>
    <d v="2018-12-31T00:00:00"/>
    <s v="GRUPO FARMACOS ESPECIALIZADOS SA DE CV"/>
    <n v="0"/>
    <n v="0"/>
    <n v="8"/>
    <n v="0"/>
    <n v="0"/>
    <n v="35424"/>
    <n v="0"/>
    <s v="EDO. DE MEX."/>
    <s v="LICITACION"/>
    <s v="ENTREG. HOSP."/>
  </r>
  <r>
    <x v="0"/>
    <n v="2018"/>
    <x v="0"/>
    <x v="0"/>
    <x v="7"/>
    <x v="1"/>
    <x v="1"/>
    <n v="198"/>
    <n v="198"/>
    <n v="0"/>
    <n v="0"/>
    <n v="0"/>
    <n v="0"/>
    <n v="0"/>
    <n v="0"/>
    <n v="0"/>
    <n v="0"/>
    <n v="0"/>
    <n v="0"/>
    <n v="396"/>
    <n v="0"/>
    <n v="0"/>
    <n v="1753488"/>
    <n v="0"/>
    <s v="AMGEN"/>
    <n v="4428"/>
    <x v="0"/>
    <n v="-396"/>
    <d v="2017-12-21T00:00:00"/>
    <d v="2018-12-31T00:00:00"/>
    <s v="GRUPO FARMACOS ESPECIALIZADOS SA DE CV"/>
    <n v="0"/>
    <n v="0"/>
    <n v="396"/>
    <n v="0"/>
    <n v="0"/>
    <n v="1753488"/>
    <n v="0"/>
    <s v="EDO. DE MEX."/>
    <s v="LICITACION"/>
    <s v="ENTREG. HOSP."/>
  </r>
  <r>
    <x v="0"/>
    <n v="2018"/>
    <x v="0"/>
    <x v="0"/>
    <x v="5"/>
    <x v="2"/>
    <x v="2"/>
    <n v="0"/>
    <n v="0"/>
    <n v="0"/>
    <n v="0"/>
    <n v="0"/>
    <n v="0"/>
    <n v="0"/>
    <n v="0"/>
    <n v="0"/>
    <n v="0"/>
    <n v="0"/>
    <n v="0"/>
    <n v="0"/>
    <n v="1275"/>
    <n v="0"/>
    <n v="0"/>
    <n v="2972662.5"/>
    <s v="AMGEN"/>
    <n v="2331.5"/>
    <x v="0"/>
    <n v="1275"/>
    <d v="2017-12-21T00:00:00"/>
    <d v="2018-12-31T00:00:00"/>
    <s v="GRUPO FARMACOS ESPECIALIZADOS SA DE CV"/>
    <n v="0"/>
    <n v="0"/>
    <n v="0"/>
    <n v="1275"/>
    <n v="0"/>
    <n v="0"/>
    <n v="2972662.5"/>
    <s v="EDO. DE MEX."/>
    <s v="LICITACION"/>
    <s v="ENTREG. HOSP."/>
  </r>
  <r>
    <x v="0"/>
    <n v="2018"/>
    <x v="0"/>
    <x v="0"/>
    <x v="6"/>
    <x v="2"/>
    <x v="2"/>
    <n v="12"/>
    <n v="8"/>
    <n v="0"/>
    <n v="0"/>
    <n v="8"/>
    <n v="0"/>
    <n v="0"/>
    <n v="0"/>
    <n v="0"/>
    <n v="0"/>
    <n v="0"/>
    <n v="0"/>
    <n v="28"/>
    <n v="0"/>
    <n v="0"/>
    <n v="65282"/>
    <n v="0"/>
    <s v="AMGEN"/>
    <n v="2331.5"/>
    <x v="0"/>
    <n v="-28"/>
    <d v="2017-12-21T00:00:00"/>
    <d v="2018-12-31T00:00:00"/>
    <s v="GRUPO FARMACOS ESPECIALIZADOS SA DE CV"/>
    <n v="0"/>
    <n v="0"/>
    <n v="28"/>
    <n v="0"/>
    <n v="0"/>
    <n v="65282"/>
    <n v="0"/>
    <s v="EDO. DE MEX."/>
    <s v="LICITACION"/>
    <s v="ENTREG. HOSP."/>
  </r>
  <r>
    <x v="0"/>
    <n v="2018"/>
    <x v="0"/>
    <x v="0"/>
    <x v="7"/>
    <x v="2"/>
    <x v="2"/>
    <n v="127"/>
    <n v="246"/>
    <n v="211"/>
    <n v="165"/>
    <n v="0"/>
    <n v="0"/>
    <n v="0"/>
    <n v="0"/>
    <n v="0"/>
    <n v="0"/>
    <n v="0"/>
    <n v="0"/>
    <n v="749"/>
    <n v="0"/>
    <n v="0"/>
    <n v="1746293.5"/>
    <n v="0"/>
    <s v="AMGEN"/>
    <n v="2331.5"/>
    <x v="0"/>
    <n v="-749"/>
    <d v="2017-12-21T00:00:00"/>
    <d v="2018-12-31T00:00:00"/>
    <s v="GRUPO FARMACOS ESPECIALIZADOS SA DE CV"/>
    <n v="0"/>
    <n v="0"/>
    <n v="749"/>
    <n v="0"/>
    <n v="0"/>
    <n v="1746293.5"/>
    <n v="0"/>
    <s v="EDO. DE MEX."/>
    <s v="LICITACION"/>
    <s v="ENTREG. HOSP."/>
  </r>
  <r>
    <x v="0"/>
    <n v="2018"/>
    <x v="0"/>
    <x v="0"/>
    <x v="8"/>
    <x v="3"/>
    <x v="3"/>
    <n v="8"/>
    <n v="5"/>
    <n v="0"/>
    <n v="0"/>
    <n v="0"/>
    <n v="0"/>
    <n v="0"/>
    <n v="0"/>
    <n v="0"/>
    <n v="0"/>
    <n v="0"/>
    <n v="0"/>
    <n v="13"/>
    <n v="0"/>
    <n v="0"/>
    <n v="81605.16"/>
    <n v="0"/>
    <s v="AMGEN"/>
    <n v="6277.32"/>
    <x v="0"/>
    <n v="-13"/>
    <d v="2017-12-21T00:00:00"/>
    <d v="2018-12-31T00:00:00"/>
    <s v="GRUPO FARMACOS ESPECIALIZADOS SA DE CV"/>
    <n v="0"/>
    <n v="0"/>
    <n v="13"/>
    <n v="0"/>
    <n v="0"/>
    <n v="81605.16"/>
    <n v="0"/>
    <s v="EDO. DE MEX."/>
    <s v="LICITACION"/>
    <s v="ENTREG. HOSP."/>
  </r>
  <r>
    <x v="0"/>
    <n v="2018"/>
    <x v="0"/>
    <x v="0"/>
    <x v="5"/>
    <x v="3"/>
    <x v="3"/>
    <n v="0"/>
    <n v="0"/>
    <n v="0"/>
    <n v="0"/>
    <n v="0"/>
    <n v="0"/>
    <n v="0"/>
    <n v="0"/>
    <n v="0"/>
    <n v="0"/>
    <n v="0"/>
    <n v="0"/>
    <n v="0"/>
    <n v="200"/>
    <n v="0"/>
    <n v="0"/>
    <n v="1255464"/>
    <s v="AMGEN"/>
    <n v="6277.32"/>
    <x v="0"/>
    <n v="200"/>
    <d v="2017-12-21T00:00:00"/>
    <d v="2018-12-31T00:00:00"/>
    <s v="GRUPO FARMACOS ESPECIALIZADOS SA DE CV"/>
    <n v="0"/>
    <n v="0"/>
    <n v="0"/>
    <n v="200"/>
    <n v="0"/>
    <n v="0"/>
    <n v="1255464"/>
    <s v="EDO. DE MEX."/>
    <s v="LICITACION"/>
    <s v="ENTREG. HOSP."/>
  </r>
  <r>
    <x v="0"/>
    <n v="2018"/>
    <x v="0"/>
    <x v="0"/>
    <x v="6"/>
    <x v="3"/>
    <x v="3"/>
    <n v="1"/>
    <n v="0"/>
    <n v="0"/>
    <n v="0"/>
    <n v="0"/>
    <n v="0"/>
    <n v="0"/>
    <n v="0"/>
    <n v="0"/>
    <n v="0"/>
    <n v="0"/>
    <n v="0"/>
    <n v="1"/>
    <n v="0"/>
    <n v="0"/>
    <n v="6277.32"/>
    <n v="0"/>
    <s v="AMGEN"/>
    <n v="6277.32"/>
    <x v="0"/>
    <n v="-1"/>
    <d v="2017-12-21T00:00:00"/>
    <d v="2018-12-31T00:00:00"/>
    <s v="GRUPO FARMACOS ESPECIALIZADOS SA DE CV"/>
    <n v="0"/>
    <n v="0"/>
    <n v="1"/>
    <n v="0"/>
    <n v="0"/>
    <n v="6277.32"/>
    <n v="0"/>
    <s v="EDO. DE MEX."/>
    <s v="LICITACION"/>
    <s v="ENTREG. HOSP."/>
  </r>
  <r>
    <x v="0"/>
    <n v="2018"/>
    <x v="0"/>
    <x v="0"/>
    <x v="7"/>
    <x v="3"/>
    <x v="3"/>
    <n v="30"/>
    <n v="30"/>
    <n v="0"/>
    <n v="24"/>
    <n v="16"/>
    <n v="0"/>
    <n v="0"/>
    <n v="0"/>
    <n v="0"/>
    <n v="0"/>
    <n v="0"/>
    <n v="0"/>
    <n v="100"/>
    <n v="0"/>
    <n v="0"/>
    <n v="627732"/>
    <n v="0"/>
    <s v="AMGEN"/>
    <n v="6277.32"/>
    <x v="0"/>
    <n v="-100"/>
    <d v="2017-12-21T00:00:00"/>
    <d v="2018-12-31T00:00:00"/>
    <s v="GRUPO FARMACOS ESPECIALIZADOS SA DE CV"/>
    <n v="0"/>
    <n v="0"/>
    <n v="100"/>
    <n v="0"/>
    <n v="0"/>
    <n v="627732"/>
    <n v="0"/>
    <s v="EDO. DE MEX."/>
    <s v="LICITACION"/>
    <s v="ENTREG. HOSP."/>
  </r>
  <r>
    <x v="0"/>
    <n v="2018"/>
    <x v="0"/>
    <x v="0"/>
    <x v="8"/>
    <x v="4"/>
    <x v="4"/>
    <n v="3"/>
    <n v="21"/>
    <n v="0"/>
    <n v="0"/>
    <n v="6"/>
    <n v="0"/>
    <n v="0"/>
    <n v="0"/>
    <n v="0"/>
    <n v="0"/>
    <n v="0"/>
    <n v="0"/>
    <n v="30"/>
    <n v="0"/>
    <n v="0"/>
    <n v="550037.1"/>
    <n v="0"/>
    <s v="AMGEN"/>
    <n v="18334.57"/>
    <x v="0"/>
    <n v="-30"/>
    <d v="2017-12-21T00:00:00"/>
    <d v="2018-12-31T00:00:00"/>
    <s v="GRUPO FARMACOS ESPECIALIZADOS SA DE CV"/>
    <n v="0"/>
    <n v="0"/>
    <n v="30"/>
    <n v="0"/>
    <n v="0"/>
    <n v="550037.1"/>
    <n v="0"/>
    <s v="EDO. DE MEX."/>
    <s v="LICITACION"/>
    <s v="ENTREG. HOSP."/>
  </r>
  <r>
    <x v="0"/>
    <n v="2018"/>
    <x v="0"/>
    <x v="0"/>
    <x v="5"/>
    <x v="4"/>
    <x v="4"/>
    <n v="0"/>
    <n v="0"/>
    <n v="0"/>
    <n v="0"/>
    <n v="0"/>
    <n v="0"/>
    <n v="0"/>
    <n v="0"/>
    <n v="0"/>
    <n v="0"/>
    <n v="0"/>
    <n v="0"/>
    <n v="0"/>
    <n v="471"/>
    <n v="0"/>
    <n v="0"/>
    <n v="8635582.4700000007"/>
    <s v="AMGEN"/>
    <n v="18334.57"/>
    <x v="0"/>
    <n v="471"/>
    <d v="2017-12-21T00:00:00"/>
    <d v="2018-12-31T00:00:00"/>
    <s v="GRUPO FARMACOS ESPECIALIZADOS SA DE CV"/>
    <n v="0"/>
    <n v="0"/>
    <n v="0"/>
    <n v="471"/>
    <n v="0"/>
    <n v="0"/>
    <n v="8635582.4700000007"/>
    <s v="EDO. DE MEX."/>
    <s v="LICITACION"/>
    <s v="ENTREG. HOSP."/>
  </r>
  <r>
    <x v="0"/>
    <n v="2018"/>
    <x v="0"/>
    <x v="0"/>
    <x v="7"/>
    <x v="4"/>
    <x v="4"/>
    <n v="0"/>
    <n v="0"/>
    <n v="0"/>
    <n v="0"/>
    <n v="77"/>
    <n v="0"/>
    <n v="0"/>
    <n v="0"/>
    <n v="0"/>
    <n v="0"/>
    <n v="0"/>
    <n v="0"/>
    <n v="77"/>
    <n v="0"/>
    <n v="0"/>
    <n v="1411761.89"/>
    <n v="0"/>
    <s v="AMGEN"/>
    <n v="18334.57"/>
    <x v="0"/>
    <n v="-77"/>
    <d v="2017-12-21T00:00:00"/>
    <d v="2018-12-31T00:00:00"/>
    <s v="GRUPO FARMACOS ESPECIALIZADOS SA DE CV"/>
    <n v="0"/>
    <n v="0"/>
    <n v="77"/>
    <n v="0"/>
    <n v="0"/>
    <n v="1411761.89"/>
    <n v="0"/>
    <s v="EDO. DE MEX."/>
    <s v="LICITACION"/>
    <s v="ENTREG. HOSP."/>
  </r>
  <r>
    <x v="0"/>
    <n v="2018"/>
    <x v="0"/>
    <x v="0"/>
    <x v="5"/>
    <x v="5"/>
    <x v="5"/>
    <n v="0"/>
    <n v="0"/>
    <n v="0"/>
    <n v="0"/>
    <n v="0"/>
    <n v="0"/>
    <n v="0"/>
    <n v="0"/>
    <n v="0"/>
    <n v="0"/>
    <n v="0"/>
    <n v="0"/>
    <n v="0"/>
    <n v="1602"/>
    <n v="0"/>
    <n v="0"/>
    <n v="7168950"/>
    <s v="AMGEN"/>
    <n v="4475"/>
    <x v="0"/>
    <n v="1602"/>
    <d v="2017-12-21T00:00:00"/>
    <d v="2018-12-31T00:00:00"/>
    <s v="GRUPO FARMACOS ESPECIALIZADOS SA DE CV"/>
    <n v="0"/>
    <n v="0"/>
    <n v="0"/>
    <n v="1602"/>
    <n v="0"/>
    <n v="0"/>
    <n v="7168950"/>
    <s v="EDO. DE MEX."/>
    <s v="LICITACION"/>
    <s v="ENTREG. HOSP."/>
  </r>
  <r>
    <x v="0"/>
    <n v="2018"/>
    <x v="0"/>
    <x v="0"/>
    <x v="6"/>
    <x v="5"/>
    <x v="5"/>
    <n v="0"/>
    <n v="2"/>
    <n v="0"/>
    <n v="0"/>
    <n v="0"/>
    <n v="0"/>
    <n v="0"/>
    <n v="0"/>
    <n v="0"/>
    <n v="0"/>
    <n v="0"/>
    <n v="0"/>
    <n v="2"/>
    <n v="0"/>
    <n v="0"/>
    <n v="8950"/>
    <n v="0"/>
    <s v="AMGEN"/>
    <n v="4475"/>
    <x v="0"/>
    <n v="-2"/>
    <d v="2017-12-21T00:00:00"/>
    <d v="2018-12-31T00:00:00"/>
    <s v="GRUPO FARMACOS ESPECIALIZADOS SA DE CV"/>
    <n v="0"/>
    <n v="0"/>
    <n v="2"/>
    <n v="0"/>
    <n v="0"/>
    <n v="8950"/>
    <n v="0"/>
    <s v="EDO. DE MEX."/>
    <s v="LICITACION"/>
    <s v="ENTREG. HOSP."/>
  </r>
  <r>
    <x v="0"/>
    <n v="2018"/>
    <x v="0"/>
    <x v="0"/>
    <x v="7"/>
    <x v="5"/>
    <x v="5"/>
    <n v="148"/>
    <n v="148"/>
    <n v="0"/>
    <n v="0"/>
    <n v="272"/>
    <n v="0"/>
    <n v="0"/>
    <n v="0"/>
    <n v="0"/>
    <n v="0"/>
    <n v="0"/>
    <n v="0"/>
    <n v="568"/>
    <n v="0"/>
    <n v="0"/>
    <n v="2541800"/>
    <n v="0"/>
    <s v="AMGEN"/>
    <n v="4475"/>
    <x v="0"/>
    <n v="-568"/>
    <d v="2017-12-21T00:00:00"/>
    <d v="2018-12-31T00:00:00"/>
    <s v="GRUPO FARMACOS ESPECIALIZADOS SA DE CV"/>
    <n v="0"/>
    <n v="0"/>
    <n v="568"/>
    <n v="0"/>
    <n v="0"/>
    <n v="2541800"/>
    <n v="0"/>
    <s v="EDO. DE MEX."/>
    <s v="LICITACION"/>
    <s v="ENTREG. HOSP."/>
  </r>
  <r>
    <x v="1"/>
    <n v="2018"/>
    <x v="1"/>
    <x v="1"/>
    <x v="9"/>
    <x v="6"/>
    <x v="6"/>
    <n v="1"/>
    <n v="0"/>
    <n v="0"/>
    <n v="0"/>
    <n v="0"/>
    <n v="0"/>
    <n v="0"/>
    <n v="0"/>
    <n v="0"/>
    <n v="0"/>
    <n v="0"/>
    <n v="0"/>
    <n v="1"/>
    <n v="1"/>
    <n v="1"/>
    <n v="3655.6"/>
    <n v="3655.6"/>
    <s v="AMGEN"/>
    <n v="3655.6"/>
    <x v="1"/>
    <n v="0"/>
    <d v="2018-01-18T00:00:00"/>
    <d v="2018-02-18T00:00:00"/>
    <s v="GRUPO FARMACOS ESPECIALIZADOS SA DE CV"/>
    <n v="0"/>
    <n v="0"/>
    <n v="1"/>
    <n v="1"/>
    <n v="1"/>
    <n v="3655.6"/>
    <n v="3655.6"/>
    <s v="VERACRUZ"/>
    <s v="COTIZACION"/>
    <s v="DESCENTRALIZADOS"/>
  </r>
  <r>
    <x v="2"/>
    <n v="2018"/>
    <x v="1"/>
    <x v="1"/>
    <x v="9"/>
    <x v="6"/>
    <x v="6"/>
    <n v="0"/>
    <n v="0"/>
    <n v="2"/>
    <n v="0"/>
    <n v="0"/>
    <n v="0"/>
    <n v="0"/>
    <n v="0"/>
    <n v="0"/>
    <n v="0"/>
    <n v="0"/>
    <n v="0"/>
    <n v="2"/>
    <n v="2"/>
    <n v="1"/>
    <n v="7311.2"/>
    <n v="7311.2"/>
    <s v="AMGEN"/>
    <n v="3655.6"/>
    <x v="2"/>
    <n v="0"/>
    <d v="2018-03-06T00:00:00"/>
    <d v="2018-04-06T00:00:00"/>
    <s v="GRUPO FARMACOS ESPECIALIZADOS SA DE CV"/>
    <n v="0"/>
    <n v="0"/>
    <n v="2"/>
    <n v="2"/>
    <n v="1"/>
    <n v="7311.2"/>
    <n v="7311.2"/>
    <s v="VERACRUZ"/>
    <s v="COTIZACION"/>
    <s v="DESCENTRALIZADOS"/>
  </r>
  <r>
    <x v="3"/>
    <n v="2018"/>
    <x v="1"/>
    <x v="2"/>
    <x v="10"/>
    <x v="5"/>
    <x v="5"/>
    <n v="0"/>
    <n v="0"/>
    <n v="0"/>
    <n v="0"/>
    <n v="12"/>
    <n v="0"/>
    <n v="0"/>
    <n v="0"/>
    <n v="0"/>
    <n v="0"/>
    <n v="0"/>
    <n v="0"/>
    <n v="12"/>
    <n v="12"/>
    <n v="1"/>
    <n v="56808"/>
    <n v="56808"/>
    <s v="AMGEN"/>
    <n v="4734"/>
    <x v="3"/>
    <n v="0"/>
    <d v="2018-04-13T00:00:00"/>
    <d v="2018-05-13T00:00:00"/>
    <s v="GRUPO FARMACOS ESPECIALIZADOS SA DE CV"/>
    <n v="0"/>
    <n v="0"/>
    <n v="12"/>
    <n v="12"/>
    <n v="1"/>
    <n v="56808"/>
    <n v="56808"/>
    <s v="JALISCO"/>
    <s v="COTIZACION"/>
    <s v="DESCENTRALIZADOS"/>
  </r>
  <r>
    <x v="4"/>
    <n v="2018"/>
    <x v="1"/>
    <x v="2"/>
    <x v="11"/>
    <x v="5"/>
    <x v="5"/>
    <n v="0"/>
    <n v="0"/>
    <n v="0"/>
    <n v="0"/>
    <n v="12"/>
    <n v="0"/>
    <n v="0"/>
    <n v="0"/>
    <n v="0"/>
    <n v="0"/>
    <n v="0"/>
    <n v="0"/>
    <n v="12"/>
    <n v="12"/>
    <n v="1"/>
    <n v="56808"/>
    <n v="56808"/>
    <s v="AMGEN"/>
    <n v="4734"/>
    <x v="4"/>
    <n v="0"/>
    <d v="2018-05-04T00:00:00"/>
    <d v="2018-06-04T00:00:00"/>
    <s v="GRUPO FARMACOS ESPECIALIZADOS SA DE CV"/>
    <n v="0"/>
    <n v="0"/>
    <n v="12"/>
    <n v="12"/>
    <n v="1"/>
    <n v="56808"/>
    <n v="56808"/>
    <s v="JALISCO"/>
    <s v="COTIZACION"/>
    <s v="DESCENTRALIZADOS"/>
  </r>
  <r>
    <x v="5"/>
    <n v="2018"/>
    <x v="1"/>
    <x v="3"/>
    <x v="12"/>
    <x v="7"/>
    <x v="7"/>
    <n v="0"/>
    <n v="0"/>
    <n v="0"/>
    <n v="12"/>
    <n v="0"/>
    <n v="0"/>
    <n v="0"/>
    <n v="0"/>
    <n v="0"/>
    <n v="0"/>
    <n v="0"/>
    <n v="0"/>
    <n v="12"/>
    <n v="12"/>
    <n v="1"/>
    <n v="364824.12"/>
    <n v="364824.12"/>
    <s v="AMGEN"/>
    <n v="30402.01"/>
    <x v="5"/>
    <n v="0"/>
    <d v="2018-03-20T00:00:00"/>
    <d v="2018-04-20T00:00:00"/>
    <s v="GRUPO FARMACOS ESPECIALIZADOS SA DE CV"/>
    <n v="0"/>
    <n v="0"/>
    <n v="12"/>
    <n v="12"/>
    <n v="1"/>
    <n v="364824.12"/>
    <n v="364824.12"/>
    <s v="CHIHUAHUA"/>
    <s v="COTIZACION"/>
    <s v="DESCENTRALIZADOS"/>
  </r>
  <r>
    <x v="6"/>
    <n v="2018"/>
    <x v="1"/>
    <x v="2"/>
    <x v="10"/>
    <x v="1"/>
    <x v="1"/>
    <n v="3"/>
    <n v="0"/>
    <n v="0"/>
    <n v="0"/>
    <n v="0"/>
    <n v="0"/>
    <n v="0"/>
    <n v="0"/>
    <n v="0"/>
    <n v="0"/>
    <n v="0"/>
    <n v="0"/>
    <n v="3"/>
    <n v="3"/>
    <n v="1"/>
    <n v="13284"/>
    <n v="13284"/>
    <s v="AMGEN"/>
    <n v="4428"/>
    <x v="6"/>
    <n v="0"/>
    <d v="2018-01-16T00:00:00"/>
    <d v="2018-02-16T00:00:00"/>
    <s v="GRUPO FARMACOS ESPECIALIZADOS SA DE CV"/>
    <n v="0"/>
    <n v="0"/>
    <n v="3"/>
    <n v="3"/>
    <n v="1"/>
    <n v="13284"/>
    <n v="13284"/>
    <s v="JALISCO"/>
    <s v="COTIZACION"/>
    <s v="DESCENTRALIZADOS"/>
  </r>
  <r>
    <x v="7"/>
    <n v="2018"/>
    <x v="1"/>
    <x v="2"/>
    <x v="11"/>
    <x v="5"/>
    <x v="5"/>
    <n v="0"/>
    <n v="0"/>
    <n v="0"/>
    <n v="0"/>
    <n v="8"/>
    <n v="0"/>
    <n v="0"/>
    <n v="0"/>
    <n v="0"/>
    <n v="0"/>
    <n v="0"/>
    <n v="0"/>
    <n v="8"/>
    <n v="8"/>
    <n v="1"/>
    <n v="37872"/>
    <n v="37872"/>
    <s v="AMGEN"/>
    <n v="4734"/>
    <x v="7"/>
    <n v="0"/>
    <d v="2018-05-04T00:00:00"/>
    <d v="2018-06-04T00:00:00"/>
    <s v="GRUPO FARMACOS ESPECIALIZADOS SA DE CV"/>
    <n v="0"/>
    <n v="0"/>
    <n v="8"/>
    <n v="8"/>
    <n v="1"/>
    <n v="37872"/>
    <n v="37872"/>
    <s v="JALISCO"/>
    <s v="COTIZACION"/>
    <s v="DESCENTRALIZADOS"/>
  </r>
  <r>
    <x v="8"/>
    <n v="2018"/>
    <x v="1"/>
    <x v="4"/>
    <x v="13"/>
    <x v="6"/>
    <x v="6"/>
    <n v="0"/>
    <n v="0"/>
    <n v="0"/>
    <n v="0"/>
    <n v="1"/>
    <n v="0"/>
    <n v="0"/>
    <n v="0"/>
    <n v="0"/>
    <n v="0"/>
    <n v="0"/>
    <n v="0"/>
    <n v="1"/>
    <n v="1"/>
    <n v="1"/>
    <n v="3655.6"/>
    <n v="3655.6"/>
    <s v="AMGEN"/>
    <n v="3655.6"/>
    <x v="8"/>
    <n v="0"/>
    <d v="2018-05-26T00:00:00"/>
    <d v="2018-06-26T00:00:00"/>
    <s v="GRUPO FARMACOS ESPECIALIZADOS SA DE CV"/>
    <n v="0"/>
    <n v="0"/>
    <n v="1"/>
    <n v="1"/>
    <n v="1"/>
    <n v="3655.6"/>
    <n v="3655.6"/>
    <s v="JALISCO"/>
    <s v="COTIZACION"/>
    <s v="DESCENTRALIZADOS"/>
  </r>
  <r>
    <x v="9"/>
    <n v="2018"/>
    <x v="1"/>
    <x v="1"/>
    <x v="9"/>
    <x v="8"/>
    <x v="8"/>
    <n v="0"/>
    <n v="1"/>
    <n v="0"/>
    <n v="0"/>
    <n v="0"/>
    <n v="0"/>
    <n v="0"/>
    <n v="0"/>
    <n v="0"/>
    <n v="0"/>
    <n v="0"/>
    <n v="0"/>
    <n v="1"/>
    <n v="1"/>
    <n v="1"/>
    <n v="7380"/>
    <n v="7380"/>
    <s v="AMGEN"/>
    <n v="7380"/>
    <x v="9"/>
    <n v="0"/>
    <d v="2018-01-09T00:00:00"/>
    <d v="2018-03-30T00:00:00"/>
    <s v="GRUPO FARMACOS ESPECIALIZADOS SA DE CV"/>
    <n v="0"/>
    <n v="0"/>
    <n v="1"/>
    <n v="1"/>
    <n v="1"/>
    <n v="7380"/>
    <n v="7380"/>
    <s v="VERACRUZ"/>
    <s v="COTIZACION"/>
    <s v="DESCENTRALIZADOS"/>
  </r>
  <r>
    <x v="10"/>
    <n v="2018"/>
    <x v="1"/>
    <x v="5"/>
    <x v="14"/>
    <x v="8"/>
    <x v="8"/>
    <n v="1"/>
    <n v="0"/>
    <n v="0"/>
    <n v="0"/>
    <n v="0"/>
    <n v="0"/>
    <n v="0"/>
    <n v="0"/>
    <n v="0"/>
    <n v="0"/>
    <n v="0"/>
    <n v="0"/>
    <n v="1"/>
    <n v="1"/>
    <n v="1"/>
    <n v="7380"/>
    <n v="7380"/>
    <s v="AMGEN"/>
    <n v="7380"/>
    <x v="10"/>
    <n v="0"/>
    <d v="2018-01-12T00:00:00"/>
    <d v="2018-02-12T00:00:00"/>
    <s v="GRUPO FARMACOS ESPECIALIZADOS SA DE CV"/>
    <n v="0"/>
    <n v="0"/>
    <n v="1"/>
    <n v="1"/>
    <n v="1"/>
    <n v="7380"/>
    <n v="7380"/>
    <s v="SINALOA"/>
    <s v="COTIZACION"/>
    <s v="DESCENTRALIZADOS"/>
  </r>
  <r>
    <x v="11"/>
    <n v="2018"/>
    <x v="1"/>
    <x v="2"/>
    <x v="10"/>
    <x v="1"/>
    <x v="1"/>
    <n v="0"/>
    <n v="0"/>
    <n v="3"/>
    <n v="0"/>
    <n v="0"/>
    <n v="0"/>
    <n v="0"/>
    <n v="0"/>
    <n v="0"/>
    <n v="0"/>
    <n v="0"/>
    <n v="0"/>
    <n v="3"/>
    <n v="3"/>
    <n v="1"/>
    <n v="13284"/>
    <n v="13284"/>
    <s v="AMGEN"/>
    <n v="4428"/>
    <x v="11"/>
    <n v="0"/>
    <d v="2018-02-23T00:00:00"/>
    <d v="2018-03-22T00:00:00"/>
    <s v="GRUPO FARMACOS ESPECIALIZADOS SA DE CV"/>
    <n v="0"/>
    <n v="0"/>
    <n v="3"/>
    <n v="3"/>
    <n v="1"/>
    <n v="13284"/>
    <n v="13284"/>
    <s v="JALISCO"/>
    <s v="COTIZACION"/>
    <s v="DESCENTRALIZADOS"/>
  </r>
  <r>
    <x v="12"/>
    <n v="2018"/>
    <x v="1"/>
    <x v="6"/>
    <x v="15"/>
    <x v="9"/>
    <x v="9"/>
    <n v="0"/>
    <n v="0"/>
    <n v="10"/>
    <n v="0"/>
    <n v="0"/>
    <n v="0"/>
    <n v="0"/>
    <n v="0"/>
    <n v="0"/>
    <n v="0"/>
    <n v="0"/>
    <n v="0"/>
    <n v="10"/>
    <n v="24"/>
    <n v="0.41666666666666669"/>
    <n v="135930"/>
    <n v="326232"/>
    <s v="AMGEN"/>
    <n v="13593"/>
    <x v="12"/>
    <n v="14"/>
    <d v="2018-01-22T00:00:00"/>
    <d v="2018-12-31T00:00:00"/>
    <s v="GRUPO FARMACOS ESPECIALIZADOS SA DE CV"/>
    <n v="0"/>
    <n v="0"/>
    <n v="10"/>
    <n v="24"/>
    <n v="0.41666666666666669"/>
    <n v="135930"/>
    <n v="326232"/>
    <s v="BAJA CALIFORNIA SUR"/>
    <s v="LICITACION"/>
    <s v="CONSOLIDADA"/>
  </r>
  <r>
    <x v="13"/>
    <n v="2018"/>
    <x v="1"/>
    <x v="7"/>
    <x v="16"/>
    <x v="9"/>
    <x v="9"/>
    <n v="0"/>
    <n v="0"/>
    <n v="0"/>
    <n v="0"/>
    <n v="0"/>
    <n v="0"/>
    <n v="0"/>
    <n v="0"/>
    <n v="0"/>
    <n v="0"/>
    <n v="0"/>
    <n v="0"/>
    <n v="0"/>
    <n v="240"/>
    <n v="0"/>
    <n v="0"/>
    <n v="3262320"/>
    <s v="AMGEN"/>
    <n v="13593"/>
    <x v="12"/>
    <n v="240"/>
    <d v="2018-01-22T00:00:00"/>
    <d v="2018-12-31T00:00:00"/>
    <s v="GRUPO FARMACOS ESPECIALIZADOS SA DE CV"/>
    <n v="0"/>
    <n v="0"/>
    <n v="0"/>
    <n v="240"/>
    <n v="0"/>
    <n v="0"/>
    <n v="3262320"/>
    <s v="CHIHUAHUA"/>
    <s v="LICITACION"/>
    <s v="CONSOLIDADA"/>
  </r>
  <r>
    <x v="14"/>
    <n v="2018"/>
    <x v="1"/>
    <x v="4"/>
    <x v="13"/>
    <x v="6"/>
    <x v="6"/>
    <n v="0"/>
    <n v="1"/>
    <n v="0"/>
    <n v="0"/>
    <n v="0"/>
    <n v="0"/>
    <n v="0"/>
    <n v="0"/>
    <n v="0"/>
    <n v="0"/>
    <n v="0"/>
    <n v="0"/>
    <n v="1"/>
    <n v="1"/>
    <n v="1"/>
    <n v="3655.6"/>
    <n v="3655.6"/>
    <s v="AMGEN"/>
    <n v="3655.6"/>
    <x v="13"/>
    <n v="0"/>
    <d v="2018-02-08T00:00:00"/>
    <d v="2018-03-08T00:00:00"/>
    <s v="GRUPO FARMACOS ESPECIALIZADOS SA DE CV"/>
    <n v="0"/>
    <n v="0"/>
    <n v="1"/>
    <n v="1"/>
    <n v="1"/>
    <n v="3655.6"/>
    <n v="3655.6"/>
    <s v="JALISCO"/>
    <s v="COTIZACION"/>
    <s v="DESCENTRALIZADOS"/>
  </r>
  <r>
    <x v="15"/>
    <n v="2018"/>
    <x v="1"/>
    <x v="4"/>
    <x v="13"/>
    <x v="6"/>
    <x v="6"/>
    <n v="0"/>
    <n v="0"/>
    <n v="1"/>
    <n v="0"/>
    <n v="0"/>
    <n v="0"/>
    <n v="0"/>
    <n v="0"/>
    <n v="0"/>
    <n v="0"/>
    <n v="0"/>
    <n v="0"/>
    <n v="1"/>
    <n v="1"/>
    <n v="1"/>
    <n v="3655.6"/>
    <n v="3655.6"/>
    <s v="AMGEN"/>
    <n v="3655.6"/>
    <x v="14"/>
    <n v="0"/>
    <d v="2018-03-22T00:00:00"/>
    <d v="2018-04-22T00:00:00"/>
    <s v="GRUPO FARMACOS ESPECIALIZADOS SA DE CV"/>
    <n v="0"/>
    <n v="0"/>
    <n v="1"/>
    <n v="1"/>
    <n v="1"/>
    <n v="3655.6"/>
    <n v="3655.6"/>
    <s v="JALISCO"/>
    <s v="COTIZACION"/>
    <s v="DESCENTRALIZADOS"/>
  </r>
  <r>
    <x v="16"/>
    <n v="2018"/>
    <x v="1"/>
    <x v="8"/>
    <x v="17"/>
    <x v="9"/>
    <x v="9"/>
    <n v="0"/>
    <n v="0"/>
    <n v="0"/>
    <n v="0"/>
    <n v="40"/>
    <n v="0"/>
    <n v="0"/>
    <n v="0"/>
    <n v="0"/>
    <n v="0"/>
    <n v="0"/>
    <n v="0"/>
    <n v="40"/>
    <n v="210"/>
    <n v="0.19047619047619047"/>
    <n v="543720"/>
    <n v="2854530"/>
    <s v="AMGEN"/>
    <n v="13593"/>
    <x v="12"/>
    <n v="170"/>
    <d v="2018-01-22T00:00:00"/>
    <d v="2018-12-31T00:00:00"/>
    <s v="GRUPO FARMACOS ESPECIALIZADOS SA DE CV"/>
    <n v="0"/>
    <n v="0"/>
    <n v="40"/>
    <n v="210"/>
    <n v="0.19047619047619047"/>
    <n v="543720"/>
    <n v="2854530"/>
    <s v="OAXACA"/>
    <s v="LICITACION"/>
    <s v="CONSOLIDADA"/>
  </r>
  <r>
    <x v="16"/>
    <n v="2018"/>
    <x v="1"/>
    <x v="8"/>
    <x v="17"/>
    <x v="9"/>
    <x v="9"/>
    <n v="0"/>
    <n v="0"/>
    <n v="0"/>
    <n v="0"/>
    <n v="0"/>
    <n v="0"/>
    <n v="0"/>
    <n v="0"/>
    <n v="0"/>
    <n v="0"/>
    <n v="0"/>
    <n v="0"/>
    <n v="0"/>
    <n v="90"/>
    <n v="0"/>
    <n v="0"/>
    <n v="1223370"/>
    <s v="AMGEN"/>
    <n v="13593"/>
    <x v="12"/>
    <n v="90"/>
    <d v="2018-01-22T00:00:00"/>
    <d v="2018-12-31T23:59:59"/>
    <s v="GRUPO FARMACOS ESPECIALIZADOS SA DE CV"/>
    <n v="0"/>
    <n v="0"/>
    <n v="0"/>
    <n v="90"/>
    <n v="0"/>
    <n v="0"/>
    <n v="1223370"/>
    <s v="OAXACA"/>
    <s v="LICITACION"/>
    <s v="CONSOLIDADA"/>
  </r>
  <r>
    <x v="17"/>
    <n v="2018"/>
    <x v="1"/>
    <x v="9"/>
    <x v="18"/>
    <x v="9"/>
    <x v="9"/>
    <n v="2"/>
    <n v="0"/>
    <n v="0"/>
    <n v="0"/>
    <n v="0"/>
    <n v="0"/>
    <n v="0"/>
    <n v="0"/>
    <n v="0"/>
    <n v="0"/>
    <n v="0"/>
    <n v="0"/>
    <n v="2"/>
    <n v="5"/>
    <n v="0.4"/>
    <n v="27186"/>
    <n v="67965"/>
    <s v="AMGEN"/>
    <n v="13593"/>
    <x v="12"/>
    <n v="3"/>
    <d v="2018-01-05T00:00:00"/>
    <d v="2018-12-31T00:00:00"/>
    <s v="GRUPO FARMACOS ESPECIALIZADOS SA DE CV"/>
    <n v="0"/>
    <n v="0"/>
    <n v="2"/>
    <n v="5"/>
    <n v="0.4"/>
    <n v="27186"/>
    <n v="67965"/>
    <s v="TAMAULIPAS"/>
    <s v="LICITACION"/>
    <s v="CONSOLIDADA"/>
  </r>
  <r>
    <x v="17"/>
    <n v="2018"/>
    <x v="1"/>
    <x v="9"/>
    <x v="18"/>
    <x v="10"/>
    <x v="10"/>
    <n v="6"/>
    <n v="9"/>
    <n v="0"/>
    <n v="0"/>
    <n v="0"/>
    <n v="0"/>
    <n v="0"/>
    <n v="0"/>
    <n v="0"/>
    <n v="0"/>
    <n v="0"/>
    <n v="0"/>
    <n v="15"/>
    <n v="15"/>
    <n v="1"/>
    <n v="115488"/>
    <n v="115488"/>
    <s v="AMGEN"/>
    <n v="7699.2"/>
    <x v="12"/>
    <n v="0"/>
    <d v="2018-01-05T00:00:00"/>
    <d v="2018-12-31T00:00:00"/>
    <s v="GRUPO FARMACOS ESPECIALIZADOS SA DE CV"/>
    <n v="0"/>
    <n v="0"/>
    <n v="15"/>
    <n v="15"/>
    <n v="1"/>
    <n v="115488"/>
    <n v="115488"/>
    <s v="TAMAULIPAS"/>
    <s v="LICITACION"/>
    <s v="CONSOLIDADA"/>
  </r>
  <r>
    <x v="18"/>
    <n v="2018"/>
    <x v="1"/>
    <x v="10"/>
    <x v="19"/>
    <x v="9"/>
    <x v="9"/>
    <n v="0"/>
    <n v="0"/>
    <n v="0"/>
    <n v="0"/>
    <n v="0"/>
    <n v="0"/>
    <n v="0"/>
    <n v="0"/>
    <n v="0"/>
    <n v="0"/>
    <n v="0"/>
    <n v="0"/>
    <n v="0"/>
    <n v="75"/>
    <n v="0"/>
    <n v="0"/>
    <n v="1019475"/>
    <s v="AMGEN"/>
    <n v="13593"/>
    <x v="12"/>
    <n v="75"/>
    <d v="2018-01-11T00:00:00"/>
    <d v="2018-12-31T00:00:00"/>
    <s v="GRUPO FARMACOS ESPECIALIZADOS SA DE CV"/>
    <n v="0"/>
    <n v="0"/>
    <n v="0"/>
    <n v="75"/>
    <n v="0"/>
    <n v="0"/>
    <n v="1019475"/>
    <s v="BAJA CALIFORNIA"/>
    <s v="LICITACION"/>
    <s v="CONSOLIDADA"/>
  </r>
  <r>
    <x v="19"/>
    <n v="2018"/>
    <x v="1"/>
    <x v="11"/>
    <x v="20"/>
    <x v="8"/>
    <x v="8"/>
    <n v="9"/>
    <n v="6"/>
    <n v="0"/>
    <n v="5"/>
    <n v="10"/>
    <n v="0"/>
    <n v="0"/>
    <n v="0"/>
    <n v="0"/>
    <n v="0"/>
    <n v="0"/>
    <n v="0"/>
    <n v="30"/>
    <n v="24"/>
    <n v="1.25"/>
    <n v="221400"/>
    <n v="177120"/>
    <s v="AMGEN"/>
    <n v="7380"/>
    <x v="15"/>
    <n v="-6"/>
    <d v="2017-06-22T00:00:00"/>
    <d v="2018-12-31T00:00:00"/>
    <s v="GRUPO FARMACOS ESPECIALIZADOS SA DE CV"/>
    <n v="0"/>
    <n v="14"/>
    <n v="44"/>
    <n v="38"/>
    <n v="1.1578947368421053"/>
    <n v="324720"/>
    <n v="280440"/>
    <s v="PUEBLA"/>
    <s v="LICITACION"/>
    <s v="DESCENTRALIZADOS"/>
  </r>
  <r>
    <x v="19"/>
    <n v="2018"/>
    <x v="1"/>
    <x v="11"/>
    <x v="20"/>
    <x v="7"/>
    <x v="7"/>
    <n v="0"/>
    <n v="0"/>
    <n v="0"/>
    <n v="0"/>
    <n v="10"/>
    <n v="0"/>
    <n v="0"/>
    <n v="0"/>
    <n v="0"/>
    <n v="0"/>
    <n v="0"/>
    <n v="0"/>
    <n v="10"/>
    <n v="0"/>
    <n v="0"/>
    <n v="304020.09999999998"/>
    <n v="0"/>
    <s v="AMGEN"/>
    <n v="30402.01"/>
    <x v="15"/>
    <n v="-10"/>
    <d v="2017-06-22T00:00:00"/>
    <d v="2018-12-31T00:00:00"/>
    <s v="GRUPO FARMACOS ESPECIALIZADOS SA DE CV"/>
    <n v="0"/>
    <n v="0"/>
    <n v="10"/>
    <n v="0"/>
    <n v="0"/>
    <n v="304020.09999999998"/>
    <n v="0"/>
    <s v="PUEBLA"/>
    <s v="LICITACION"/>
    <s v="DESCENTRALIZADOS"/>
  </r>
  <r>
    <x v="20"/>
    <n v="2018"/>
    <x v="1"/>
    <x v="4"/>
    <x v="13"/>
    <x v="9"/>
    <x v="9"/>
    <n v="0"/>
    <n v="0"/>
    <n v="0"/>
    <n v="0"/>
    <n v="0"/>
    <n v="0"/>
    <n v="0"/>
    <n v="0"/>
    <n v="0"/>
    <n v="0"/>
    <n v="0"/>
    <n v="0"/>
    <n v="0"/>
    <n v="162"/>
    <n v="0"/>
    <n v="0"/>
    <n v="2202066"/>
    <s v="AMGEN"/>
    <n v="13593"/>
    <x v="16"/>
    <n v="162"/>
    <d v="2017-12-01T00:00:00"/>
    <d v="2018-12-31T00:00:00"/>
    <s v="GRUPO FARMACOS ESPECIALIZADOS SA DE CV"/>
    <n v="0"/>
    <n v="0"/>
    <n v="0"/>
    <n v="162"/>
    <n v="0"/>
    <n v="0"/>
    <n v="2202066"/>
    <s v="JALISCO"/>
    <s v="LICITACION"/>
    <s v="DESCENTRALIZADOS"/>
  </r>
  <r>
    <x v="20"/>
    <n v="2018"/>
    <x v="1"/>
    <x v="4"/>
    <x v="21"/>
    <x v="9"/>
    <x v="9"/>
    <n v="0"/>
    <n v="0"/>
    <n v="0"/>
    <n v="0"/>
    <n v="1"/>
    <n v="0"/>
    <n v="0"/>
    <n v="0"/>
    <n v="0"/>
    <n v="0"/>
    <n v="0"/>
    <n v="0"/>
    <n v="1"/>
    <n v="0"/>
    <n v="0"/>
    <n v="13593"/>
    <n v="0"/>
    <s v="AMGEN"/>
    <n v="13593"/>
    <x v="16"/>
    <n v="-1"/>
    <d v="2017-12-01T00:00:00"/>
    <d v="2018-12-31T00:00:00"/>
    <s v="GRUPO FARMACOS ESPECIALIZADOS SA DE CV"/>
    <n v="0"/>
    <n v="0"/>
    <n v="1"/>
    <n v="0"/>
    <n v="0"/>
    <n v="13593"/>
    <n v="0"/>
    <s v="JALISCO"/>
    <s v="LICITACION"/>
    <s v="DESCENTRALIZADOS"/>
  </r>
  <r>
    <x v="20"/>
    <n v="2018"/>
    <x v="1"/>
    <x v="4"/>
    <x v="22"/>
    <x v="9"/>
    <x v="9"/>
    <n v="20"/>
    <n v="15"/>
    <n v="0"/>
    <n v="0"/>
    <n v="0"/>
    <n v="0"/>
    <n v="0"/>
    <n v="0"/>
    <n v="0"/>
    <n v="0"/>
    <n v="0"/>
    <n v="0"/>
    <n v="35"/>
    <n v="0"/>
    <n v="0"/>
    <n v="475755"/>
    <n v="0"/>
    <s v="AMGEN"/>
    <n v="13593"/>
    <x v="16"/>
    <n v="-35"/>
    <d v="2017-12-01T00:00:00"/>
    <d v="2018-12-31T00:00:00"/>
    <s v="GRUPO FARMACOS ESPECIALIZADOS SA DE CV"/>
    <n v="0"/>
    <n v="0"/>
    <n v="35"/>
    <n v="0"/>
    <n v="0"/>
    <n v="475755"/>
    <n v="0"/>
    <s v="JALISCO"/>
    <s v="LICITACION"/>
    <s v="DESCENTRALIZADOS"/>
  </r>
  <r>
    <x v="20"/>
    <n v="2018"/>
    <x v="1"/>
    <x v="4"/>
    <x v="13"/>
    <x v="6"/>
    <x v="6"/>
    <n v="0"/>
    <n v="0"/>
    <n v="0"/>
    <n v="0"/>
    <n v="0"/>
    <n v="0"/>
    <n v="0"/>
    <n v="0"/>
    <n v="0"/>
    <n v="0"/>
    <n v="0"/>
    <n v="0"/>
    <n v="0"/>
    <n v="302"/>
    <n v="0"/>
    <n v="0"/>
    <n v="1103991.2"/>
    <s v="AMGEN"/>
    <n v="3655.6"/>
    <x v="16"/>
    <n v="302"/>
    <d v="2017-12-01T00:00:00"/>
    <d v="2018-12-31T00:00:00"/>
    <s v="GRUPO FARMACOS ESPECIALIZADOS SA DE CV"/>
    <n v="0"/>
    <n v="0"/>
    <n v="0"/>
    <n v="302"/>
    <n v="0"/>
    <n v="0"/>
    <n v="1103991.2"/>
    <s v="JALISCO"/>
    <s v="LICITACION"/>
    <s v="DESCENTRALIZADOS"/>
  </r>
  <r>
    <x v="20"/>
    <n v="2018"/>
    <x v="1"/>
    <x v="4"/>
    <x v="21"/>
    <x v="6"/>
    <x v="6"/>
    <n v="0"/>
    <n v="0"/>
    <n v="0"/>
    <n v="0"/>
    <n v="7"/>
    <n v="0"/>
    <n v="0"/>
    <n v="0"/>
    <n v="0"/>
    <n v="0"/>
    <n v="0"/>
    <n v="0"/>
    <n v="7"/>
    <n v="0"/>
    <n v="0"/>
    <n v="25589.200000000001"/>
    <n v="0"/>
    <s v="AMGEN"/>
    <n v="3655.6"/>
    <x v="16"/>
    <n v="-7"/>
    <d v="2017-12-01T00:00:00"/>
    <d v="2018-12-31T00:00:00"/>
    <s v="GRUPO FARMACOS ESPECIALIZADOS SA DE CV"/>
    <n v="0"/>
    <n v="0"/>
    <n v="7"/>
    <n v="0"/>
    <n v="0"/>
    <n v="25589.200000000001"/>
    <n v="0"/>
    <s v="JALISCO"/>
    <s v="LICITACION"/>
    <s v="DESCENTRALIZADOS"/>
  </r>
  <r>
    <x v="20"/>
    <n v="2018"/>
    <x v="1"/>
    <x v="4"/>
    <x v="22"/>
    <x v="6"/>
    <x v="6"/>
    <n v="5"/>
    <n v="5"/>
    <n v="0"/>
    <n v="5"/>
    <n v="0"/>
    <n v="0"/>
    <n v="0"/>
    <n v="0"/>
    <n v="0"/>
    <n v="0"/>
    <n v="0"/>
    <n v="0"/>
    <n v="15"/>
    <n v="0"/>
    <n v="0"/>
    <n v="54834"/>
    <n v="0"/>
    <s v="AMGEN"/>
    <n v="3655.6"/>
    <x v="16"/>
    <n v="-15"/>
    <d v="2017-12-01T00:00:00"/>
    <d v="2018-12-31T00:00:00"/>
    <s v="GRUPO FARMACOS ESPECIALIZADOS SA DE CV"/>
    <n v="0"/>
    <n v="0"/>
    <n v="15"/>
    <n v="0"/>
    <n v="0"/>
    <n v="54834"/>
    <n v="0"/>
    <s v="JALISCO"/>
    <s v="LICITACION"/>
    <s v="DESCENTRALIZADOS"/>
  </r>
  <r>
    <x v="20"/>
    <n v="2018"/>
    <x v="1"/>
    <x v="4"/>
    <x v="13"/>
    <x v="11"/>
    <x v="11"/>
    <n v="0"/>
    <n v="0"/>
    <n v="0"/>
    <n v="0"/>
    <n v="0"/>
    <n v="0"/>
    <n v="0"/>
    <n v="0"/>
    <n v="0"/>
    <n v="0"/>
    <n v="0"/>
    <n v="0"/>
    <n v="0"/>
    <n v="40"/>
    <n v="0"/>
    <n v="0"/>
    <n v="293720"/>
    <s v="AMGEN"/>
    <n v="7343"/>
    <x v="16"/>
    <n v="40"/>
    <d v="2017-12-01T00:00:00"/>
    <d v="2018-12-31T00:00:00"/>
    <s v="GRUPO FARMACOS ESPECIALIZADOS SA DE CV"/>
    <n v="0"/>
    <n v="0"/>
    <n v="0"/>
    <n v="40"/>
    <n v="0"/>
    <n v="0"/>
    <n v="293720"/>
    <s v="JALISCO"/>
    <s v="LICITACION"/>
    <s v="DESCENTRALIZADOS"/>
  </r>
  <r>
    <x v="20"/>
    <n v="2018"/>
    <x v="1"/>
    <x v="4"/>
    <x v="21"/>
    <x v="11"/>
    <x v="11"/>
    <n v="0"/>
    <n v="0"/>
    <n v="0"/>
    <n v="1"/>
    <n v="2"/>
    <n v="0"/>
    <n v="0"/>
    <n v="0"/>
    <n v="0"/>
    <n v="0"/>
    <n v="0"/>
    <n v="0"/>
    <n v="3"/>
    <n v="0"/>
    <n v="0"/>
    <n v="22029"/>
    <n v="0"/>
    <s v="AMGEN"/>
    <n v="7343"/>
    <x v="16"/>
    <n v="-3"/>
    <d v="2017-12-01T00:00:00"/>
    <d v="2018-12-31T00:00:00"/>
    <s v="GRUPO FARMACOS ESPECIALIZADOS SA DE CV"/>
    <n v="0"/>
    <n v="0"/>
    <n v="3"/>
    <n v="0"/>
    <n v="0"/>
    <n v="22029"/>
    <n v="0"/>
    <s v="JALISCO"/>
    <s v="LICITACION"/>
    <s v="DESCENTRALIZADOS"/>
  </r>
  <r>
    <x v="20"/>
    <n v="2018"/>
    <x v="1"/>
    <x v="4"/>
    <x v="13"/>
    <x v="0"/>
    <x v="0"/>
    <n v="0"/>
    <n v="0"/>
    <n v="0"/>
    <n v="0"/>
    <n v="0"/>
    <n v="0"/>
    <n v="0"/>
    <n v="0"/>
    <n v="0"/>
    <n v="0"/>
    <n v="0"/>
    <n v="0"/>
    <n v="0"/>
    <n v="1180.5"/>
    <n v="0"/>
    <n v="0"/>
    <n v="3097632"/>
    <s v="AMGEN"/>
    <n v="2624"/>
    <x v="16"/>
    <n v="1180.5"/>
    <d v="2017-12-01T00:00:00"/>
    <d v="2018-12-31T00:00:00"/>
    <s v="GRUPO FARMACOS ESPECIALIZADOS SA DE CV"/>
    <n v="0"/>
    <n v="0"/>
    <n v="0"/>
    <n v="1180.5"/>
    <n v="0"/>
    <n v="0"/>
    <n v="3097632"/>
    <s v="JALISCO"/>
    <s v="LICITACION"/>
    <s v="DESCENTRALIZADOS"/>
  </r>
  <r>
    <x v="20"/>
    <n v="2018"/>
    <x v="1"/>
    <x v="4"/>
    <x v="21"/>
    <x v="0"/>
    <x v="0"/>
    <n v="59"/>
    <n v="51"/>
    <n v="3"/>
    <n v="58"/>
    <n v="107"/>
    <n v="0"/>
    <n v="0"/>
    <n v="0"/>
    <n v="0"/>
    <n v="0"/>
    <n v="0"/>
    <n v="0"/>
    <n v="278"/>
    <n v="0"/>
    <n v="0"/>
    <n v="729472"/>
    <n v="0"/>
    <s v="AMGEN"/>
    <n v="2624"/>
    <x v="16"/>
    <n v="-278"/>
    <d v="2017-12-01T00:00:00"/>
    <d v="2018-12-31T00:00:00"/>
    <s v="GRUPO FARMACOS ESPECIALIZADOS SA DE CV"/>
    <n v="0"/>
    <n v="0"/>
    <n v="278"/>
    <n v="0"/>
    <n v="0"/>
    <n v="729472"/>
    <n v="0"/>
    <s v="JALISCO"/>
    <s v="LICITACION"/>
    <s v="DESCENTRALIZADOS"/>
  </r>
  <r>
    <x v="20"/>
    <n v="2018"/>
    <x v="1"/>
    <x v="4"/>
    <x v="13"/>
    <x v="1"/>
    <x v="1"/>
    <n v="0"/>
    <n v="0"/>
    <n v="0"/>
    <n v="0"/>
    <n v="0"/>
    <n v="0"/>
    <n v="0"/>
    <n v="0"/>
    <n v="0"/>
    <n v="0"/>
    <n v="0"/>
    <n v="0"/>
    <n v="0"/>
    <n v="15"/>
    <n v="0"/>
    <n v="0"/>
    <n v="66420"/>
    <s v="AMGEN"/>
    <n v="4428"/>
    <x v="16"/>
    <n v="15"/>
    <d v="2017-12-01T00:00:00"/>
    <d v="2018-12-31T00:00:00"/>
    <s v="GRUPO FARMACOS ESPECIALIZADOS SA DE CV"/>
    <n v="0"/>
    <n v="0"/>
    <n v="0"/>
    <n v="15"/>
    <n v="0"/>
    <n v="0"/>
    <n v="66420"/>
    <s v="JALISCO"/>
    <s v="LICITACION"/>
    <s v="DESCENTRALIZADOS"/>
  </r>
  <r>
    <x v="20"/>
    <n v="2018"/>
    <x v="1"/>
    <x v="4"/>
    <x v="13"/>
    <x v="10"/>
    <x v="10"/>
    <n v="0"/>
    <n v="0"/>
    <n v="0"/>
    <n v="0"/>
    <n v="0"/>
    <n v="0"/>
    <n v="0"/>
    <n v="0"/>
    <n v="0"/>
    <n v="0"/>
    <n v="0"/>
    <n v="0"/>
    <n v="0"/>
    <n v="225"/>
    <n v="0"/>
    <n v="0"/>
    <n v="1732320"/>
    <s v="AMGEN"/>
    <n v="7699.2"/>
    <x v="16"/>
    <n v="225"/>
    <d v="2017-12-01T00:00:00"/>
    <d v="2018-12-31T00:00:00"/>
    <s v="GRUPO FARMACOS ESPECIALIZADOS SA DE CV"/>
    <n v="0"/>
    <n v="0"/>
    <n v="0"/>
    <n v="225"/>
    <n v="0"/>
    <n v="0"/>
    <n v="1732320"/>
    <s v="JALISCO"/>
    <s v="LICITACION"/>
    <s v="DESCENTRALIZADOS"/>
  </r>
  <r>
    <x v="20"/>
    <n v="2018"/>
    <x v="1"/>
    <x v="4"/>
    <x v="21"/>
    <x v="10"/>
    <x v="10"/>
    <n v="11"/>
    <n v="0"/>
    <n v="18"/>
    <n v="20"/>
    <n v="36"/>
    <n v="0"/>
    <n v="0"/>
    <n v="0"/>
    <n v="0"/>
    <n v="0"/>
    <n v="0"/>
    <n v="0"/>
    <n v="85"/>
    <n v="0"/>
    <n v="0"/>
    <n v="654432"/>
    <n v="0"/>
    <s v="AMGEN"/>
    <n v="7699.2"/>
    <x v="16"/>
    <n v="-85"/>
    <d v="2017-12-01T00:00:00"/>
    <d v="2018-12-31T00:00:00"/>
    <s v="GRUPO FARMACOS ESPECIALIZADOS SA DE CV"/>
    <n v="0"/>
    <n v="0"/>
    <n v="85"/>
    <n v="0"/>
    <n v="0"/>
    <n v="654432"/>
    <n v="0"/>
    <s v="JALISCO"/>
    <s v="LICITACION"/>
    <s v="DESCENTRALIZADOS"/>
  </r>
  <r>
    <x v="21"/>
    <n v="2018"/>
    <x v="1"/>
    <x v="12"/>
    <x v="23"/>
    <x v="10"/>
    <x v="10"/>
    <n v="0"/>
    <n v="6"/>
    <n v="0"/>
    <n v="0"/>
    <n v="0"/>
    <n v="0"/>
    <n v="0"/>
    <n v="0"/>
    <n v="0"/>
    <n v="0"/>
    <n v="0"/>
    <n v="0"/>
    <n v="6"/>
    <n v="6"/>
    <n v="1"/>
    <n v="46195.199999999997"/>
    <n v="46195.199999999997"/>
    <s v="AMGEN"/>
    <n v="7699.2"/>
    <x v="17"/>
    <n v="0"/>
    <d v="2018-01-17T00:00:00"/>
    <d v="2018-02-17T00:00:00"/>
    <s v="GRUPO FARMACOS ESPECIALIZADOS SA DE CV"/>
    <n v="0"/>
    <n v="0"/>
    <n v="6"/>
    <n v="6"/>
    <n v="1"/>
    <n v="46195.199999999997"/>
    <n v="46195.199999999997"/>
    <s v="QUERETARO"/>
    <s v="COTIZACION"/>
    <s v="DESCENTRALIZADOS"/>
  </r>
  <r>
    <x v="22"/>
    <n v="2018"/>
    <x v="1"/>
    <x v="12"/>
    <x v="23"/>
    <x v="9"/>
    <x v="9"/>
    <n v="0"/>
    <n v="0"/>
    <n v="40"/>
    <n v="0"/>
    <n v="40"/>
    <n v="0"/>
    <n v="0"/>
    <n v="0"/>
    <n v="0"/>
    <n v="0"/>
    <n v="0"/>
    <n v="0"/>
    <n v="80"/>
    <n v="80"/>
    <n v="1"/>
    <n v="1087440"/>
    <n v="1087440"/>
    <s v="AMGEN"/>
    <n v="13593"/>
    <x v="18"/>
    <n v="0"/>
    <d v="2018-01-31T00:00:00"/>
    <d v="2018-12-10T00:00:00"/>
    <s v="GRUPO FARMACOS ESPECIALIZADOS SA DE CV"/>
    <n v="0"/>
    <n v="0"/>
    <n v="80"/>
    <n v="80"/>
    <n v="1"/>
    <n v="1087440"/>
    <n v="1087440"/>
    <s v="QUERETARO"/>
    <s v="COTIZACION"/>
    <s v="DESCENTRALIZADOS"/>
  </r>
  <r>
    <x v="22"/>
    <n v="2018"/>
    <x v="1"/>
    <x v="12"/>
    <x v="23"/>
    <x v="10"/>
    <x v="10"/>
    <n v="0"/>
    <n v="0"/>
    <n v="44"/>
    <n v="0"/>
    <n v="44"/>
    <n v="0"/>
    <n v="0"/>
    <n v="0"/>
    <n v="0"/>
    <n v="0"/>
    <n v="0"/>
    <n v="0"/>
    <n v="88"/>
    <n v="88"/>
    <n v="1"/>
    <n v="677529.59999999998"/>
    <n v="677529.59999999998"/>
    <s v="AMGEN"/>
    <n v="7699.2"/>
    <x v="18"/>
    <n v="0"/>
    <d v="2018-01-31T00:00:00"/>
    <d v="2018-12-10T00:00:00"/>
    <s v="GRUPO FARMACOS ESPECIALIZADOS SA DE CV"/>
    <n v="0"/>
    <n v="0"/>
    <n v="88"/>
    <n v="88"/>
    <n v="1"/>
    <n v="677529.59999999998"/>
    <n v="677529.59999999998"/>
    <s v="QUERETARO"/>
    <s v="COTIZACION"/>
    <s v="DESCENTRALIZADOS"/>
  </r>
  <r>
    <x v="23"/>
    <n v="2018"/>
    <x v="1"/>
    <x v="13"/>
    <x v="24"/>
    <x v="6"/>
    <x v="6"/>
    <n v="0"/>
    <n v="0"/>
    <n v="0"/>
    <n v="1"/>
    <n v="0"/>
    <n v="0"/>
    <n v="0"/>
    <n v="0"/>
    <n v="0"/>
    <n v="0"/>
    <n v="0"/>
    <n v="0"/>
    <n v="1"/>
    <n v="1"/>
    <n v="1"/>
    <n v="3655.6"/>
    <n v="3655.6"/>
    <s v="AMGEN"/>
    <n v="3655.6"/>
    <x v="19"/>
    <n v="0"/>
    <d v="2018-03-29T00:00:00"/>
    <d v="2018-04-27T00:00:00"/>
    <s v="GRUPO FARMACOS ESPECIALIZADOS SA DE CV"/>
    <n v="0"/>
    <n v="0"/>
    <n v="1"/>
    <n v="1"/>
    <n v="1"/>
    <n v="3655.6"/>
    <n v="3655.6"/>
    <s v="VERACRUZ"/>
    <s v="COTIZACION"/>
    <s v="DESCENTRALIZADOS"/>
  </r>
  <r>
    <x v="24"/>
    <n v="2018"/>
    <x v="1"/>
    <x v="14"/>
    <x v="25"/>
    <x v="9"/>
    <x v="9"/>
    <n v="40"/>
    <n v="20"/>
    <n v="42"/>
    <n v="25"/>
    <n v="10"/>
    <n v="0"/>
    <n v="0"/>
    <n v="0"/>
    <n v="0"/>
    <n v="0"/>
    <n v="0"/>
    <n v="0"/>
    <n v="137"/>
    <n v="476"/>
    <n v="0.28781512605042014"/>
    <n v="1862241"/>
    <n v="6470268"/>
    <s v="AMGEN"/>
    <n v="13593"/>
    <x v="20"/>
    <n v="339"/>
    <d v="2017-06-16T00:00:00"/>
    <d v="2018-12-13T00:00:00"/>
    <s v="GRUPO FARMACOS ESPECIALIZADOS SA DE CV"/>
    <n v="0"/>
    <n v="140"/>
    <n v="277"/>
    <n v="499"/>
    <n v="0.55511022044088176"/>
    <n v="3765261"/>
    <n v="6782907"/>
    <s v="PUEBLA"/>
    <s v="LICITACION"/>
    <s v="DESCENTRALIZADOS"/>
  </r>
  <r>
    <x v="24"/>
    <n v="2018"/>
    <x v="1"/>
    <x v="14"/>
    <x v="25"/>
    <x v="10"/>
    <x v="10"/>
    <n v="0"/>
    <n v="0"/>
    <n v="0"/>
    <n v="0"/>
    <n v="0"/>
    <n v="0"/>
    <n v="0"/>
    <n v="0"/>
    <n v="0"/>
    <n v="0"/>
    <n v="0"/>
    <n v="0"/>
    <n v="0"/>
    <n v="10"/>
    <n v="0"/>
    <n v="0"/>
    <n v="76992"/>
    <s v="AMGEN"/>
    <n v="7699.2"/>
    <x v="20"/>
    <n v="10"/>
    <d v="2017-06-16T00:00:00"/>
    <d v="2018-12-13T00:00:00"/>
    <s v="GRUPO FARMACOS ESPECIALIZADOS SA DE CV"/>
    <n v="0"/>
    <n v="0"/>
    <n v="0"/>
    <n v="10"/>
    <n v="0"/>
    <n v="0"/>
    <n v="76992"/>
    <s v="PUEBLA"/>
    <s v="LICITACION"/>
    <s v="DESCENTRALIZADOS"/>
  </r>
  <r>
    <x v="25"/>
    <n v="2018"/>
    <x v="1"/>
    <x v="5"/>
    <x v="26"/>
    <x v="10"/>
    <x v="10"/>
    <n v="0"/>
    <n v="0"/>
    <n v="0"/>
    <n v="0"/>
    <n v="0"/>
    <n v="0"/>
    <n v="0"/>
    <n v="0"/>
    <n v="0"/>
    <n v="0"/>
    <n v="0"/>
    <n v="0"/>
    <n v="0"/>
    <n v="60"/>
    <n v="0"/>
    <n v="0"/>
    <n v="461952"/>
    <s v="AMGEN"/>
    <n v="7699.2"/>
    <x v="12"/>
    <n v="60"/>
    <d v="2018-01-22T00:00:00"/>
    <d v="2018-12-31T00:00:00"/>
    <s v="GRUPO FARMACOS ESPECIALIZADOS SA DE CV"/>
    <n v="0"/>
    <n v="0"/>
    <n v="0"/>
    <n v="60"/>
    <n v="0"/>
    <n v="0"/>
    <n v="461952"/>
    <s v="SINALOA"/>
    <s v="LICITACION"/>
    <s v="CONSOLIDADA"/>
  </r>
  <r>
    <x v="26"/>
    <n v="2018"/>
    <x v="2"/>
    <x v="15"/>
    <x v="27"/>
    <x v="10"/>
    <x v="10"/>
    <n v="0"/>
    <n v="10"/>
    <n v="0"/>
    <n v="0"/>
    <n v="0"/>
    <n v="0"/>
    <n v="0"/>
    <n v="0"/>
    <n v="0"/>
    <n v="0"/>
    <n v="0"/>
    <n v="0"/>
    <n v="10"/>
    <n v="10"/>
    <n v="1"/>
    <n v="76992"/>
    <n v="76992"/>
    <s v="AMGEN"/>
    <n v="7699.2"/>
    <x v="21"/>
    <n v="0"/>
    <d v="2018-02-23T00:00:00"/>
    <d v="2018-03-22T00:00:00"/>
    <s v="GRUPO FARMACOS ESPECIALIZADOS SA DE CV"/>
    <n v="0"/>
    <n v="0"/>
    <n v="10"/>
    <n v="10"/>
    <n v="1"/>
    <n v="76992"/>
    <n v="76992"/>
    <s v="DISTRITO FEDERAL"/>
    <s v="COTIZACION"/>
    <s v="DESCENTRALIZADOS"/>
  </r>
  <r>
    <x v="27"/>
    <n v="2018"/>
    <x v="2"/>
    <x v="15"/>
    <x v="28"/>
    <x v="4"/>
    <x v="4"/>
    <n v="0"/>
    <n v="0"/>
    <n v="0"/>
    <n v="9"/>
    <n v="0"/>
    <n v="0"/>
    <n v="0"/>
    <n v="0"/>
    <n v="0"/>
    <n v="0"/>
    <n v="0"/>
    <n v="0"/>
    <n v="9"/>
    <n v="9"/>
    <n v="1"/>
    <n v="165011.13"/>
    <n v="165011.13"/>
    <s v="AMGEN"/>
    <n v="18334.57"/>
    <x v="22"/>
    <n v="0"/>
    <d v="2018-03-28T00:00:00"/>
    <d v="2018-04-28T00:00:00"/>
    <s v="GRUPO FARMACOS ESPECIALIZADOS SA DE CV"/>
    <n v="0"/>
    <n v="0"/>
    <n v="9"/>
    <n v="9"/>
    <n v="1"/>
    <n v="165011.13"/>
    <n v="165011.13"/>
    <s v="TAMAULIPAS"/>
    <s v="COTIZACION"/>
    <s v="DESCENTRALIZADOS"/>
  </r>
  <r>
    <x v="28"/>
    <n v="2018"/>
    <x v="2"/>
    <x v="15"/>
    <x v="27"/>
    <x v="10"/>
    <x v="10"/>
    <n v="0"/>
    <n v="0"/>
    <n v="0"/>
    <n v="9"/>
    <n v="0"/>
    <n v="0"/>
    <n v="0"/>
    <n v="0"/>
    <n v="0"/>
    <n v="0"/>
    <n v="0"/>
    <n v="0"/>
    <n v="9"/>
    <n v="9"/>
    <n v="1"/>
    <n v="69292.800000000003"/>
    <n v="69292.800000000003"/>
    <s v="AMGEN"/>
    <n v="7699.2"/>
    <x v="23"/>
    <n v="0"/>
    <d v="2018-04-05T00:00:00"/>
    <d v="2018-05-05T00:00:00"/>
    <s v="GRUPO FARMACOS ESPECIALIZADOS SA DE CV"/>
    <n v="0"/>
    <n v="0"/>
    <n v="9"/>
    <n v="9"/>
    <n v="1"/>
    <n v="69292.800000000003"/>
    <n v="69292.800000000003"/>
    <s v="DISTRITO FEDERAL"/>
    <s v="COTIZACION"/>
    <s v="DESCENTRALIZADOS"/>
  </r>
  <r>
    <x v="29"/>
    <n v="2018"/>
    <x v="2"/>
    <x v="15"/>
    <x v="27"/>
    <x v="10"/>
    <x v="10"/>
    <n v="0"/>
    <n v="0"/>
    <n v="0"/>
    <n v="13"/>
    <n v="0"/>
    <n v="0"/>
    <n v="0"/>
    <n v="0"/>
    <n v="0"/>
    <n v="0"/>
    <n v="0"/>
    <n v="0"/>
    <n v="13"/>
    <n v="13"/>
    <n v="1"/>
    <n v="100089.59999999999"/>
    <n v="100089.59999999999"/>
    <s v="AMGEN"/>
    <n v="7699.2"/>
    <x v="24"/>
    <n v="0"/>
    <d v="2018-04-16T00:00:00"/>
    <d v="2018-05-16T00:00:00"/>
    <s v="GRUPO FARMACOS ESPECIALIZADOS SA DE CV"/>
    <n v="0"/>
    <n v="0"/>
    <n v="13"/>
    <n v="13"/>
    <n v="1"/>
    <n v="100089.59999999999"/>
    <n v="100089.59999999999"/>
    <s v="DISTRITO FEDERAL"/>
    <s v="COTIZACION"/>
    <s v="DESCENTRALIZADOS"/>
  </r>
  <r>
    <x v="30"/>
    <n v="2018"/>
    <x v="2"/>
    <x v="15"/>
    <x v="29"/>
    <x v="10"/>
    <x v="10"/>
    <n v="0"/>
    <n v="0"/>
    <n v="0"/>
    <n v="0"/>
    <n v="6"/>
    <n v="0"/>
    <n v="0"/>
    <n v="0"/>
    <n v="0"/>
    <n v="0"/>
    <n v="0"/>
    <n v="0"/>
    <n v="6"/>
    <n v="6"/>
    <n v="1"/>
    <n v="46195.199999999997"/>
    <n v="46195.199999999997"/>
    <s v="AMGEN"/>
    <n v="7699.2"/>
    <x v="25"/>
    <n v="0"/>
    <d v="2018-05-02T00:00:00"/>
    <d v="2018-06-02T00:00:00"/>
    <s v="GRUPO FARMACOS ESPECIALIZADOS SA DE CV"/>
    <n v="0"/>
    <n v="0"/>
    <n v="6"/>
    <n v="6"/>
    <n v="1"/>
    <n v="46195.199999999997"/>
    <n v="46195.199999999997"/>
    <s v="DISTRITO FEDERAL"/>
    <s v="COTIZACION"/>
    <s v="DESCENTRALIZADOS"/>
  </r>
  <r>
    <x v="31"/>
    <n v="2018"/>
    <x v="2"/>
    <x v="15"/>
    <x v="27"/>
    <x v="10"/>
    <x v="10"/>
    <n v="0"/>
    <n v="0"/>
    <n v="0"/>
    <n v="0"/>
    <n v="24"/>
    <n v="0"/>
    <n v="0"/>
    <n v="0"/>
    <n v="0"/>
    <n v="0"/>
    <n v="0"/>
    <n v="0"/>
    <n v="24"/>
    <n v="24"/>
    <n v="1"/>
    <n v="184780.79999999999"/>
    <n v="184780.79999999999"/>
    <s v="AMGEN"/>
    <n v="7699.2"/>
    <x v="26"/>
    <n v="0"/>
    <d v="2018-05-14T00:00:00"/>
    <d v="2018-06-14T00:00:00"/>
    <s v="GRUPO FARMACOS ESPECIALIZADOS SA DE CV"/>
    <n v="0"/>
    <n v="0"/>
    <n v="24"/>
    <n v="24"/>
    <n v="1"/>
    <n v="184780.79999999999"/>
    <n v="184780.79999999999"/>
    <s v="DISTRITO FEDERAL"/>
    <s v="COTIZACION"/>
    <s v="DESCENTRALIZADOS"/>
  </r>
  <r>
    <x v="32"/>
    <n v="2018"/>
    <x v="2"/>
    <x v="15"/>
    <x v="28"/>
    <x v="9"/>
    <x v="9"/>
    <n v="0"/>
    <n v="1"/>
    <n v="0"/>
    <n v="0"/>
    <n v="0"/>
    <n v="0"/>
    <n v="0"/>
    <n v="0"/>
    <n v="0"/>
    <n v="0"/>
    <n v="0"/>
    <n v="0"/>
    <n v="1"/>
    <n v="1"/>
    <n v="1"/>
    <n v="13593"/>
    <n v="13593"/>
    <s v="AMGEN"/>
    <n v="13593"/>
    <x v="27"/>
    <n v="0"/>
    <d v="2018-02-22T00:00:00"/>
    <d v="2018-03-22T00:00:00"/>
    <s v="GRUPO FARMACOS ESPECIALIZADOS SA DE CV"/>
    <n v="0"/>
    <n v="0"/>
    <n v="1"/>
    <n v="1"/>
    <n v="1"/>
    <n v="13593"/>
    <n v="13593"/>
    <s v="TAMAULIPAS"/>
    <s v="COTIZACION"/>
    <s v="DESCENTRALIZADOS"/>
  </r>
  <r>
    <x v="33"/>
    <n v="2018"/>
    <x v="2"/>
    <x v="15"/>
    <x v="29"/>
    <x v="10"/>
    <x v="10"/>
    <n v="0"/>
    <n v="9"/>
    <n v="5"/>
    <n v="0"/>
    <n v="0"/>
    <n v="0"/>
    <n v="0"/>
    <n v="0"/>
    <n v="0"/>
    <n v="0"/>
    <n v="0"/>
    <n v="0"/>
    <n v="14"/>
    <n v="14"/>
    <n v="1"/>
    <n v="107788.8"/>
    <n v="107788.8"/>
    <s v="AMGEN"/>
    <n v="7699.2"/>
    <x v="28"/>
    <n v="0"/>
    <d v="2018-02-09T00:00:00"/>
    <d v="2018-04-30T00:00:00"/>
    <s v="GRUPO FARMACOS ESPECIALIZADOS SA DE CV"/>
    <n v="0"/>
    <n v="0"/>
    <n v="14"/>
    <n v="14"/>
    <n v="1"/>
    <n v="107788.8"/>
    <n v="107788.8"/>
    <s v="DISTRITO FEDERAL"/>
    <s v="COTIZACION"/>
    <s v="DESCENTRALIZADOS"/>
  </r>
  <r>
    <x v="34"/>
    <n v="2018"/>
    <x v="2"/>
    <x v="15"/>
    <x v="28"/>
    <x v="4"/>
    <x v="4"/>
    <n v="6"/>
    <n v="0"/>
    <n v="0"/>
    <n v="0"/>
    <n v="0"/>
    <n v="0"/>
    <n v="0"/>
    <n v="0"/>
    <n v="0"/>
    <n v="0"/>
    <n v="0"/>
    <n v="0"/>
    <n v="6"/>
    <n v="6"/>
    <n v="1"/>
    <n v="110007.42"/>
    <n v="110007.42"/>
    <s v="AMGEN"/>
    <n v="18334.57"/>
    <x v="29"/>
    <n v="0"/>
    <d v="2018-01-15T00:00:00"/>
    <d v="2018-02-15T00:00:00"/>
    <s v="GRUPO FARMACOS ESPECIALIZADOS SA DE CV"/>
    <n v="0"/>
    <n v="0"/>
    <n v="6"/>
    <n v="6"/>
    <n v="1"/>
    <n v="110007.42"/>
    <n v="110007.42"/>
    <s v="TAMAULIPAS"/>
    <s v="COTIZACION"/>
    <s v="DESCENTRALIZADOS"/>
  </r>
  <r>
    <x v="35"/>
    <n v="2018"/>
    <x v="2"/>
    <x v="15"/>
    <x v="28"/>
    <x v="11"/>
    <x v="11"/>
    <n v="4"/>
    <n v="0"/>
    <n v="0"/>
    <n v="0"/>
    <n v="0"/>
    <n v="0"/>
    <n v="0"/>
    <n v="0"/>
    <n v="0"/>
    <n v="0"/>
    <n v="0"/>
    <n v="0"/>
    <n v="4"/>
    <n v="4"/>
    <n v="1"/>
    <n v="29372"/>
    <n v="29372"/>
    <s v="AMGEN"/>
    <n v="7343"/>
    <x v="30"/>
    <n v="0"/>
    <d v="2018-01-17T00:00:00"/>
    <d v="2018-02-17T00:00:00"/>
    <s v="GRUPO FARMACOS ESPECIALIZADOS SA DE CV"/>
    <n v="0"/>
    <n v="0"/>
    <n v="4"/>
    <n v="4"/>
    <n v="1"/>
    <n v="29372"/>
    <n v="29372"/>
    <s v="TAMAULIPAS"/>
    <s v="COTIZACION"/>
    <s v="DESCENTRALIZADOS"/>
  </r>
  <r>
    <x v="36"/>
    <n v="2018"/>
    <x v="2"/>
    <x v="15"/>
    <x v="27"/>
    <x v="4"/>
    <x v="4"/>
    <n v="0"/>
    <n v="30"/>
    <n v="0"/>
    <n v="0"/>
    <n v="0"/>
    <n v="0"/>
    <n v="0"/>
    <n v="0"/>
    <n v="0"/>
    <n v="0"/>
    <n v="0"/>
    <n v="0"/>
    <n v="30"/>
    <n v="30"/>
    <n v="1"/>
    <n v="550037.1"/>
    <n v="550037.1"/>
    <s v="AMGEN"/>
    <n v="18334.57"/>
    <x v="31"/>
    <n v="0"/>
    <d v="2018-02-03T00:00:00"/>
    <d v="2018-03-02T00:00:00"/>
    <s v="GRUPO FARMACOS ESPECIALIZADOS SA DE CV"/>
    <n v="0"/>
    <n v="0"/>
    <n v="30"/>
    <n v="30"/>
    <n v="1"/>
    <n v="550037.1"/>
    <n v="550037.1"/>
    <s v="DISTRITO FEDERAL"/>
    <s v="COTIZACION"/>
    <s v="DESCENTRALIZADOS"/>
  </r>
  <r>
    <x v="37"/>
    <n v="2018"/>
    <x v="2"/>
    <x v="15"/>
    <x v="27"/>
    <x v="10"/>
    <x v="10"/>
    <n v="0"/>
    <n v="0"/>
    <n v="20"/>
    <n v="0"/>
    <n v="0"/>
    <n v="0"/>
    <n v="0"/>
    <n v="0"/>
    <n v="0"/>
    <n v="0"/>
    <n v="0"/>
    <n v="0"/>
    <n v="20"/>
    <n v="20"/>
    <n v="1"/>
    <n v="153984"/>
    <n v="153984"/>
    <s v="AMGEN"/>
    <n v="7699.2"/>
    <x v="32"/>
    <n v="0"/>
    <d v="2018-03-27T00:00:00"/>
    <d v="2018-04-27T00:00:00"/>
    <s v="GRUPO FARMACOS ESPECIALIZADOS SA DE CV"/>
    <n v="0"/>
    <n v="0"/>
    <n v="20"/>
    <n v="20"/>
    <n v="1"/>
    <n v="153984"/>
    <n v="153984"/>
    <s v="DISTRITO FEDERAL"/>
    <s v="COTIZACION"/>
    <s v="DESCENTRALIZADOS"/>
  </r>
  <r>
    <x v="38"/>
    <n v="2018"/>
    <x v="2"/>
    <x v="15"/>
    <x v="27"/>
    <x v="10"/>
    <x v="10"/>
    <n v="0"/>
    <n v="0"/>
    <n v="0"/>
    <n v="9"/>
    <n v="0"/>
    <n v="0"/>
    <n v="0"/>
    <n v="0"/>
    <n v="0"/>
    <n v="0"/>
    <n v="0"/>
    <n v="0"/>
    <n v="9"/>
    <n v="9"/>
    <n v="1"/>
    <n v="69292.800000000003"/>
    <n v="69292.800000000003"/>
    <s v="AMGEN"/>
    <n v="7699.2"/>
    <x v="33"/>
    <n v="0"/>
    <d v="2018-04-06T00:00:00"/>
    <d v="2018-05-06T00:00:00"/>
    <s v="GRUPO FARMACOS ESPECIALIZADOS SA DE CV"/>
    <n v="0"/>
    <n v="0"/>
    <n v="9"/>
    <n v="9"/>
    <n v="1"/>
    <n v="69292.800000000003"/>
    <n v="69292.800000000003"/>
    <s v="DISTRITO FEDERAL"/>
    <s v="COTIZACION"/>
    <s v="DESCENTRALIZADOS"/>
  </r>
  <r>
    <x v="39"/>
    <n v="2018"/>
    <x v="2"/>
    <x v="15"/>
    <x v="27"/>
    <x v="10"/>
    <x v="10"/>
    <n v="0"/>
    <n v="0"/>
    <n v="0"/>
    <n v="0"/>
    <n v="13"/>
    <n v="0"/>
    <n v="0"/>
    <n v="0"/>
    <n v="0"/>
    <n v="0"/>
    <n v="0"/>
    <n v="0"/>
    <n v="13"/>
    <n v="13"/>
    <n v="1"/>
    <n v="100089.59999999999"/>
    <n v="100089.59999999999"/>
    <s v="AMGEN"/>
    <n v="7699.2"/>
    <x v="34"/>
    <n v="0"/>
    <d v="2018-05-11T00:00:00"/>
    <d v="2018-06-11T00:00:00"/>
    <s v="GRUPO FARMACOS ESPECIALIZADOS SA DE CV"/>
    <n v="0"/>
    <n v="0"/>
    <n v="13"/>
    <n v="13"/>
    <n v="1"/>
    <n v="100089.59999999999"/>
    <n v="100089.59999999999"/>
    <s v="DISTRITO FEDERAL"/>
    <s v="COTIZACION"/>
    <s v="DESCENTRALIZADOS"/>
  </r>
  <r>
    <x v="40"/>
    <n v="2018"/>
    <x v="2"/>
    <x v="15"/>
    <x v="27"/>
    <x v="10"/>
    <x v="10"/>
    <n v="0"/>
    <n v="0"/>
    <n v="11"/>
    <n v="0"/>
    <n v="0"/>
    <n v="0"/>
    <n v="0"/>
    <n v="0"/>
    <n v="0"/>
    <n v="0"/>
    <n v="0"/>
    <n v="0"/>
    <n v="11"/>
    <n v="11"/>
    <n v="1"/>
    <n v="84691.199999999997"/>
    <n v="84691.199999999997"/>
    <s v="AMGEN"/>
    <n v="7699.2"/>
    <x v="35"/>
    <n v="0"/>
    <d v="2018-03-21T00:00:00"/>
    <d v="2018-04-21T00:00:00"/>
    <s v="GRUPO FARMACOS ESPECIALIZADOS SA DE CV"/>
    <n v="0"/>
    <n v="0"/>
    <n v="11"/>
    <n v="11"/>
    <n v="1"/>
    <n v="84691.199999999997"/>
    <n v="84691.199999999997"/>
    <s v="DISTRITO FEDERAL"/>
    <s v="COTIZACION"/>
    <s v="DESCENTRALIZADOS"/>
  </r>
  <r>
    <x v="41"/>
    <n v="2018"/>
    <x v="2"/>
    <x v="15"/>
    <x v="27"/>
    <x v="4"/>
    <x v="4"/>
    <n v="0"/>
    <n v="0"/>
    <n v="0"/>
    <n v="0"/>
    <n v="7"/>
    <n v="0"/>
    <n v="0"/>
    <n v="0"/>
    <n v="0"/>
    <n v="0"/>
    <n v="0"/>
    <n v="0"/>
    <n v="7"/>
    <n v="7"/>
    <n v="1"/>
    <n v="128341.98999999999"/>
    <n v="128341.98999999999"/>
    <s v="AMGEN"/>
    <n v="18334.57"/>
    <x v="36"/>
    <n v="0"/>
    <d v="2018-04-26T00:00:00"/>
    <d v="2018-05-26T00:00:00"/>
    <s v="GRUPO FARMACOS ESPECIALIZADOS SA DE CV"/>
    <n v="0"/>
    <n v="0"/>
    <n v="7"/>
    <n v="7"/>
    <n v="1"/>
    <n v="128341.98999999999"/>
    <n v="128341.98999999999"/>
    <s v="DISTRITO FEDERAL"/>
    <s v="COTIZACION"/>
    <s v="DESCENTRALIZADOS"/>
  </r>
  <r>
    <x v="42"/>
    <n v="2018"/>
    <x v="2"/>
    <x v="15"/>
    <x v="27"/>
    <x v="7"/>
    <x v="7"/>
    <n v="0"/>
    <n v="0"/>
    <n v="0"/>
    <n v="0"/>
    <n v="14"/>
    <n v="0"/>
    <n v="0"/>
    <n v="0"/>
    <n v="0"/>
    <n v="0"/>
    <n v="0"/>
    <n v="0"/>
    <n v="14"/>
    <n v="14"/>
    <n v="1"/>
    <n v="425628.13999999996"/>
    <n v="425628.13999999996"/>
    <s v="AMGEN"/>
    <n v="30402.01"/>
    <x v="37"/>
    <n v="0"/>
    <d v="2018-05-03T00:00:00"/>
    <d v="2018-06-03T00:00:00"/>
    <s v="GRUPO FARMACOS ESPECIALIZADOS SA DE CV"/>
    <n v="0"/>
    <n v="0"/>
    <n v="14"/>
    <n v="14"/>
    <n v="1"/>
    <n v="425628.13999999996"/>
    <n v="425628.13999999996"/>
    <s v="DISTRITO FEDERAL"/>
    <s v="COTIZACION"/>
    <s v="DESCENTRALIZADOS"/>
  </r>
  <r>
    <x v="43"/>
    <n v="2018"/>
    <x v="2"/>
    <x v="15"/>
    <x v="27"/>
    <x v="10"/>
    <x v="10"/>
    <n v="0"/>
    <n v="0"/>
    <n v="0"/>
    <n v="9"/>
    <n v="0"/>
    <n v="0"/>
    <n v="0"/>
    <n v="0"/>
    <n v="0"/>
    <n v="0"/>
    <n v="0"/>
    <n v="0"/>
    <n v="9"/>
    <n v="9"/>
    <n v="1"/>
    <n v="69292.800000000003"/>
    <n v="69292.800000000003"/>
    <s v="AMGEN"/>
    <n v="7699.2"/>
    <x v="38"/>
    <n v="0"/>
    <d v="2018-04-11T00:00:00"/>
    <d v="2018-05-11T00:00:00"/>
    <s v="GRUPO FARMACOS ESPECIALIZADOS SA DE CV"/>
    <n v="0"/>
    <n v="0"/>
    <n v="9"/>
    <n v="9"/>
    <n v="1"/>
    <n v="69292.800000000003"/>
    <n v="69292.800000000003"/>
    <s v="DISTRITO FEDERAL"/>
    <s v="COTIZACION"/>
    <s v="DESCENTRALIZADOS"/>
  </r>
  <r>
    <x v="44"/>
    <n v="2018"/>
    <x v="2"/>
    <x v="15"/>
    <x v="27"/>
    <x v="10"/>
    <x v="10"/>
    <n v="0"/>
    <n v="5"/>
    <n v="0"/>
    <n v="0"/>
    <n v="0"/>
    <n v="0"/>
    <n v="0"/>
    <n v="0"/>
    <n v="0"/>
    <n v="0"/>
    <n v="0"/>
    <n v="0"/>
    <n v="5"/>
    <n v="5"/>
    <n v="1"/>
    <n v="38496"/>
    <n v="38496"/>
    <s v="AMGEN"/>
    <n v="7699.2"/>
    <x v="39"/>
    <n v="0"/>
    <d v="2018-02-10T00:00:00"/>
    <d v="2018-03-10T00:00:00"/>
    <s v="GRUPO FARMACOS ESPECIALIZADOS SA DE CV"/>
    <n v="0"/>
    <n v="0"/>
    <n v="5"/>
    <n v="5"/>
    <n v="1"/>
    <n v="38496"/>
    <n v="38496"/>
    <s v="DISTRITO FEDERAL"/>
    <s v="COTIZACION"/>
    <s v="DESCENTRALIZADOS"/>
  </r>
  <r>
    <x v="45"/>
    <n v="2018"/>
    <x v="2"/>
    <x v="15"/>
    <x v="27"/>
    <x v="10"/>
    <x v="10"/>
    <n v="0"/>
    <n v="0"/>
    <n v="0"/>
    <n v="14"/>
    <n v="0"/>
    <n v="0"/>
    <n v="0"/>
    <n v="0"/>
    <n v="0"/>
    <n v="0"/>
    <n v="0"/>
    <n v="0"/>
    <n v="14"/>
    <n v="14"/>
    <n v="1"/>
    <n v="107788.8"/>
    <n v="107788.8"/>
    <s v="AMGEN"/>
    <n v="7699.2"/>
    <x v="40"/>
    <n v="0"/>
    <d v="2018-04-12T00:00:00"/>
    <d v="2018-05-12T00:00:00"/>
    <s v="GRUPO FARMACOS ESPECIALIZADOS SA DE CV"/>
    <n v="0"/>
    <n v="0"/>
    <n v="14"/>
    <n v="14"/>
    <n v="1"/>
    <n v="107788.8"/>
    <n v="107788.8"/>
    <s v="DISTRITO FEDERAL"/>
    <s v="COTIZACION"/>
    <s v="DESCENTRALIZADOS"/>
  </r>
  <r>
    <x v="46"/>
    <n v="2018"/>
    <x v="2"/>
    <x v="15"/>
    <x v="27"/>
    <x v="10"/>
    <x v="10"/>
    <n v="5"/>
    <n v="0"/>
    <n v="0"/>
    <n v="0"/>
    <n v="0"/>
    <n v="0"/>
    <n v="0"/>
    <n v="0"/>
    <n v="0"/>
    <n v="0"/>
    <n v="0"/>
    <n v="0"/>
    <n v="5"/>
    <n v="5"/>
    <n v="1"/>
    <n v="38496"/>
    <n v="38496"/>
    <s v="AMGEN"/>
    <n v="7699.2"/>
    <x v="41"/>
    <n v="0"/>
    <d v="2018-01-17T00:00:00"/>
    <d v="2018-02-17T00:00:00"/>
    <s v="GRUPO FARMACOS ESPECIALIZADOS SA DE CV"/>
    <n v="0"/>
    <n v="0"/>
    <n v="5"/>
    <n v="5"/>
    <n v="1"/>
    <n v="38496"/>
    <n v="38496"/>
    <s v="DISTRITO FEDERAL"/>
    <s v="COTIZACION"/>
    <s v="DESCENTRALIZADOS"/>
  </r>
  <r>
    <x v="47"/>
    <n v="2018"/>
    <x v="2"/>
    <x v="15"/>
    <x v="27"/>
    <x v="10"/>
    <x v="10"/>
    <n v="0"/>
    <n v="0"/>
    <n v="0"/>
    <n v="0"/>
    <n v="23"/>
    <n v="0"/>
    <n v="0"/>
    <n v="0"/>
    <n v="0"/>
    <n v="0"/>
    <n v="0"/>
    <n v="0"/>
    <n v="23"/>
    <n v="23"/>
    <n v="1"/>
    <n v="177081.60000000001"/>
    <n v="177081.60000000001"/>
    <s v="AMGEN"/>
    <n v="7699.2"/>
    <x v="42"/>
    <n v="0"/>
    <d v="2018-05-16T00:00:00"/>
    <d v="2018-06-16T00:00:00"/>
    <s v="GRUPO FARMACOS ESPECIALIZADOS SA DE CV"/>
    <n v="0"/>
    <n v="0"/>
    <n v="23"/>
    <n v="23"/>
    <n v="1"/>
    <n v="177081.60000000001"/>
    <n v="177081.60000000001"/>
    <s v="DISTRITO FEDERAL"/>
    <s v="COTIZACION"/>
    <s v="DESCENTRALIZADOS"/>
  </r>
  <r>
    <x v="48"/>
    <n v="2018"/>
    <x v="2"/>
    <x v="15"/>
    <x v="27"/>
    <x v="10"/>
    <x v="10"/>
    <n v="0"/>
    <n v="0"/>
    <n v="0"/>
    <n v="0"/>
    <n v="6"/>
    <n v="0"/>
    <n v="0"/>
    <n v="0"/>
    <n v="0"/>
    <n v="0"/>
    <n v="0"/>
    <n v="0"/>
    <n v="6"/>
    <n v="6"/>
    <n v="1"/>
    <n v="46195.199999999997"/>
    <n v="46195.199999999997"/>
    <s v="AMGEN"/>
    <n v="7699.2"/>
    <x v="43"/>
    <n v="0"/>
    <d v="2018-05-18T00:00:00"/>
    <d v="2018-06-18T00:00:00"/>
    <s v="GRUPO FARMACOS ESPECIALIZADOS SA DE CV"/>
    <n v="0"/>
    <n v="0"/>
    <n v="6"/>
    <n v="6"/>
    <n v="1"/>
    <n v="46195.199999999997"/>
    <n v="46195.199999999997"/>
    <s v="DISTRITO FEDERAL"/>
    <s v="COTIZACION"/>
    <s v="DESCENTRALIZADOS"/>
  </r>
  <r>
    <x v="49"/>
    <n v="2018"/>
    <x v="2"/>
    <x v="15"/>
    <x v="27"/>
    <x v="10"/>
    <x v="10"/>
    <n v="0"/>
    <n v="0"/>
    <n v="0"/>
    <n v="0"/>
    <n v="42"/>
    <n v="0"/>
    <n v="0"/>
    <n v="0"/>
    <n v="0"/>
    <n v="0"/>
    <n v="0"/>
    <n v="0"/>
    <n v="42"/>
    <n v="42"/>
    <n v="1"/>
    <n v="323366.39999999997"/>
    <n v="323366.39999999997"/>
    <s v="AMGEN"/>
    <n v="7699.2"/>
    <x v="44"/>
    <n v="0"/>
    <d v="2018-04-25T00:00:00"/>
    <d v="2018-05-25T00:00:00"/>
    <s v="GRUPO FARMACOS ESPECIALIZADOS SA DE CV"/>
    <n v="0"/>
    <n v="0"/>
    <n v="42"/>
    <n v="42"/>
    <n v="1"/>
    <n v="323366.39999999997"/>
    <n v="323366.39999999997"/>
    <s v="DISTRITO FEDERAL"/>
    <s v="COTIZACION"/>
    <s v="DESCENTRALIZADOS"/>
  </r>
  <r>
    <x v="50"/>
    <n v="2018"/>
    <x v="2"/>
    <x v="15"/>
    <x v="27"/>
    <x v="10"/>
    <x v="10"/>
    <n v="0"/>
    <n v="9"/>
    <n v="0"/>
    <n v="0"/>
    <n v="0"/>
    <n v="0"/>
    <n v="0"/>
    <n v="0"/>
    <n v="0"/>
    <n v="0"/>
    <n v="0"/>
    <n v="0"/>
    <n v="9"/>
    <n v="9"/>
    <n v="1"/>
    <n v="69292.800000000003"/>
    <n v="69292.800000000003"/>
    <s v="AMGEN"/>
    <n v="7699.2"/>
    <x v="45"/>
    <n v="0"/>
    <d v="2018-01-31T00:00:00"/>
    <d v="2018-02-28T00:00:00"/>
    <s v="GRUPO FARMACOS ESPECIALIZADOS SA DE CV"/>
    <n v="0"/>
    <n v="0"/>
    <n v="9"/>
    <n v="9"/>
    <n v="1"/>
    <n v="69292.800000000003"/>
    <n v="69292.800000000003"/>
    <s v="DISTRITO FEDERAL"/>
    <s v="COTIZACION"/>
    <s v="DESCENTRALIZADOS"/>
  </r>
  <r>
    <x v="51"/>
    <n v="2018"/>
    <x v="2"/>
    <x v="15"/>
    <x v="27"/>
    <x v="10"/>
    <x v="10"/>
    <n v="0"/>
    <n v="0"/>
    <n v="0"/>
    <n v="0"/>
    <n v="9"/>
    <n v="0"/>
    <n v="0"/>
    <n v="0"/>
    <n v="0"/>
    <n v="0"/>
    <n v="0"/>
    <n v="0"/>
    <n v="9"/>
    <n v="9"/>
    <n v="1"/>
    <n v="69292.800000000003"/>
    <n v="69292.800000000003"/>
    <s v="AMGEN"/>
    <n v="7699.2"/>
    <x v="46"/>
    <n v="0"/>
    <d v="2018-04-30T00:00:00"/>
    <d v="2018-05-30T00:00:00"/>
    <s v="GRUPO FARMACOS ESPECIALIZADOS SA DE CV"/>
    <n v="0"/>
    <n v="0"/>
    <n v="9"/>
    <n v="9"/>
    <n v="1"/>
    <n v="69292.800000000003"/>
    <n v="69292.800000000003"/>
    <s v="DISTRITO FEDERAL"/>
    <s v="COTIZACION"/>
    <s v="DESCENTRALIZADOS"/>
  </r>
  <r>
    <x v="52"/>
    <n v="2018"/>
    <x v="2"/>
    <x v="15"/>
    <x v="29"/>
    <x v="10"/>
    <x v="10"/>
    <n v="4"/>
    <n v="0"/>
    <n v="0"/>
    <n v="0"/>
    <n v="0"/>
    <n v="0"/>
    <n v="0"/>
    <n v="0"/>
    <n v="0"/>
    <n v="0"/>
    <n v="0"/>
    <n v="0"/>
    <n v="4"/>
    <n v="4"/>
    <n v="1"/>
    <n v="30796.799999999999"/>
    <n v="30796.799999999999"/>
    <s v="AMGEN"/>
    <n v="7699.2"/>
    <x v="47"/>
    <n v="0"/>
    <d v="2018-01-22T00:00:00"/>
    <d v="2018-02-22T00:00:00"/>
    <s v="GRUPO FARMACOS ESPECIALIZADOS SA DE CV"/>
    <n v="0"/>
    <n v="0"/>
    <n v="4"/>
    <n v="4"/>
    <n v="1"/>
    <n v="30796.799999999999"/>
    <n v="30796.799999999999"/>
    <s v="DISTRITO FEDERAL"/>
    <s v="COTIZACION"/>
    <s v="DESCENTRALIZADOS"/>
  </r>
  <r>
    <x v="53"/>
    <n v="2018"/>
    <x v="2"/>
    <x v="15"/>
    <x v="29"/>
    <x v="10"/>
    <x v="10"/>
    <n v="0"/>
    <n v="4"/>
    <n v="0"/>
    <n v="0"/>
    <n v="0"/>
    <n v="0"/>
    <n v="0"/>
    <n v="0"/>
    <n v="0"/>
    <n v="0"/>
    <n v="0"/>
    <n v="0"/>
    <n v="4"/>
    <n v="4"/>
    <n v="1"/>
    <n v="30796.799999999999"/>
    <n v="30796.799999999999"/>
    <s v="AMGEN"/>
    <n v="7699.2"/>
    <x v="48"/>
    <n v="0"/>
    <d v="2018-02-07T00:00:00"/>
    <d v="2018-03-07T00:00:00"/>
    <s v="GRUPO FARMACOS ESPECIALIZADOS SA DE CV"/>
    <n v="0"/>
    <n v="0"/>
    <n v="4"/>
    <n v="4"/>
    <n v="1"/>
    <n v="30796.799999999999"/>
    <n v="30796.799999999999"/>
    <s v="DISTRITO FEDERAL"/>
    <s v="COTIZACION"/>
    <s v="DESCENTRALIZADOS"/>
  </r>
  <r>
    <x v="54"/>
    <n v="2018"/>
    <x v="2"/>
    <x v="15"/>
    <x v="29"/>
    <x v="10"/>
    <x v="10"/>
    <n v="0"/>
    <n v="0"/>
    <n v="0"/>
    <n v="0"/>
    <n v="4"/>
    <n v="0"/>
    <n v="0"/>
    <n v="0"/>
    <n v="0"/>
    <n v="0"/>
    <n v="0"/>
    <n v="0"/>
    <n v="4"/>
    <n v="4"/>
    <n v="1"/>
    <n v="30796.799999999999"/>
    <n v="30796.799999999999"/>
    <s v="AMGEN"/>
    <n v="7699.2"/>
    <x v="49"/>
    <n v="0"/>
    <d v="2018-05-25T00:00:00"/>
    <d v="2018-06-25T00:00:00"/>
    <s v="GRUPO FARMACOS ESPECIALIZADOS SA DE CV"/>
    <n v="0"/>
    <n v="0"/>
    <n v="4"/>
    <n v="4"/>
    <n v="1"/>
    <n v="30796.799999999999"/>
    <n v="30796.799999999999"/>
    <s v="DISTRITO FEDERAL"/>
    <s v="COTIZACION"/>
    <s v="DESCENTRALIZADOS"/>
  </r>
  <r>
    <x v="55"/>
    <n v="2018"/>
    <x v="2"/>
    <x v="15"/>
    <x v="29"/>
    <x v="10"/>
    <x v="10"/>
    <n v="0"/>
    <n v="5"/>
    <n v="0"/>
    <n v="0"/>
    <n v="0"/>
    <n v="0"/>
    <n v="0"/>
    <n v="0"/>
    <n v="0"/>
    <n v="0"/>
    <n v="0"/>
    <n v="0"/>
    <n v="5"/>
    <n v="5"/>
    <n v="1"/>
    <n v="38496"/>
    <n v="38496"/>
    <s v="AMGEN"/>
    <n v="7699.2"/>
    <x v="50"/>
    <n v="0"/>
    <d v="2018-02-01T00:00:00"/>
    <d v="2018-03-01T00:00:00"/>
    <s v="GRUPO FARMACOS ESPECIALIZADOS SA DE CV"/>
    <n v="0"/>
    <n v="0"/>
    <n v="5"/>
    <n v="5"/>
    <n v="1"/>
    <n v="38496"/>
    <n v="38496"/>
    <s v="DISTRITO FEDERAL"/>
    <s v="COTIZACION"/>
    <s v="DESCENTRALIZADOS"/>
  </r>
  <r>
    <x v="56"/>
    <n v="2018"/>
    <x v="2"/>
    <x v="15"/>
    <x v="30"/>
    <x v="9"/>
    <x v="9"/>
    <n v="0"/>
    <n v="195"/>
    <n v="0"/>
    <n v="0"/>
    <n v="130"/>
    <n v="0"/>
    <n v="0"/>
    <n v="0"/>
    <n v="0"/>
    <n v="0"/>
    <n v="0"/>
    <n v="0"/>
    <n v="325"/>
    <n v="650"/>
    <n v="0.5"/>
    <n v="4417725"/>
    <n v="8835450"/>
    <s v="AMGEN"/>
    <n v="13593"/>
    <x v="12"/>
    <n v="325"/>
    <d v="2017-12-22T00:00:00"/>
    <d v="2018-12-31T00:00:00"/>
    <s v="GRUPO FARMACOS ESPECIALIZADOS SA DE CV"/>
    <n v="0"/>
    <n v="0"/>
    <n v="325"/>
    <n v="650"/>
    <n v="0.5"/>
    <n v="4417725"/>
    <n v="8835450"/>
    <s v="EDO. DE MEX."/>
    <s v="LICITACION"/>
    <s v="CONSOLIDADA"/>
  </r>
  <r>
    <x v="57"/>
    <n v="2018"/>
    <x v="3"/>
    <x v="16"/>
    <x v="31"/>
    <x v="10"/>
    <x v="10"/>
    <n v="0"/>
    <n v="4"/>
    <n v="0"/>
    <n v="0"/>
    <n v="0"/>
    <n v="0"/>
    <n v="0"/>
    <n v="0"/>
    <n v="0"/>
    <n v="0"/>
    <n v="0"/>
    <n v="0"/>
    <n v="4"/>
    <n v="4"/>
    <n v="1"/>
    <n v="30796.799999999999"/>
    <n v="30796.799999999999"/>
    <s v="AMGEN"/>
    <n v="7699.2"/>
    <x v="51"/>
    <n v="0"/>
    <d v="2016-05-13T00:00:00"/>
    <d v="2018-06-30T00:00:00"/>
    <s v="GRUPO FARMACOS ESPECIALIZADOS SA DE CV"/>
    <n v="53"/>
    <n v="160"/>
    <n v="217"/>
    <n v="217"/>
    <n v="1"/>
    <n v="1670726.4"/>
    <n v="1670726.4"/>
    <s v="DISTRITO FEDERAL"/>
    <s v="LICITACION"/>
    <s v="DESCENTRALIZADOS"/>
  </r>
  <r>
    <x v="57"/>
    <n v="2018"/>
    <x v="3"/>
    <x v="16"/>
    <x v="31"/>
    <x v="4"/>
    <x v="4"/>
    <n v="4"/>
    <n v="2"/>
    <n v="25"/>
    <n v="8"/>
    <n v="14"/>
    <n v="0"/>
    <n v="0"/>
    <n v="0"/>
    <n v="0"/>
    <n v="0"/>
    <n v="0"/>
    <n v="0"/>
    <n v="53"/>
    <n v="53"/>
    <n v="1"/>
    <n v="971732.21"/>
    <n v="971732.21"/>
    <s v="AMGEN"/>
    <n v="18334.57"/>
    <x v="51"/>
    <n v="0"/>
    <d v="2016-05-13T00:00:00"/>
    <d v="2018-06-30T00:00:00"/>
    <s v="GRUPO FARMACOS ESPECIALIZADOS SA DE CV"/>
    <n v="48"/>
    <n v="166"/>
    <n v="267"/>
    <n v="267"/>
    <n v="1"/>
    <n v="4895330.1899999995"/>
    <n v="4895330.1899999995"/>
    <s v="DISTRITO FEDERAL"/>
    <s v="LICITACION"/>
    <s v="DESCENTRALIZADOS"/>
  </r>
  <r>
    <x v="58"/>
    <n v="2018"/>
    <x v="3"/>
    <x v="16"/>
    <x v="32"/>
    <x v="9"/>
    <x v="9"/>
    <n v="801"/>
    <n v="0"/>
    <n v="0"/>
    <n v="0"/>
    <n v="0"/>
    <n v="0"/>
    <n v="0"/>
    <n v="0"/>
    <n v="0"/>
    <n v="0"/>
    <n v="0"/>
    <n v="0"/>
    <n v="801"/>
    <n v="0"/>
    <n v="0"/>
    <n v="10887993"/>
    <n v="0"/>
    <s v="AMGEN"/>
    <n v="13593"/>
    <x v="12"/>
    <n v="-801"/>
    <d v="2018-01-10T00:00:00"/>
    <d v="2018-12-31T00:00:00"/>
    <s v="GRUPO FARMACOS ESPECIALIZADOS SA DE CV"/>
    <n v="0"/>
    <n v="0"/>
    <n v="801"/>
    <n v="0"/>
    <n v="0"/>
    <n v="10887993"/>
    <n v="0"/>
    <s v="DISTRITO FEDERAL"/>
    <s v="LICITACION"/>
    <s v="CONSOLIDADA"/>
  </r>
  <r>
    <x v="58"/>
    <n v="2018"/>
    <x v="3"/>
    <x v="16"/>
    <x v="33"/>
    <x v="9"/>
    <x v="9"/>
    <n v="0"/>
    <n v="0"/>
    <n v="0"/>
    <n v="0"/>
    <n v="23"/>
    <n v="0"/>
    <n v="0"/>
    <n v="0"/>
    <n v="0"/>
    <n v="0"/>
    <n v="0"/>
    <n v="0"/>
    <n v="23"/>
    <n v="0"/>
    <n v="0"/>
    <n v="312639"/>
    <n v="0"/>
    <s v="AMGEN"/>
    <n v="13593"/>
    <x v="12"/>
    <n v="-23"/>
    <d v="2018-01-10T00:00:00"/>
    <d v="2018-12-31T00:00:00"/>
    <s v="GRUPO FARMACOS ESPECIALIZADOS SA DE CV"/>
    <n v="0"/>
    <n v="0"/>
    <n v="23"/>
    <n v="0"/>
    <n v="0"/>
    <n v="312639"/>
    <n v="0"/>
    <s v="DISTRITO FEDERAL"/>
    <s v="LICITACION"/>
    <s v="CONSOLIDADA"/>
  </r>
  <r>
    <x v="58"/>
    <n v="2018"/>
    <x v="3"/>
    <x v="16"/>
    <x v="31"/>
    <x v="9"/>
    <x v="9"/>
    <n v="0"/>
    <n v="0"/>
    <n v="0"/>
    <n v="0"/>
    <n v="0"/>
    <n v="0"/>
    <n v="0"/>
    <n v="0"/>
    <n v="0"/>
    <n v="0"/>
    <n v="0"/>
    <n v="0"/>
    <n v="0"/>
    <n v="840"/>
    <n v="0"/>
    <n v="0"/>
    <n v="11418120"/>
    <s v="AMGEN"/>
    <n v="13593"/>
    <x v="12"/>
    <n v="840"/>
    <d v="2018-01-10T00:00:00"/>
    <d v="2018-12-31T00:00:00"/>
    <s v="GRUPO FARMACOS ESPECIALIZADOS SA DE CV"/>
    <n v="0"/>
    <n v="0"/>
    <n v="0"/>
    <n v="840"/>
    <n v="0"/>
    <n v="0"/>
    <n v="11418120"/>
    <s v="DISTRITO FEDERAL"/>
    <s v="LICITACION"/>
    <s v="CONSOLIDADA"/>
  </r>
  <r>
    <x v="58"/>
    <n v="2018"/>
    <x v="3"/>
    <x v="16"/>
    <x v="32"/>
    <x v="1"/>
    <x v="1"/>
    <n v="30"/>
    <n v="0"/>
    <n v="0"/>
    <n v="0"/>
    <n v="60"/>
    <n v="0"/>
    <n v="0"/>
    <n v="0"/>
    <n v="0"/>
    <n v="0"/>
    <n v="0"/>
    <n v="0"/>
    <n v="90"/>
    <n v="0"/>
    <n v="0"/>
    <n v="398520"/>
    <n v="0"/>
    <s v="AMGEN"/>
    <n v="4428"/>
    <x v="12"/>
    <n v="-90"/>
    <d v="2018-01-10T00:00:00"/>
    <d v="2018-12-31T00:00:00"/>
    <s v="GRUPO FARMACOS ESPECIALIZADOS SA DE CV"/>
    <n v="0"/>
    <n v="0"/>
    <n v="90"/>
    <n v="0"/>
    <n v="0"/>
    <n v="398520"/>
    <n v="0"/>
    <s v="DISTRITO FEDERAL"/>
    <s v="LICITACION"/>
    <s v="CONSOLIDADA"/>
  </r>
  <r>
    <x v="58"/>
    <n v="2018"/>
    <x v="3"/>
    <x v="16"/>
    <x v="31"/>
    <x v="1"/>
    <x v="1"/>
    <n v="0"/>
    <n v="0"/>
    <n v="0"/>
    <n v="0"/>
    <n v="0"/>
    <n v="0"/>
    <n v="0"/>
    <n v="0"/>
    <n v="0"/>
    <n v="0"/>
    <n v="0"/>
    <n v="0"/>
    <n v="0"/>
    <n v="150"/>
    <n v="0"/>
    <n v="0"/>
    <n v="664200"/>
    <s v="AMGEN"/>
    <n v="4428"/>
    <x v="12"/>
    <n v="150"/>
    <d v="2018-01-10T00:00:00"/>
    <d v="2018-12-31T00:00:00"/>
    <s v="GRUPO FARMACOS ESPECIALIZADOS SA DE CV"/>
    <n v="0"/>
    <n v="0"/>
    <n v="0"/>
    <n v="150"/>
    <n v="0"/>
    <n v="0"/>
    <n v="664200"/>
    <s v="DISTRITO FEDERAL"/>
    <s v="LICITACION"/>
    <s v="CONSOLIDADA"/>
  </r>
  <r>
    <x v="59"/>
    <n v="2018"/>
    <x v="3"/>
    <x v="16"/>
    <x v="32"/>
    <x v="11"/>
    <x v="11"/>
    <n v="10"/>
    <n v="0"/>
    <n v="0"/>
    <n v="0"/>
    <n v="7"/>
    <n v="0"/>
    <n v="0"/>
    <n v="0"/>
    <n v="0"/>
    <n v="0"/>
    <n v="0"/>
    <n v="0"/>
    <n v="17"/>
    <n v="0"/>
    <n v="0"/>
    <n v="124831"/>
    <n v="0"/>
    <s v="AMGEN"/>
    <n v="7343"/>
    <x v="52"/>
    <n v="-17"/>
    <d v="2017-12-29T00:00:00"/>
    <d v="2018-12-31T00:00:00"/>
    <s v="GRUPO FARMACOS ESPECIALIZADOS SA DE CV"/>
    <n v="0"/>
    <n v="0"/>
    <n v="17"/>
    <n v="0"/>
    <n v="0"/>
    <n v="124831"/>
    <n v="0"/>
    <s v="DISTRITO FEDERAL"/>
    <s v="LICITACION"/>
    <s v="DESCENTRALIZADOS"/>
  </r>
  <r>
    <x v="59"/>
    <n v="2018"/>
    <x v="3"/>
    <x v="16"/>
    <x v="31"/>
    <x v="11"/>
    <x v="11"/>
    <n v="0"/>
    <n v="0"/>
    <n v="0"/>
    <n v="0"/>
    <n v="0"/>
    <n v="0"/>
    <n v="0"/>
    <n v="0"/>
    <n v="0"/>
    <n v="0"/>
    <n v="0"/>
    <n v="0"/>
    <n v="0"/>
    <n v="24"/>
    <n v="0"/>
    <n v="0"/>
    <n v="176232"/>
    <s v="AMGEN"/>
    <n v="7343"/>
    <x v="52"/>
    <n v="24"/>
    <d v="2017-12-29T00:00:00"/>
    <d v="2018-12-31T00:00:00"/>
    <s v="GRUPO FARMACOS ESPECIALIZADOS SA DE CV"/>
    <n v="0"/>
    <n v="0"/>
    <n v="0"/>
    <n v="24"/>
    <n v="0"/>
    <n v="0"/>
    <n v="176232"/>
    <s v="DISTRITO FEDERAL"/>
    <s v="LICITACION"/>
    <s v="DESCENTRALIZADOS"/>
  </r>
  <r>
    <x v="59"/>
    <n v="2018"/>
    <x v="3"/>
    <x v="16"/>
    <x v="32"/>
    <x v="0"/>
    <x v="0"/>
    <n v="676"/>
    <n v="0"/>
    <n v="0"/>
    <n v="0"/>
    <n v="507"/>
    <n v="0"/>
    <n v="0"/>
    <n v="0"/>
    <n v="0"/>
    <n v="0"/>
    <n v="0"/>
    <n v="0"/>
    <n v="1183"/>
    <n v="0"/>
    <n v="0"/>
    <n v="3104192"/>
    <n v="0"/>
    <s v="AMGEN"/>
    <n v="2624"/>
    <x v="52"/>
    <n v="-1183"/>
    <d v="2017-12-29T00:00:00"/>
    <d v="2018-12-31T00:00:00"/>
    <s v="GRUPO FARMACOS ESPECIALIZADOS SA DE CV"/>
    <n v="0"/>
    <n v="0"/>
    <n v="1183"/>
    <n v="0"/>
    <n v="0"/>
    <n v="3104192"/>
    <n v="0"/>
    <s v="DISTRITO FEDERAL"/>
    <s v="LICITACION"/>
    <s v="DESCENTRALIZADOS"/>
  </r>
  <r>
    <x v="59"/>
    <n v="2018"/>
    <x v="3"/>
    <x v="16"/>
    <x v="31"/>
    <x v="0"/>
    <x v="0"/>
    <n v="0"/>
    <n v="0"/>
    <n v="0"/>
    <n v="0"/>
    <n v="0"/>
    <n v="0"/>
    <n v="0"/>
    <n v="0"/>
    <n v="0"/>
    <n v="0"/>
    <n v="0"/>
    <n v="0"/>
    <n v="0"/>
    <n v="1690"/>
    <n v="0"/>
    <n v="0"/>
    <n v="4434560"/>
    <s v="AMGEN"/>
    <n v="2624"/>
    <x v="52"/>
    <n v="1690"/>
    <d v="2017-12-29T00:00:00"/>
    <d v="2018-12-31T00:00:00"/>
    <s v="GRUPO FARMACOS ESPECIALIZADOS SA DE CV"/>
    <n v="0"/>
    <n v="0"/>
    <n v="0"/>
    <n v="1690"/>
    <n v="0"/>
    <n v="0"/>
    <n v="4434560"/>
    <s v="DISTRITO FEDERAL"/>
    <s v="LICITACION"/>
    <s v="DESCENTRALIZADOS"/>
  </r>
  <r>
    <x v="59"/>
    <n v="2018"/>
    <x v="3"/>
    <x v="16"/>
    <x v="32"/>
    <x v="12"/>
    <x v="12"/>
    <n v="728"/>
    <n v="0"/>
    <n v="0"/>
    <n v="0"/>
    <n v="546"/>
    <n v="0"/>
    <n v="0"/>
    <n v="0"/>
    <n v="0"/>
    <n v="0"/>
    <n v="0"/>
    <n v="0"/>
    <n v="1274"/>
    <n v="0"/>
    <n v="0"/>
    <n v="5503680"/>
    <n v="0"/>
    <s v="AMGEN"/>
    <n v="4320"/>
    <x v="52"/>
    <n v="-1274"/>
    <d v="2017-12-29T00:00:00"/>
    <d v="2018-12-31T00:00:00"/>
    <s v="GRUPO FARMACOS ESPECIALIZADOS SA DE CV"/>
    <n v="0"/>
    <n v="0"/>
    <n v="1274"/>
    <n v="0"/>
    <n v="0"/>
    <n v="5503680"/>
    <n v="0"/>
    <s v="DISTRITO FEDERAL"/>
    <s v="LICITACION"/>
    <s v="DESCENTRALIZADOS"/>
  </r>
  <r>
    <x v="59"/>
    <n v="2018"/>
    <x v="3"/>
    <x v="16"/>
    <x v="31"/>
    <x v="12"/>
    <x v="12"/>
    <n v="0"/>
    <n v="0"/>
    <n v="0"/>
    <n v="0"/>
    <n v="0"/>
    <n v="0"/>
    <n v="0"/>
    <n v="0"/>
    <n v="0"/>
    <n v="0"/>
    <n v="0"/>
    <n v="0"/>
    <n v="0"/>
    <n v="1820"/>
    <n v="0"/>
    <n v="0"/>
    <n v="7862400"/>
    <s v="AMGEN"/>
    <n v="4320"/>
    <x v="52"/>
    <n v="1820"/>
    <d v="2017-12-29T00:00:00"/>
    <d v="2018-12-31T00:00:00"/>
    <s v="GRUPO FARMACOS ESPECIALIZADOS SA DE CV"/>
    <n v="0"/>
    <n v="0"/>
    <n v="0"/>
    <n v="1820"/>
    <n v="0"/>
    <n v="0"/>
    <n v="7862400"/>
    <s v="DISTRITO FEDERAL"/>
    <s v="LICITACION"/>
    <s v="DESCENTRALIZADOS"/>
  </r>
  <r>
    <x v="59"/>
    <n v="2018"/>
    <x v="3"/>
    <x v="16"/>
    <x v="32"/>
    <x v="3"/>
    <x v="3"/>
    <n v="120"/>
    <n v="0"/>
    <n v="0"/>
    <n v="0"/>
    <n v="90"/>
    <n v="0"/>
    <n v="0"/>
    <n v="0"/>
    <n v="0"/>
    <n v="0"/>
    <n v="0"/>
    <n v="0"/>
    <n v="210"/>
    <n v="0"/>
    <n v="0"/>
    <n v="1318237.2"/>
    <n v="0"/>
    <s v="AMGEN"/>
    <n v="6277.32"/>
    <x v="52"/>
    <n v="-210"/>
    <d v="2017-12-29T00:00:00"/>
    <d v="2018-12-31T00:00:00"/>
    <s v="GRUPO FARMACOS ESPECIALIZADOS SA DE CV"/>
    <n v="0"/>
    <n v="0"/>
    <n v="210"/>
    <n v="0"/>
    <n v="0"/>
    <n v="1318237.2"/>
    <n v="0"/>
    <s v="DISTRITO FEDERAL"/>
    <s v="LICITACION"/>
    <s v="DESCENTRALIZADOS"/>
  </r>
  <r>
    <x v="59"/>
    <n v="2018"/>
    <x v="3"/>
    <x v="16"/>
    <x v="31"/>
    <x v="3"/>
    <x v="3"/>
    <n v="0"/>
    <n v="0"/>
    <n v="0"/>
    <n v="0"/>
    <n v="0"/>
    <n v="0"/>
    <n v="0"/>
    <n v="0"/>
    <n v="0"/>
    <n v="0"/>
    <n v="0"/>
    <n v="0"/>
    <n v="0"/>
    <n v="300"/>
    <n v="0"/>
    <n v="0"/>
    <n v="1883196"/>
    <s v="AMGEN"/>
    <n v="6277.32"/>
    <x v="52"/>
    <n v="300"/>
    <d v="2017-12-29T00:00:00"/>
    <d v="2018-12-31T00:00:00"/>
    <s v="GRUPO FARMACOS ESPECIALIZADOS SA DE CV"/>
    <n v="0"/>
    <n v="0"/>
    <n v="0"/>
    <n v="300"/>
    <n v="0"/>
    <n v="0"/>
    <n v="1883196"/>
    <s v="DISTRITO FEDERAL"/>
    <s v="LICITACION"/>
    <s v="DESCENTRALIZADOS"/>
  </r>
  <r>
    <x v="60"/>
    <n v="2018"/>
    <x v="3"/>
    <x v="16"/>
    <x v="32"/>
    <x v="6"/>
    <x v="6"/>
    <n v="0"/>
    <n v="0"/>
    <n v="0"/>
    <n v="0"/>
    <n v="150"/>
    <n v="0"/>
    <n v="0"/>
    <n v="0"/>
    <n v="0"/>
    <n v="0"/>
    <n v="0"/>
    <n v="0"/>
    <n v="150"/>
    <n v="150"/>
    <n v="1"/>
    <n v="548340"/>
    <n v="548340"/>
    <s v="AMGEN"/>
    <n v="3655.6"/>
    <x v="53"/>
    <n v="0"/>
    <d v="2018-05-02T00:00:00"/>
    <d v="2018-12-31T00:00:00"/>
    <s v="GRUPO FARMACOS ESPECIALIZADOS SA DE CV"/>
    <n v="0"/>
    <n v="0"/>
    <n v="150"/>
    <n v="150"/>
    <n v="1"/>
    <n v="548340"/>
    <n v="548340"/>
    <s v="DISTRITO FEDERAL"/>
    <s v="COTIZACION"/>
    <s v="DESCENTRALIZADOS"/>
  </r>
  <r>
    <x v="60"/>
    <n v="2018"/>
    <x v="3"/>
    <x v="16"/>
    <x v="33"/>
    <x v="6"/>
    <x v="6"/>
    <n v="0"/>
    <n v="0"/>
    <n v="0"/>
    <n v="0"/>
    <n v="300"/>
    <n v="0"/>
    <n v="0"/>
    <n v="0"/>
    <n v="0"/>
    <n v="0"/>
    <n v="0"/>
    <n v="0"/>
    <n v="300"/>
    <n v="300"/>
    <n v="1"/>
    <n v="1096680"/>
    <n v="1096680"/>
    <s v="AMGEN"/>
    <n v="3655.6"/>
    <x v="53"/>
    <n v="0"/>
    <d v="2018-05-02T00:00:00"/>
    <d v="2018-12-31T00:00:00"/>
    <s v="GRUPO FARMACOS ESPECIALIZADOS SA DE CV"/>
    <n v="0"/>
    <n v="0"/>
    <n v="300"/>
    <n v="300"/>
    <n v="1"/>
    <n v="1096680"/>
    <n v="1096680"/>
    <s v="DISTRITO FEDERAL"/>
    <s v="COTIZACION"/>
    <s v="DESCENTRALIZADOS"/>
  </r>
  <r>
    <x v="60"/>
    <n v="2018"/>
    <x v="3"/>
    <x v="16"/>
    <x v="34"/>
    <x v="6"/>
    <x v="6"/>
    <n v="0"/>
    <n v="0"/>
    <n v="0"/>
    <n v="0"/>
    <n v="1500"/>
    <n v="0"/>
    <n v="0"/>
    <n v="0"/>
    <n v="0"/>
    <n v="0"/>
    <n v="0"/>
    <n v="0"/>
    <n v="1500"/>
    <n v="1500"/>
    <n v="1"/>
    <n v="5483400"/>
    <n v="5483400"/>
    <s v="AMGEN"/>
    <n v="3655.6"/>
    <x v="53"/>
    <n v="0"/>
    <d v="2018-05-02T00:00:00"/>
    <d v="2018-12-31T00:00:00"/>
    <s v="GRUPO FARMACOS ESPECIALIZADOS SA DE CV"/>
    <n v="0"/>
    <n v="0"/>
    <n v="1500"/>
    <n v="1500"/>
    <n v="1"/>
    <n v="5483400"/>
    <n v="5483400"/>
    <s v="DISTRITO FEDERAL"/>
    <s v="COTIZACION"/>
    <s v="DESCENTRALIZADOS"/>
  </r>
  <r>
    <x v="60"/>
    <n v="2018"/>
    <x v="3"/>
    <x v="16"/>
    <x v="32"/>
    <x v="2"/>
    <x v="2"/>
    <n v="0"/>
    <n v="0"/>
    <n v="0"/>
    <n v="0"/>
    <n v="400"/>
    <n v="0"/>
    <n v="0"/>
    <n v="0"/>
    <n v="0"/>
    <n v="0"/>
    <n v="0"/>
    <n v="0"/>
    <n v="400"/>
    <n v="400"/>
    <n v="1"/>
    <n v="932600"/>
    <n v="932600"/>
    <s v="AMGEN"/>
    <n v="2331.5"/>
    <x v="53"/>
    <n v="0"/>
    <d v="2018-05-02T00:00:00"/>
    <d v="2018-12-31T00:00:00"/>
    <s v="GRUPO FARMACOS ESPECIALIZADOS SA DE CV"/>
    <n v="0"/>
    <n v="0"/>
    <n v="400"/>
    <n v="400"/>
    <n v="1"/>
    <n v="932600"/>
    <n v="932600"/>
    <s v="DISTRITO FEDERAL"/>
    <s v="COTIZACION"/>
    <s v="DESCENTRALIZADOS"/>
  </r>
  <r>
    <x v="61"/>
    <n v="2018"/>
    <x v="3"/>
    <x v="16"/>
    <x v="31"/>
    <x v="5"/>
    <x v="5"/>
    <n v="0"/>
    <n v="12"/>
    <n v="0"/>
    <n v="0"/>
    <n v="0"/>
    <n v="0"/>
    <n v="0"/>
    <n v="0"/>
    <n v="0"/>
    <n v="0"/>
    <n v="0"/>
    <n v="0"/>
    <n v="12"/>
    <n v="12"/>
    <n v="1"/>
    <n v="56808"/>
    <n v="56808"/>
    <s v="AMGEN"/>
    <n v="4734"/>
    <x v="54"/>
    <n v="0"/>
    <d v="2018-01-08T00:00:00"/>
    <d v="2018-02-08T00:00:00"/>
    <s v="GRUPO FARMACOS ESPECIALIZADOS SA DE CV"/>
    <n v="0"/>
    <n v="0"/>
    <n v="12"/>
    <n v="12"/>
    <n v="1"/>
    <n v="56808"/>
    <n v="56808"/>
    <s v="DISTRITO FEDERAL"/>
    <s v="COTIZACION"/>
    <s v="DESCENTRALIZADOS"/>
  </r>
  <r>
    <x v="62"/>
    <n v="2018"/>
    <x v="3"/>
    <x v="16"/>
    <x v="31"/>
    <x v="5"/>
    <x v="5"/>
    <n v="0"/>
    <n v="0"/>
    <n v="0"/>
    <n v="8"/>
    <n v="0"/>
    <n v="0"/>
    <n v="0"/>
    <n v="0"/>
    <n v="0"/>
    <n v="0"/>
    <n v="0"/>
    <n v="0"/>
    <n v="8"/>
    <n v="8"/>
    <n v="1"/>
    <n v="37872"/>
    <n v="37872"/>
    <s v="AMGEN"/>
    <n v="4734"/>
    <x v="55"/>
    <n v="0"/>
    <d v="2018-03-22T00:00:00"/>
    <d v="2018-04-23T00:00:00"/>
    <s v="GRUPO FARMACOS ESPECIALIZADOS SA DE CV"/>
    <n v="0"/>
    <n v="0"/>
    <n v="8"/>
    <n v="8"/>
    <n v="1"/>
    <n v="37872"/>
    <n v="37872"/>
    <s v="DISTRITO FEDERAL"/>
    <s v="COTIZACION"/>
    <s v="DESCENTRALIZAD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Datos" missingCaption="0" updatedVersion="6" minRefreshableVersion="3" showDrill="0" showMemberPropertyTips="0" useAutoFormatting="1" itemPrintTitles="1" createdVersion="3" indent="0" compact="0" compactData="0" gridDropZones="1">
  <location ref="A3:W223" firstHeaderRow="1" firstDataRow="2" firstDataCol="6" rowPageCount="1" colPageCount="1"/>
  <pivotFields count="42">
    <pivotField axis="axisRow" compact="0" outline="0" subtotalTop="0" showAll="0" includeNewItemsInFilter="1" defaultSubtotal="0">
      <items count="63">
        <item x="59"/>
        <item x="24"/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1"/>
        <item x="62"/>
      </items>
    </pivotField>
    <pivotField compact="0" outline="0" subtotalTop="0" showAll="0" includeNewItemsInFilter="1"/>
    <pivotField axis="axisPage" compact="0" outline="0" subtotalTop="0" showAll="0" includeNewItemsInFilter="1">
      <items count="5">
        <item x="1"/>
        <item x="2"/>
        <item x="3"/>
        <item x="0"/>
        <item t="default"/>
      </items>
    </pivotField>
    <pivotField axis="axisRow" compact="0" outline="0" showAll="0" sortType="ascending">
      <items count="18">
        <item x="13"/>
        <item x="9"/>
        <item x="8"/>
        <item x="3"/>
        <item x="2"/>
        <item x="6"/>
        <item x="10"/>
        <item x="0"/>
        <item x="11"/>
        <item x="4"/>
        <item x="15"/>
        <item x="14"/>
        <item x="16"/>
        <item x="7"/>
        <item x="5"/>
        <item x="1"/>
        <item x="12"/>
        <item t="default"/>
      </items>
    </pivotField>
    <pivotField axis="axisRow" compact="0" outline="0" subtotalTop="0" showAll="0" includeNewItemsInFilter="1" defaultSubtotal="0">
      <items count="35">
        <item x="31"/>
        <item x="7"/>
        <item x="32"/>
        <item x="30"/>
        <item x="34"/>
        <item x="0"/>
        <item x="1"/>
        <item x="4"/>
        <item x="6"/>
        <item x="3"/>
        <item x="16"/>
        <item x="19"/>
        <item x="25"/>
        <item x="2"/>
        <item x="5"/>
        <item x="8"/>
        <item x="9"/>
        <item x="10"/>
        <item x="11"/>
        <item x="12"/>
        <item x="13"/>
        <item x="14"/>
        <item x="15"/>
        <item x="17"/>
        <item x="18"/>
        <item x="20"/>
        <item x="21"/>
        <item x="22"/>
        <item x="23"/>
        <item x="24"/>
        <item x="26"/>
        <item x="27"/>
        <item x="28"/>
        <item x="29"/>
        <item x="33"/>
      </items>
    </pivotField>
    <pivotField axis="axisRow" compact="0" outline="0" subtotalTop="0" showAll="0" includeNewItemsInFilter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ubtotalTop="0" showAll="0" includeNewItemsInFilter="1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numFmtId="164" outline="0" subtotalTop="0" showAll="0" includeNewItemsInFilter="1"/>
    <pivotField compact="0" numFmtId="3" outline="0" subtotalTop="0" showAll="0" includeNewItemsInFilter="1"/>
    <pivotField compact="0" numFmtId="9" outline="0" subtotalTop="0" showAll="0" includeNewItemsInFilter="1"/>
    <pivotField compact="0" numFmtId="44" outline="0" showAll="0" defaultSubtotal="0"/>
    <pivotField compact="0" numFmtId="44" outline="0" subtotalTop="0" showAll="0" includeNewItemsInFilter="1"/>
    <pivotField compact="0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 defaultSubtotal="0">
      <items count="56">
        <item x="52"/>
        <item x="20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</items>
    </pivotField>
    <pivotField compact="0" numFmtId="164" outline="0" subtotalTop="0" showAll="0" includeNewItemsInFilter="1"/>
    <pivotField compact="0" numFmtId="15" outline="0" showAll="0" defaultSubtotal="0"/>
    <pivotField compact="0" numFmtId="15" outline="0" showAll="0" defaultSubtotal="0"/>
    <pivotField compact="0" outline="0" subtotalTop="0" showAll="0" includeNewItemsInFilter="1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numFmtId="9" outline="0" showAll="0" defaultSubtotal="0"/>
    <pivotField compact="0" numFmtId="44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</pivotFields>
  <rowFields count="6">
    <field x="3"/>
    <field x="26"/>
    <field x="0"/>
    <field x="6"/>
    <field x="5"/>
    <field x="4"/>
  </rowFields>
  <rowItems count="219">
    <i>
      <x/>
      <x v="22"/>
      <x v="26"/>
      <x v="6"/>
      <x v="6"/>
      <x v="29"/>
    </i>
    <i t="default" r="3">
      <x v="6"/>
    </i>
    <i t="default">
      <x/>
    </i>
    <i>
      <x v="1"/>
      <x v="15"/>
      <x v="20"/>
      <x v="9"/>
      <x v="9"/>
      <x v="24"/>
    </i>
    <i t="default" r="3">
      <x v="9"/>
    </i>
    <i r="3">
      <x v="10"/>
      <x v="10"/>
      <x v="24"/>
    </i>
    <i t="default" r="3">
      <x v="10"/>
    </i>
    <i t="default">
      <x v="1"/>
    </i>
    <i>
      <x v="2"/>
      <x v="15"/>
      <x v="19"/>
      <x v="9"/>
      <x v="9"/>
      <x v="23"/>
    </i>
    <i t="default" r="3">
      <x v="9"/>
    </i>
    <i t="default">
      <x v="2"/>
    </i>
    <i>
      <x v="3"/>
      <x v="8"/>
      <x v="8"/>
      <x v="7"/>
      <x v="7"/>
      <x v="19"/>
    </i>
    <i t="default" r="3">
      <x v="7"/>
    </i>
    <i t="default">
      <x v="3"/>
    </i>
    <i>
      <x v="4"/>
      <x v="6"/>
      <x v="6"/>
      <x v="5"/>
      <x v="5"/>
      <x v="17"/>
    </i>
    <i t="default" r="3">
      <x v="5"/>
    </i>
    <i r="1">
      <x v="7"/>
      <x v="7"/>
      <x v="5"/>
      <x v="5"/>
      <x v="18"/>
    </i>
    <i t="default" r="3">
      <x v="5"/>
    </i>
    <i r="1">
      <x v="9"/>
      <x v="9"/>
      <x v="1"/>
      <x v="1"/>
      <x v="17"/>
    </i>
    <i t="default" r="3">
      <x v="1"/>
    </i>
    <i r="1">
      <x v="10"/>
      <x v="10"/>
      <x v="5"/>
      <x v="5"/>
      <x v="18"/>
    </i>
    <i t="default" r="3">
      <x v="5"/>
    </i>
    <i r="1">
      <x v="14"/>
      <x v="14"/>
      <x v="1"/>
      <x v="1"/>
      <x v="17"/>
    </i>
    <i t="default" r="3">
      <x v="1"/>
    </i>
    <i t="default">
      <x v="4"/>
    </i>
    <i>
      <x v="5"/>
      <x v="15"/>
      <x v="15"/>
      <x v="9"/>
      <x v="9"/>
      <x v="22"/>
    </i>
    <i t="default" r="3">
      <x v="9"/>
    </i>
    <i t="default">
      <x v="5"/>
    </i>
    <i>
      <x v="6"/>
      <x v="15"/>
      <x v="21"/>
      <x v="9"/>
      <x v="9"/>
      <x v="11"/>
    </i>
    <i t="default" r="3">
      <x v="9"/>
    </i>
    <i t="default">
      <x v="6"/>
    </i>
    <i>
      <x v="7"/>
      <x v="3"/>
      <x v="3"/>
      <x/>
      <x/>
      <x v="1"/>
    </i>
    <i r="5">
      <x v="5"/>
    </i>
    <i r="5">
      <x v="6"/>
    </i>
    <i r="5">
      <x v="7"/>
    </i>
    <i r="5">
      <x v="8"/>
    </i>
    <i r="5">
      <x v="9"/>
    </i>
    <i r="5">
      <x v="13"/>
    </i>
    <i r="5">
      <x v="14"/>
    </i>
    <i t="default" r="3">
      <x/>
    </i>
    <i r="3">
      <x v="1"/>
      <x v="1"/>
      <x v="1"/>
    </i>
    <i r="5">
      <x v="8"/>
    </i>
    <i r="5">
      <x v="14"/>
    </i>
    <i r="5">
      <x v="15"/>
    </i>
    <i t="default" r="3">
      <x v="1"/>
    </i>
    <i r="3">
      <x v="2"/>
      <x v="2"/>
      <x v="1"/>
    </i>
    <i r="5">
      <x v="8"/>
    </i>
    <i r="5">
      <x v="14"/>
    </i>
    <i t="default" r="3">
      <x v="2"/>
    </i>
    <i r="3">
      <x v="3"/>
      <x v="3"/>
      <x v="1"/>
    </i>
    <i r="5">
      <x v="8"/>
    </i>
    <i r="5">
      <x v="14"/>
    </i>
    <i r="5">
      <x v="15"/>
    </i>
    <i t="default" r="3">
      <x v="3"/>
    </i>
    <i r="3">
      <x v="4"/>
      <x v="4"/>
      <x v="1"/>
    </i>
    <i r="5">
      <x v="14"/>
    </i>
    <i r="5">
      <x v="15"/>
    </i>
    <i t="default" r="3">
      <x v="4"/>
    </i>
    <i r="3">
      <x v="5"/>
      <x v="5"/>
      <x v="1"/>
    </i>
    <i r="5">
      <x v="8"/>
    </i>
    <i r="5">
      <x v="14"/>
    </i>
    <i t="default" r="3">
      <x v="5"/>
    </i>
    <i t="default">
      <x v="7"/>
    </i>
    <i>
      <x v="8"/>
      <x v="18"/>
      <x v="22"/>
      <x v="7"/>
      <x v="7"/>
      <x v="25"/>
    </i>
    <i t="default" r="3">
      <x v="7"/>
    </i>
    <i r="3">
      <x v="8"/>
      <x v="8"/>
      <x v="25"/>
    </i>
    <i t="default" r="3">
      <x v="8"/>
    </i>
    <i t="default">
      <x v="8"/>
    </i>
    <i>
      <x v="9"/>
      <x v="11"/>
      <x v="11"/>
      <x v="6"/>
      <x v="6"/>
      <x v="20"/>
    </i>
    <i t="default" r="3">
      <x v="6"/>
    </i>
    <i r="1">
      <x v="16"/>
      <x v="17"/>
      <x v="6"/>
      <x v="6"/>
      <x v="20"/>
    </i>
    <i t="default" r="3">
      <x v="6"/>
    </i>
    <i r="1">
      <x v="17"/>
      <x v="18"/>
      <x v="6"/>
      <x v="6"/>
      <x v="20"/>
    </i>
    <i t="default" r="3">
      <x v="6"/>
    </i>
    <i r="1">
      <x v="19"/>
      <x v="23"/>
      <x/>
      <x/>
      <x v="20"/>
    </i>
    <i r="5">
      <x v="26"/>
    </i>
    <i t="default" r="3">
      <x/>
    </i>
    <i r="3">
      <x v="1"/>
      <x v="1"/>
      <x v="20"/>
    </i>
    <i t="default" r="3">
      <x v="1"/>
    </i>
    <i r="3">
      <x v="6"/>
      <x v="6"/>
      <x v="20"/>
    </i>
    <i r="5">
      <x v="26"/>
    </i>
    <i r="5">
      <x v="27"/>
    </i>
    <i t="default" r="3">
      <x v="6"/>
    </i>
    <i r="3">
      <x v="9"/>
      <x v="9"/>
      <x v="20"/>
    </i>
    <i r="5">
      <x v="26"/>
    </i>
    <i r="5">
      <x v="27"/>
    </i>
    <i t="default" r="3">
      <x v="9"/>
    </i>
    <i r="3">
      <x v="10"/>
      <x v="10"/>
      <x v="20"/>
    </i>
    <i r="5">
      <x v="26"/>
    </i>
    <i t="default" r="3">
      <x v="10"/>
    </i>
    <i r="3">
      <x v="11"/>
      <x v="11"/>
      <x v="20"/>
    </i>
    <i r="5">
      <x v="26"/>
    </i>
    <i t="default" r="3">
      <x v="11"/>
    </i>
    <i t="default">
      <x v="9"/>
    </i>
    <i>
      <x v="10"/>
      <x v="15"/>
      <x v="58"/>
      <x v="9"/>
      <x v="9"/>
      <x v="3"/>
    </i>
    <i t="default" r="3">
      <x v="9"/>
    </i>
    <i r="1">
      <x v="23"/>
      <x v="28"/>
      <x v="10"/>
      <x v="10"/>
      <x v="31"/>
    </i>
    <i t="default" r="3">
      <x v="10"/>
    </i>
    <i r="1">
      <x v="24"/>
      <x v="29"/>
      <x v="4"/>
      <x v="4"/>
      <x v="32"/>
    </i>
    <i t="default" r="3">
      <x v="4"/>
    </i>
    <i r="1">
      <x v="25"/>
      <x v="30"/>
      <x v="10"/>
      <x v="10"/>
      <x v="31"/>
    </i>
    <i t="default" r="3">
      <x v="10"/>
    </i>
    <i r="1">
      <x v="26"/>
      <x v="31"/>
      <x v="10"/>
      <x v="10"/>
      <x v="31"/>
    </i>
    <i t="default" r="3">
      <x v="10"/>
    </i>
    <i r="1">
      <x v="27"/>
      <x v="32"/>
      <x v="10"/>
      <x v="10"/>
      <x v="33"/>
    </i>
    <i t="default" r="3">
      <x v="10"/>
    </i>
    <i r="1">
      <x v="28"/>
      <x v="33"/>
      <x v="10"/>
      <x v="10"/>
      <x v="31"/>
    </i>
    <i t="default" r="3">
      <x v="10"/>
    </i>
    <i r="1">
      <x v="29"/>
      <x v="34"/>
      <x v="9"/>
      <x v="9"/>
      <x v="32"/>
    </i>
    <i t="default" r="3">
      <x v="9"/>
    </i>
    <i r="1">
      <x v="30"/>
      <x v="35"/>
      <x v="10"/>
      <x v="10"/>
      <x v="33"/>
    </i>
    <i t="default" r="3">
      <x v="10"/>
    </i>
    <i r="1">
      <x v="31"/>
      <x v="36"/>
      <x v="4"/>
      <x v="4"/>
      <x v="32"/>
    </i>
    <i t="default" r="3">
      <x v="4"/>
    </i>
    <i r="1">
      <x v="32"/>
      <x v="37"/>
      <x v="11"/>
      <x v="11"/>
      <x v="32"/>
    </i>
    <i t="default" r="3">
      <x v="11"/>
    </i>
    <i r="1">
      <x v="33"/>
      <x v="38"/>
      <x v="4"/>
      <x v="4"/>
      <x v="31"/>
    </i>
    <i t="default" r="3">
      <x v="4"/>
    </i>
    <i r="1">
      <x v="34"/>
      <x v="39"/>
      <x v="10"/>
      <x v="10"/>
      <x v="31"/>
    </i>
    <i t="default" r="3">
      <x v="10"/>
    </i>
    <i r="1">
      <x v="35"/>
      <x v="40"/>
      <x v="10"/>
      <x v="10"/>
      <x v="31"/>
    </i>
    <i t="default" r="3">
      <x v="10"/>
    </i>
    <i r="1">
      <x v="36"/>
      <x v="41"/>
      <x v="10"/>
      <x v="10"/>
      <x v="31"/>
    </i>
    <i t="default" r="3">
      <x v="10"/>
    </i>
    <i r="1">
      <x v="37"/>
      <x v="42"/>
      <x v="10"/>
      <x v="10"/>
      <x v="31"/>
    </i>
    <i t="default" r="3">
      <x v="10"/>
    </i>
    <i r="1">
      <x v="38"/>
      <x v="43"/>
      <x v="4"/>
      <x v="4"/>
      <x v="31"/>
    </i>
    <i t="default" r="3">
      <x v="4"/>
    </i>
    <i r="1">
      <x v="39"/>
      <x v="44"/>
      <x v="7"/>
      <x v="7"/>
      <x v="31"/>
    </i>
    <i t="default" r="3">
      <x v="7"/>
    </i>
    <i r="1">
      <x v="40"/>
      <x v="45"/>
      <x v="10"/>
      <x v="10"/>
      <x v="31"/>
    </i>
    <i t="default" r="3">
      <x v="10"/>
    </i>
    <i r="1">
      <x v="41"/>
      <x v="46"/>
      <x v="10"/>
      <x v="10"/>
      <x v="31"/>
    </i>
    <i t="default" r="3">
      <x v="10"/>
    </i>
    <i r="1">
      <x v="42"/>
      <x v="47"/>
      <x v="10"/>
      <x v="10"/>
      <x v="31"/>
    </i>
    <i t="default" r="3">
      <x v="10"/>
    </i>
    <i r="1">
      <x v="43"/>
      <x v="48"/>
      <x v="10"/>
      <x v="10"/>
      <x v="31"/>
    </i>
    <i t="default" r="3">
      <x v="10"/>
    </i>
    <i r="1">
      <x v="44"/>
      <x v="49"/>
      <x v="10"/>
      <x v="10"/>
      <x v="31"/>
    </i>
    <i t="default" r="3">
      <x v="10"/>
    </i>
    <i r="1">
      <x v="45"/>
      <x v="50"/>
      <x v="10"/>
      <x v="10"/>
      <x v="31"/>
    </i>
    <i t="default" r="3">
      <x v="10"/>
    </i>
    <i r="1">
      <x v="46"/>
      <x v="51"/>
      <x v="10"/>
      <x v="10"/>
      <x v="31"/>
    </i>
    <i t="default" r="3">
      <x v="10"/>
    </i>
    <i r="1">
      <x v="47"/>
      <x v="52"/>
      <x v="10"/>
      <x v="10"/>
      <x v="31"/>
    </i>
    <i t="default" r="3">
      <x v="10"/>
    </i>
    <i r="1">
      <x v="48"/>
      <x v="53"/>
      <x v="10"/>
      <x v="10"/>
      <x v="31"/>
    </i>
    <i t="default" r="3">
      <x v="10"/>
    </i>
    <i r="1">
      <x v="49"/>
      <x v="54"/>
      <x v="10"/>
      <x v="10"/>
      <x v="33"/>
    </i>
    <i t="default" r="3">
      <x v="10"/>
    </i>
    <i r="1">
      <x v="50"/>
      <x v="55"/>
      <x v="10"/>
      <x v="10"/>
      <x v="33"/>
    </i>
    <i t="default" r="3">
      <x v="10"/>
    </i>
    <i r="1">
      <x v="51"/>
      <x v="56"/>
      <x v="10"/>
      <x v="10"/>
      <x v="33"/>
    </i>
    <i t="default" r="3">
      <x v="10"/>
    </i>
    <i r="1">
      <x v="52"/>
      <x v="57"/>
      <x v="10"/>
      <x v="10"/>
      <x v="33"/>
    </i>
    <i t="default" r="3">
      <x v="10"/>
    </i>
    <i t="default">
      <x v="10"/>
    </i>
    <i>
      <x v="11"/>
      <x v="1"/>
      <x v="1"/>
      <x v="9"/>
      <x v="9"/>
      <x v="12"/>
    </i>
    <i t="default" r="3">
      <x v="9"/>
    </i>
    <i r="3">
      <x v="10"/>
      <x v="10"/>
      <x v="12"/>
    </i>
    <i t="default" r="3">
      <x v="10"/>
    </i>
    <i t="default">
      <x v="11"/>
    </i>
    <i>
      <x v="12"/>
      <x/>
      <x/>
      <x/>
      <x/>
      <x/>
    </i>
    <i r="5">
      <x v="2"/>
    </i>
    <i t="default" r="3">
      <x/>
    </i>
    <i r="3">
      <x v="3"/>
      <x v="3"/>
      <x/>
    </i>
    <i r="5">
      <x v="2"/>
    </i>
    <i t="default" r="3">
      <x v="3"/>
    </i>
    <i r="3">
      <x v="11"/>
      <x v="11"/>
      <x/>
    </i>
    <i r="5">
      <x v="2"/>
    </i>
    <i t="default" r="3">
      <x v="11"/>
    </i>
    <i r="3">
      <x v="12"/>
      <x v="12"/>
      <x/>
    </i>
    <i r="5">
      <x v="2"/>
    </i>
    <i t="default" r="3">
      <x v="12"/>
    </i>
    <i r="1">
      <x v="2"/>
      <x v="2"/>
      <x v="2"/>
      <x v="2"/>
      <x v="2"/>
    </i>
    <i t="default" r="3">
      <x v="2"/>
    </i>
    <i r="3">
      <x v="6"/>
      <x v="6"/>
      <x v="2"/>
    </i>
    <i r="5">
      <x v="4"/>
    </i>
    <i r="5">
      <x v="34"/>
    </i>
    <i t="default" r="3">
      <x v="6"/>
    </i>
    <i r="1">
      <x v="15"/>
      <x v="60"/>
      <x v="1"/>
      <x v="1"/>
      <x/>
    </i>
    <i r="5">
      <x v="2"/>
    </i>
    <i t="default" r="3">
      <x v="1"/>
    </i>
    <i r="3">
      <x v="9"/>
      <x v="9"/>
      <x/>
    </i>
    <i r="5">
      <x v="2"/>
    </i>
    <i r="5">
      <x v="34"/>
    </i>
    <i t="default" r="3">
      <x v="9"/>
    </i>
    <i r="1">
      <x v="53"/>
      <x v="59"/>
      <x v="4"/>
      <x v="4"/>
      <x/>
    </i>
    <i t="default" r="3">
      <x v="4"/>
    </i>
    <i r="3">
      <x v="10"/>
      <x v="10"/>
      <x/>
    </i>
    <i t="default" r="3">
      <x v="10"/>
    </i>
    <i r="1">
      <x v="54"/>
      <x v="61"/>
      <x v="5"/>
      <x v="5"/>
      <x/>
    </i>
    <i t="default" r="3">
      <x v="5"/>
    </i>
    <i r="1">
      <x v="55"/>
      <x v="62"/>
      <x v="5"/>
      <x v="5"/>
      <x/>
    </i>
    <i t="default" r="3">
      <x v="5"/>
    </i>
    <i t="default">
      <x v="12"/>
    </i>
    <i>
      <x v="13"/>
      <x v="15"/>
      <x v="16"/>
      <x v="9"/>
      <x v="9"/>
      <x v="10"/>
    </i>
    <i t="default" r="3">
      <x v="9"/>
    </i>
    <i t="default">
      <x v="13"/>
    </i>
    <i>
      <x v="14"/>
      <x v="13"/>
      <x v="13"/>
      <x v="8"/>
      <x v="8"/>
      <x v="21"/>
    </i>
    <i t="default" r="3">
      <x v="8"/>
    </i>
    <i r="1">
      <x v="15"/>
      <x v="27"/>
      <x v="10"/>
      <x v="10"/>
      <x v="30"/>
    </i>
    <i t="default" r="3">
      <x v="10"/>
    </i>
    <i t="default">
      <x v="14"/>
    </i>
    <i>
      <x v="15"/>
      <x v="4"/>
      <x v="4"/>
      <x v="6"/>
      <x v="6"/>
      <x v="16"/>
    </i>
    <i t="default" r="3">
      <x v="6"/>
    </i>
    <i r="1">
      <x v="5"/>
      <x v="5"/>
      <x v="6"/>
      <x v="6"/>
      <x v="16"/>
    </i>
    <i t="default" r="3">
      <x v="6"/>
    </i>
    <i r="1">
      <x v="12"/>
      <x v="12"/>
      <x v="8"/>
      <x v="8"/>
      <x v="16"/>
    </i>
    <i t="default" r="3">
      <x v="8"/>
    </i>
    <i t="default">
      <x v="15"/>
    </i>
    <i>
      <x v="16"/>
      <x v="20"/>
      <x v="24"/>
      <x v="10"/>
      <x v="10"/>
      <x v="28"/>
    </i>
    <i t="default" r="3">
      <x v="10"/>
    </i>
    <i r="1">
      <x v="21"/>
      <x v="25"/>
      <x v="9"/>
      <x v="9"/>
      <x v="28"/>
    </i>
    <i t="default" r="3">
      <x v="9"/>
    </i>
    <i r="3">
      <x v="10"/>
      <x v="10"/>
      <x v="28"/>
    </i>
    <i t="default" r="3">
      <x v="10"/>
    </i>
    <i t="default">
      <x v="16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pageFields count="1">
    <pageField fld="2" hier="0"/>
  </pageFields>
  <dataFields count="17">
    <dataField name=" ASIGNADO TOTAL" fld="34" baseField="0" baseItem="3"/>
    <dataField name=" 2016" fld="31" baseField="0" baseItem="0"/>
    <dataField name=" 2017" fld="32" baseField="0" baseItem="0"/>
    <dataField name=" ENERO" fld="7" baseField="0" baseItem="0"/>
    <dataField name=" FEBRERO" fld="8" baseField="0" baseItem="3"/>
    <dataField name=" MARZO" fld="9" baseField="0" baseItem="3"/>
    <dataField name=" ABRIL" fld="10" baseField="0" baseItem="3"/>
    <dataField name=" MAYO" fld="11" baseField="0" baseItem="21"/>
    <dataField name=" JUNIO" fld="12" baseField="0" baseItem="20"/>
    <dataField name=" JULIO" fld="13" baseField="0" baseItem="22"/>
    <dataField name=" AGOSTO" fld="14" baseField="0" baseItem="3"/>
    <dataField name=" SEPTIEMBRE" fld="15" baseField="0" baseItem="5"/>
    <dataField name=" OCTUBRE" fld="16" baseField="4" baseItem="0"/>
    <dataField name=" NOVIEMBRE" fld="17" baseField="4" baseItem="0"/>
    <dataField name=" DICIEMBRE" fld="18" baseField="4" baseItem="0"/>
    <dataField name=" ACUMULADO GENERAL" fld="33" baseField="0" baseItem="3"/>
    <dataField name=" % ALC" fld="41" baseField="0" baseItem="0" numFmtId="9"/>
  </dataFields>
  <formats count="49">
    <format dxfId="48">
      <pivotArea type="all" dataOnly="0" outline="0" fieldPosition="0"/>
    </format>
    <format dxfId="47">
      <pivotArea outline="0" fieldPosition="0"/>
    </format>
    <format dxfId="46">
      <pivotArea field="4" type="button" dataOnly="0" labelOnly="1" outline="0" axis="axisRow" fieldPosition="5"/>
    </format>
    <format dxfId="45">
      <pivotArea field="26" type="button" dataOnly="0" labelOnly="1" outline="0" axis="axisRow" fieldPosition="1"/>
    </format>
    <format dxfId="44">
      <pivotArea field="0" type="button" dataOnly="0" labelOnly="1" outline="0" axis="axisRow" fieldPosition="2"/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field="4" type="button" dataOnly="0" labelOnly="1" outline="0" axis="axisRow" fieldPosition="5"/>
    </format>
    <format dxfId="41">
      <pivotArea field="26" type="button" dataOnly="0" labelOnly="1" outline="0" axis="axisRow" fieldPosition="1"/>
    </format>
    <format dxfId="40">
      <pivotArea field="0" type="button" dataOnly="0" labelOnly="1" outline="0" axis="axisRow" fieldPosition="2"/>
    </format>
    <format dxfId="39">
      <pivotArea outline="0" fieldPosition="0">
        <references count="1">
          <reference field="4294967294" count="1" selected="0">
            <x v="16"/>
          </reference>
        </references>
      </pivotArea>
    </format>
    <format dxfId="38">
      <pivotArea field="2" type="button" dataOnly="0" labelOnly="1" outline="0" axis="axisPage" fieldPosition="0"/>
    </format>
    <format dxfId="37">
      <pivotArea field="6" type="button" dataOnly="0" labelOnly="1" outline="0" axis="axisRow" fieldPosition="3"/>
    </format>
    <format dxfId="36">
      <pivotArea field="4" type="button" dataOnly="0" labelOnly="1" outline="0" axis="axisRow" fieldPosition="5"/>
    </format>
    <format dxfId="35">
      <pivotArea field="26" type="button" dataOnly="0" labelOnly="1" outline="0" axis="axisRow" fieldPosition="1"/>
    </format>
    <format dxfId="34">
      <pivotArea field="0" type="button" dataOnly="0" labelOnly="1" outline="0" axis="axisRow" fieldPosition="2"/>
    </format>
    <format dxfId="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1">
      <pivotArea dataOnly="0" outline="0" fieldPosition="0">
        <references count="1">
          <reference field="4" count="0" defaultSubtotal="1"/>
        </references>
      </pivotArea>
    </format>
    <format dxfId="30">
      <pivotArea grandRow="1" outline="0" fieldPosition="0"/>
    </format>
    <format dxfId="29">
      <pivotArea dataOnly="0" labelOnly="1" grandRow="1" outline="0" fieldPosition="0"/>
    </format>
    <format dxfId="28">
      <pivotArea grandRow="1" outline="0" fieldPosition="0"/>
    </format>
    <format dxfId="27">
      <pivotArea dataOnly="0" labelOnly="1" grandRow="1" outline="0" fieldPosition="0"/>
    </format>
    <format dxfId="26">
      <pivotArea field="4" type="button" dataOnly="0" labelOnly="1" outline="0" axis="axisRow" fieldPosition="5"/>
    </format>
    <format dxfId="25">
      <pivotArea field="6" type="button" dataOnly="0" labelOnly="1" outline="0" axis="axisRow" fieldPosition="3"/>
    </format>
    <format dxfId="24">
      <pivotArea field="26" type="button" dataOnly="0" labelOnly="1" outline="0" axis="axisRow" fieldPosition="1"/>
    </format>
    <format dxfId="23">
      <pivotArea field="0" type="button" dataOnly="0" labelOnly="1" outline="0" axis="axisRow" fieldPosition="2"/>
    </format>
    <format dxfId="22">
      <pivotArea dataOnly="0" labelOnly="1" outline="0" fieldPosition="0">
        <references count="1">
          <reference field="4294967294" count="2">
            <x v="3"/>
            <x v="16"/>
          </reference>
        </references>
      </pivotArea>
    </format>
    <format dxfId="21">
      <pivotArea field="5" type="button" dataOnly="0" labelOnly="1" outline="0" axis="axisRow" fieldPosition="4"/>
    </format>
    <format dxfId="20">
      <pivotArea dataOnly="0" outline="0" fieldPosition="0">
        <references count="1">
          <reference field="6" count="0" defaultSubtotal="1"/>
        </references>
      </pivotArea>
    </format>
    <format dxfId="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outline="0" fieldPosition="0">
        <references count="1">
          <reference field="3" count="0" defaultSubtotal="1"/>
        </references>
      </pivotArea>
    </format>
    <format dxfId="5">
      <pivotArea dataOnly="0" outline="0" fieldPosition="0">
        <references count="1">
          <reference field="6" count="0" defaultSubtotal="1"/>
        </references>
      </pivotArea>
    </format>
    <format dxfId="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6"/>
  <sheetViews>
    <sheetView tabSelected="1" workbookViewId="0">
      <pane ySplit="4" topLeftCell="A5" activePane="bottomLeft" state="frozen"/>
      <selection pane="bottomLeft" activeCell="F6" sqref="F6"/>
    </sheetView>
  </sheetViews>
  <sheetFormatPr defaultColWidth="11.42578125" defaultRowHeight="11.25" x14ac:dyDescent="0.2"/>
  <cols>
    <col min="1" max="1" width="20.7109375" style="4" customWidth="1"/>
    <col min="2" max="2" width="21.5703125" style="4" bestFit="1" customWidth="1"/>
    <col min="3" max="3" width="15" style="4" bestFit="1" customWidth="1"/>
    <col min="4" max="4" width="27.85546875" style="5" bestFit="1" customWidth="1"/>
    <col min="5" max="5" width="9" style="4" bestFit="1" customWidth="1"/>
    <col min="6" max="6" width="51.42578125" style="4" bestFit="1" customWidth="1"/>
    <col min="7" max="7" width="8.140625" style="4" customWidth="1"/>
    <col min="8" max="8" width="4.7109375" style="4" customWidth="1"/>
    <col min="9" max="9" width="4.7109375" style="4" bestFit="1" customWidth="1"/>
    <col min="10" max="10" width="5.7109375" style="4" bestFit="1" customWidth="1"/>
    <col min="11" max="11" width="7" style="4" customWidth="1"/>
    <col min="12" max="12" width="6" style="4" bestFit="1" customWidth="1"/>
    <col min="13" max="13" width="5" style="4" bestFit="1" customWidth="1"/>
    <col min="14" max="14" width="5.7109375" style="4" bestFit="1" customWidth="1"/>
    <col min="15" max="15" width="5.28515625" style="4" customWidth="1"/>
    <col min="16" max="16" width="5" style="4" customWidth="1"/>
    <col min="17" max="17" width="6.5703125" style="4" customWidth="1"/>
    <col min="18" max="18" width="9.140625" style="4" customWidth="1"/>
    <col min="19" max="19" width="7.28515625" style="4" customWidth="1"/>
    <col min="20" max="20" width="9" style="4" customWidth="1"/>
    <col min="21" max="21" width="8.42578125" style="4" customWidth="1"/>
    <col min="22" max="22" width="9.85546875" style="4" customWidth="1"/>
    <col min="23" max="24" width="5.140625" style="4" customWidth="1"/>
    <col min="25" max="16384" width="11.42578125" style="4"/>
  </cols>
  <sheetData>
    <row r="1" spans="1:24" x14ac:dyDescent="0.2">
      <c r="A1" s="46" t="s">
        <v>2</v>
      </c>
      <c r="B1" s="34" t="s">
        <v>35</v>
      </c>
    </row>
    <row r="3" spans="1:24" ht="15" x14ac:dyDescent="0.25">
      <c r="A3" s="35"/>
      <c r="B3" s="36"/>
      <c r="C3" s="36"/>
      <c r="D3" s="36"/>
      <c r="E3" s="36"/>
      <c r="F3" s="36"/>
      <c r="G3" s="37" t="s">
        <v>17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8"/>
      <c r="X3"/>
    </row>
    <row r="4" spans="1:24" s="6" customFormat="1" ht="24.95" customHeight="1" x14ac:dyDescent="0.25">
      <c r="A4" s="48" t="s">
        <v>42</v>
      </c>
      <c r="B4" s="48" t="s">
        <v>13</v>
      </c>
      <c r="C4" s="48" t="s">
        <v>0</v>
      </c>
      <c r="D4" s="56" t="s">
        <v>5</v>
      </c>
      <c r="E4" s="56" t="s">
        <v>4</v>
      </c>
      <c r="F4" s="48" t="s">
        <v>3</v>
      </c>
      <c r="G4" s="62" t="s">
        <v>48</v>
      </c>
      <c r="H4" s="49" t="s">
        <v>69</v>
      </c>
      <c r="I4" s="49" t="s">
        <v>81</v>
      </c>
      <c r="J4" s="49" t="s">
        <v>18</v>
      </c>
      <c r="K4" s="49" t="s">
        <v>36</v>
      </c>
      <c r="L4" s="49" t="s">
        <v>38</v>
      </c>
      <c r="M4" s="49" t="s">
        <v>39</v>
      </c>
      <c r="N4" s="49" t="s">
        <v>40</v>
      </c>
      <c r="O4" s="49" t="s">
        <v>41</v>
      </c>
      <c r="P4" s="49" t="s">
        <v>43</v>
      </c>
      <c r="Q4" s="49" t="s">
        <v>44</v>
      </c>
      <c r="R4" s="49" t="s">
        <v>50</v>
      </c>
      <c r="S4" s="49" t="s">
        <v>52</v>
      </c>
      <c r="T4" s="49" t="s">
        <v>53</v>
      </c>
      <c r="U4" s="49" t="s">
        <v>54</v>
      </c>
      <c r="V4" s="61" t="s">
        <v>49</v>
      </c>
      <c r="W4" s="50" t="s">
        <v>19</v>
      </c>
      <c r="X4"/>
    </row>
    <row r="5" spans="1:24" ht="15" x14ac:dyDescent="0.25">
      <c r="A5" s="35" t="s">
        <v>180</v>
      </c>
      <c r="B5" s="35" t="s">
        <v>181</v>
      </c>
      <c r="C5" s="35" t="s">
        <v>179</v>
      </c>
      <c r="D5" s="35" t="s">
        <v>143</v>
      </c>
      <c r="E5" s="35">
        <v>5613</v>
      </c>
      <c r="F5" s="35" t="s">
        <v>180</v>
      </c>
      <c r="G5" s="43">
        <v>1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1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1</v>
      </c>
      <c r="W5" s="39">
        <v>1</v>
      </c>
      <c r="X5"/>
    </row>
    <row r="6" spans="1:24" ht="15" x14ac:dyDescent="0.25">
      <c r="A6" s="40"/>
      <c r="B6" s="40"/>
      <c r="C6" s="40"/>
      <c r="D6" s="63" t="s">
        <v>239</v>
      </c>
      <c r="E6" s="64"/>
      <c r="F6" s="64"/>
      <c r="G6" s="65"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1</v>
      </c>
      <c r="N6" s="66">
        <v>0</v>
      </c>
      <c r="O6" s="66">
        <v>0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1</v>
      </c>
      <c r="W6" s="67">
        <v>1</v>
      </c>
      <c r="X6"/>
    </row>
    <row r="7" spans="1:24" ht="15" x14ac:dyDescent="0.25">
      <c r="A7" s="47" t="s">
        <v>240</v>
      </c>
      <c r="B7" s="57"/>
      <c r="C7" s="57"/>
      <c r="D7" s="57"/>
      <c r="E7" s="57"/>
      <c r="F7" s="57"/>
      <c r="G7" s="58"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1</v>
      </c>
      <c r="W7" s="60">
        <v>1</v>
      </c>
      <c r="X7"/>
    </row>
    <row r="8" spans="1:24" ht="15" x14ac:dyDescent="0.25">
      <c r="A8" s="35" t="s">
        <v>172</v>
      </c>
      <c r="B8" s="35" t="s">
        <v>116</v>
      </c>
      <c r="C8" s="35" t="s">
        <v>171</v>
      </c>
      <c r="D8" s="35" t="s">
        <v>164</v>
      </c>
      <c r="E8" s="35">
        <v>5452</v>
      </c>
      <c r="F8" s="35" t="s">
        <v>172</v>
      </c>
      <c r="G8" s="43">
        <v>5</v>
      </c>
      <c r="H8" s="44">
        <v>0</v>
      </c>
      <c r="I8" s="44">
        <v>0</v>
      </c>
      <c r="J8" s="44">
        <v>2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2</v>
      </c>
      <c r="W8" s="39">
        <v>0.4</v>
      </c>
      <c r="X8"/>
    </row>
    <row r="9" spans="1:24" ht="15" x14ac:dyDescent="0.25">
      <c r="A9" s="40"/>
      <c r="B9" s="40"/>
      <c r="C9" s="40"/>
      <c r="D9" s="63" t="s">
        <v>241</v>
      </c>
      <c r="E9" s="64"/>
      <c r="F9" s="64"/>
      <c r="G9" s="65">
        <v>5</v>
      </c>
      <c r="H9" s="66">
        <v>0</v>
      </c>
      <c r="I9" s="66">
        <v>0</v>
      </c>
      <c r="J9" s="66">
        <v>2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2</v>
      </c>
      <c r="W9" s="67">
        <v>0.4</v>
      </c>
      <c r="X9"/>
    </row>
    <row r="10" spans="1:24" ht="15" x14ac:dyDescent="0.25">
      <c r="A10" s="40"/>
      <c r="B10" s="40"/>
      <c r="C10" s="40"/>
      <c r="D10" s="35" t="s">
        <v>173</v>
      </c>
      <c r="E10" s="35">
        <v>5653</v>
      </c>
      <c r="F10" s="35" t="s">
        <v>172</v>
      </c>
      <c r="G10" s="43">
        <v>15</v>
      </c>
      <c r="H10" s="44">
        <v>0</v>
      </c>
      <c r="I10" s="44">
        <v>0</v>
      </c>
      <c r="J10" s="44">
        <v>6</v>
      </c>
      <c r="K10" s="44">
        <v>9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15</v>
      </c>
      <c r="W10" s="39">
        <v>1</v>
      </c>
      <c r="X10"/>
    </row>
    <row r="11" spans="1:24" ht="15" x14ac:dyDescent="0.25">
      <c r="A11" s="40"/>
      <c r="B11" s="40"/>
      <c r="C11" s="40"/>
      <c r="D11" s="63" t="s">
        <v>242</v>
      </c>
      <c r="E11" s="64"/>
      <c r="F11" s="64"/>
      <c r="G11" s="65">
        <v>15</v>
      </c>
      <c r="H11" s="66">
        <v>0</v>
      </c>
      <c r="I11" s="66">
        <v>0</v>
      </c>
      <c r="J11" s="66">
        <v>6</v>
      </c>
      <c r="K11" s="66">
        <v>9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66">
        <v>15</v>
      </c>
      <c r="W11" s="67">
        <v>1</v>
      </c>
      <c r="X11"/>
    </row>
    <row r="12" spans="1:24" ht="15" x14ac:dyDescent="0.25">
      <c r="A12" s="47" t="s">
        <v>243</v>
      </c>
      <c r="B12" s="57"/>
      <c r="C12" s="57"/>
      <c r="D12" s="57"/>
      <c r="E12" s="57"/>
      <c r="F12" s="57"/>
      <c r="G12" s="58">
        <v>20</v>
      </c>
      <c r="H12" s="59">
        <v>0</v>
      </c>
      <c r="I12" s="59">
        <v>0</v>
      </c>
      <c r="J12" s="59">
        <v>8</v>
      </c>
      <c r="K12" s="59">
        <v>9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17</v>
      </c>
      <c r="W12" s="60">
        <v>0.85</v>
      </c>
      <c r="X12"/>
    </row>
    <row r="13" spans="1:24" ht="15" x14ac:dyDescent="0.25">
      <c r="A13" s="35" t="s">
        <v>170</v>
      </c>
      <c r="B13" s="35" t="s">
        <v>116</v>
      </c>
      <c r="C13" s="35" t="s">
        <v>169</v>
      </c>
      <c r="D13" s="35" t="s">
        <v>164</v>
      </c>
      <c r="E13" s="35">
        <v>5452</v>
      </c>
      <c r="F13" s="35" t="s">
        <v>170</v>
      </c>
      <c r="G13" s="43">
        <v>300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40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40</v>
      </c>
      <c r="W13" s="39">
        <v>0.13333333333333333</v>
      </c>
      <c r="X13"/>
    </row>
    <row r="14" spans="1:24" ht="15" x14ac:dyDescent="0.25">
      <c r="A14" s="40"/>
      <c r="B14" s="40"/>
      <c r="C14" s="40"/>
      <c r="D14" s="63" t="s">
        <v>241</v>
      </c>
      <c r="E14" s="64"/>
      <c r="F14" s="64"/>
      <c r="G14" s="65">
        <v>300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40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40</v>
      </c>
      <c r="W14" s="67">
        <v>0.13333333333333333</v>
      </c>
      <c r="X14"/>
    </row>
    <row r="15" spans="1:24" ht="15" x14ac:dyDescent="0.25">
      <c r="A15" s="47" t="s">
        <v>244</v>
      </c>
      <c r="B15" s="57"/>
      <c r="C15" s="57"/>
      <c r="D15" s="57"/>
      <c r="E15" s="57"/>
      <c r="F15" s="57"/>
      <c r="G15" s="58">
        <v>300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40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40</v>
      </c>
      <c r="W15" s="60">
        <v>0.13333333333333333</v>
      </c>
      <c r="X15"/>
    </row>
    <row r="16" spans="1:24" ht="15" x14ac:dyDescent="0.25">
      <c r="A16" s="35" t="s">
        <v>114</v>
      </c>
      <c r="B16" s="35" t="s">
        <v>150</v>
      </c>
      <c r="C16" s="35">
        <v>4755</v>
      </c>
      <c r="D16" s="35" t="s">
        <v>149</v>
      </c>
      <c r="E16" s="35">
        <v>6096</v>
      </c>
      <c r="F16" s="35" t="s">
        <v>114</v>
      </c>
      <c r="G16" s="43">
        <v>12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12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12</v>
      </c>
      <c r="W16" s="39">
        <v>1</v>
      </c>
      <c r="X16"/>
    </row>
    <row r="17" spans="1:24" ht="15" x14ac:dyDescent="0.25">
      <c r="A17" s="40"/>
      <c r="B17" s="40"/>
      <c r="C17" s="40"/>
      <c r="D17" s="63" t="s">
        <v>245</v>
      </c>
      <c r="E17" s="64"/>
      <c r="F17" s="64"/>
      <c r="G17" s="65">
        <v>12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12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12</v>
      </c>
      <c r="W17" s="67">
        <v>1</v>
      </c>
      <c r="X17"/>
    </row>
    <row r="18" spans="1:24" ht="15" x14ac:dyDescent="0.25">
      <c r="A18" s="47" t="s">
        <v>126</v>
      </c>
      <c r="B18" s="57"/>
      <c r="C18" s="57"/>
      <c r="D18" s="57"/>
      <c r="E18" s="57"/>
      <c r="F18" s="57"/>
      <c r="G18" s="58">
        <v>12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12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12</v>
      </c>
      <c r="W18" s="60">
        <v>1</v>
      </c>
      <c r="X18"/>
    </row>
    <row r="19" spans="1:24" ht="15" x14ac:dyDescent="0.25">
      <c r="A19" s="35" t="s">
        <v>83</v>
      </c>
      <c r="B19" s="35" t="s">
        <v>146</v>
      </c>
      <c r="C19" s="35">
        <v>192</v>
      </c>
      <c r="D19" s="35" t="s">
        <v>142</v>
      </c>
      <c r="E19" s="35">
        <v>6089</v>
      </c>
      <c r="F19" s="35" t="s">
        <v>100</v>
      </c>
      <c r="G19" s="43">
        <v>12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12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12</v>
      </c>
      <c r="W19" s="39">
        <v>1</v>
      </c>
      <c r="X19"/>
    </row>
    <row r="20" spans="1:24" ht="15" x14ac:dyDescent="0.25">
      <c r="A20" s="40"/>
      <c r="B20" s="40"/>
      <c r="C20" s="40"/>
      <c r="D20" s="63" t="s">
        <v>246</v>
      </c>
      <c r="E20" s="64"/>
      <c r="F20" s="64"/>
      <c r="G20" s="65">
        <v>12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12</v>
      </c>
      <c r="O20" s="66">
        <v>0</v>
      </c>
      <c r="P20" s="66">
        <v>0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12</v>
      </c>
      <c r="W20" s="67">
        <v>1</v>
      </c>
      <c r="X20"/>
    </row>
    <row r="21" spans="1:24" ht="15" x14ac:dyDescent="0.25">
      <c r="A21" s="40"/>
      <c r="B21" s="35" t="s">
        <v>148</v>
      </c>
      <c r="C21" s="35">
        <v>277</v>
      </c>
      <c r="D21" s="35" t="s">
        <v>142</v>
      </c>
      <c r="E21" s="35">
        <v>6089</v>
      </c>
      <c r="F21" s="35" t="s">
        <v>147</v>
      </c>
      <c r="G21" s="43">
        <v>12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12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12</v>
      </c>
      <c r="W21" s="39">
        <v>1</v>
      </c>
      <c r="X21"/>
    </row>
    <row r="22" spans="1:24" ht="15" x14ac:dyDescent="0.25">
      <c r="A22" s="40"/>
      <c r="B22" s="40"/>
      <c r="C22" s="40"/>
      <c r="D22" s="63" t="s">
        <v>246</v>
      </c>
      <c r="E22" s="64"/>
      <c r="F22" s="64"/>
      <c r="G22" s="65">
        <v>12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12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12</v>
      </c>
      <c r="W22" s="67">
        <v>1</v>
      </c>
      <c r="X22"/>
    </row>
    <row r="23" spans="1:24" ht="15" x14ac:dyDescent="0.25">
      <c r="A23" s="40"/>
      <c r="B23" s="35" t="s">
        <v>151</v>
      </c>
      <c r="C23" s="35">
        <v>39969</v>
      </c>
      <c r="D23" s="35" t="s">
        <v>138</v>
      </c>
      <c r="E23" s="35">
        <v>5632</v>
      </c>
      <c r="F23" s="35" t="s">
        <v>100</v>
      </c>
      <c r="G23" s="43">
        <v>3</v>
      </c>
      <c r="H23" s="44">
        <v>0</v>
      </c>
      <c r="I23" s="44">
        <v>0</v>
      </c>
      <c r="J23" s="44">
        <v>3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3</v>
      </c>
      <c r="W23" s="39">
        <v>1</v>
      </c>
      <c r="X23"/>
    </row>
    <row r="24" spans="1:24" ht="15" x14ac:dyDescent="0.25">
      <c r="A24" s="40"/>
      <c r="B24" s="40"/>
      <c r="C24" s="40"/>
      <c r="D24" s="63" t="s">
        <v>247</v>
      </c>
      <c r="E24" s="64"/>
      <c r="F24" s="64"/>
      <c r="G24" s="65">
        <v>3</v>
      </c>
      <c r="H24" s="66">
        <v>0</v>
      </c>
      <c r="I24" s="66">
        <v>0</v>
      </c>
      <c r="J24" s="66">
        <v>3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3</v>
      </c>
      <c r="W24" s="67">
        <v>1</v>
      </c>
      <c r="X24"/>
    </row>
    <row r="25" spans="1:24" ht="15" x14ac:dyDescent="0.25">
      <c r="A25" s="40"/>
      <c r="B25" s="35" t="s">
        <v>152</v>
      </c>
      <c r="C25" s="35">
        <v>56857</v>
      </c>
      <c r="D25" s="35" t="s">
        <v>142</v>
      </c>
      <c r="E25" s="35">
        <v>6089</v>
      </c>
      <c r="F25" s="35" t="s">
        <v>147</v>
      </c>
      <c r="G25" s="43">
        <v>8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8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8</v>
      </c>
      <c r="W25" s="39">
        <v>1</v>
      </c>
      <c r="X25"/>
    </row>
    <row r="26" spans="1:24" ht="15" x14ac:dyDescent="0.25">
      <c r="A26" s="40"/>
      <c r="B26" s="40"/>
      <c r="C26" s="40"/>
      <c r="D26" s="63" t="s">
        <v>246</v>
      </c>
      <c r="E26" s="64"/>
      <c r="F26" s="64"/>
      <c r="G26" s="65">
        <v>8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8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8</v>
      </c>
      <c r="W26" s="67">
        <v>1</v>
      </c>
      <c r="X26"/>
    </row>
    <row r="27" spans="1:24" ht="15" x14ac:dyDescent="0.25">
      <c r="A27" s="40"/>
      <c r="B27" s="35" t="s">
        <v>161</v>
      </c>
      <c r="C27" s="35" t="s">
        <v>160</v>
      </c>
      <c r="D27" s="35" t="s">
        <v>138</v>
      </c>
      <c r="E27" s="35">
        <v>5632</v>
      </c>
      <c r="F27" s="35" t="s">
        <v>100</v>
      </c>
      <c r="G27" s="43">
        <v>3</v>
      </c>
      <c r="H27" s="44">
        <v>0</v>
      </c>
      <c r="I27" s="44">
        <v>0</v>
      </c>
      <c r="J27" s="44">
        <v>0</v>
      </c>
      <c r="K27" s="44">
        <v>0</v>
      </c>
      <c r="L27" s="44">
        <v>3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3</v>
      </c>
      <c r="W27" s="39">
        <v>1</v>
      </c>
      <c r="X27"/>
    </row>
    <row r="28" spans="1:24" ht="15" x14ac:dyDescent="0.25">
      <c r="A28" s="40"/>
      <c r="B28" s="40"/>
      <c r="C28" s="40"/>
      <c r="D28" s="63" t="s">
        <v>247</v>
      </c>
      <c r="E28" s="64"/>
      <c r="F28" s="64"/>
      <c r="G28" s="65">
        <v>3</v>
      </c>
      <c r="H28" s="66">
        <v>0</v>
      </c>
      <c r="I28" s="66">
        <v>0</v>
      </c>
      <c r="J28" s="66">
        <v>0</v>
      </c>
      <c r="K28" s="66">
        <v>0</v>
      </c>
      <c r="L28" s="66">
        <v>3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3</v>
      </c>
      <c r="W28" s="67">
        <v>1</v>
      </c>
      <c r="X28"/>
    </row>
    <row r="29" spans="1:24" ht="15" x14ac:dyDescent="0.25">
      <c r="A29" s="47" t="s">
        <v>96</v>
      </c>
      <c r="B29" s="57"/>
      <c r="C29" s="57"/>
      <c r="D29" s="57"/>
      <c r="E29" s="57"/>
      <c r="F29" s="57"/>
      <c r="G29" s="58">
        <v>38</v>
      </c>
      <c r="H29" s="59">
        <v>0</v>
      </c>
      <c r="I29" s="59">
        <v>0</v>
      </c>
      <c r="J29" s="59">
        <v>3</v>
      </c>
      <c r="K29" s="59">
        <v>0</v>
      </c>
      <c r="L29" s="59">
        <v>3</v>
      </c>
      <c r="M29" s="59">
        <v>0</v>
      </c>
      <c r="N29" s="59">
        <v>32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38</v>
      </c>
      <c r="W29" s="60">
        <v>1</v>
      </c>
      <c r="X29"/>
    </row>
    <row r="30" spans="1:24" ht="15" x14ac:dyDescent="0.25">
      <c r="A30" s="35" t="s">
        <v>163</v>
      </c>
      <c r="B30" s="35" t="s">
        <v>116</v>
      </c>
      <c r="C30" s="35" t="s">
        <v>162</v>
      </c>
      <c r="D30" s="35" t="s">
        <v>164</v>
      </c>
      <c r="E30" s="35">
        <v>5452</v>
      </c>
      <c r="F30" s="35" t="s">
        <v>163</v>
      </c>
      <c r="G30" s="43">
        <v>24</v>
      </c>
      <c r="H30" s="44">
        <v>0</v>
      </c>
      <c r="I30" s="44">
        <v>0</v>
      </c>
      <c r="J30" s="44">
        <v>0</v>
      </c>
      <c r="K30" s="44">
        <v>0</v>
      </c>
      <c r="L30" s="44">
        <v>10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10</v>
      </c>
      <c r="W30" s="39">
        <v>0.41666666666666669</v>
      </c>
      <c r="X30"/>
    </row>
    <row r="31" spans="1:24" ht="15" x14ac:dyDescent="0.25">
      <c r="A31" s="40"/>
      <c r="B31" s="40"/>
      <c r="C31" s="40"/>
      <c r="D31" s="63" t="s">
        <v>241</v>
      </c>
      <c r="E31" s="64"/>
      <c r="F31" s="64"/>
      <c r="G31" s="65">
        <v>24</v>
      </c>
      <c r="H31" s="66">
        <v>0</v>
      </c>
      <c r="I31" s="66">
        <v>0</v>
      </c>
      <c r="J31" s="66">
        <v>0</v>
      </c>
      <c r="K31" s="66">
        <v>0</v>
      </c>
      <c r="L31" s="66">
        <v>10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10</v>
      </c>
      <c r="W31" s="67">
        <v>0.41666666666666669</v>
      </c>
      <c r="X31"/>
    </row>
    <row r="32" spans="1:24" ht="15" x14ac:dyDescent="0.25">
      <c r="A32" s="47" t="s">
        <v>248</v>
      </c>
      <c r="B32" s="57"/>
      <c r="C32" s="57"/>
      <c r="D32" s="57"/>
      <c r="E32" s="57"/>
      <c r="F32" s="57"/>
      <c r="G32" s="58">
        <v>24</v>
      </c>
      <c r="H32" s="59">
        <v>0</v>
      </c>
      <c r="I32" s="59">
        <v>0</v>
      </c>
      <c r="J32" s="59">
        <v>0</v>
      </c>
      <c r="K32" s="59">
        <v>0</v>
      </c>
      <c r="L32" s="59">
        <v>10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10</v>
      </c>
      <c r="W32" s="60">
        <v>0.41666666666666669</v>
      </c>
      <c r="X32"/>
    </row>
    <row r="33" spans="1:24" ht="15" x14ac:dyDescent="0.25">
      <c r="A33" s="35" t="s">
        <v>133</v>
      </c>
      <c r="B33" s="35" t="s">
        <v>116</v>
      </c>
      <c r="C33" s="35" t="s">
        <v>174</v>
      </c>
      <c r="D33" s="35" t="s">
        <v>164</v>
      </c>
      <c r="E33" s="35">
        <v>5452</v>
      </c>
      <c r="F33" s="35" t="s">
        <v>133</v>
      </c>
      <c r="G33" s="43">
        <v>75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39">
        <v>0</v>
      </c>
      <c r="X33"/>
    </row>
    <row r="34" spans="1:24" ht="15" x14ac:dyDescent="0.25">
      <c r="A34" s="40"/>
      <c r="B34" s="40"/>
      <c r="C34" s="40"/>
      <c r="D34" s="63" t="s">
        <v>241</v>
      </c>
      <c r="E34" s="64"/>
      <c r="F34" s="64"/>
      <c r="G34" s="65">
        <v>75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7">
        <v>0</v>
      </c>
      <c r="X34"/>
    </row>
    <row r="35" spans="1:24" ht="15" x14ac:dyDescent="0.25">
      <c r="A35" s="47" t="s">
        <v>135</v>
      </c>
      <c r="B35" s="57"/>
      <c r="C35" s="57"/>
      <c r="D35" s="57"/>
      <c r="E35" s="57"/>
      <c r="F35" s="57"/>
      <c r="G35" s="58">
        <v>75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60">
        <v>0</v>
      </c>
      <c r="X35"/>
    </row>
    <row r="36" spans="1:24" ht="15" x14ac:dyDescent="0.25">
      <c r="A36" s="35" t="s">
        <v>33</v>
      </c>
      <c r="B36" s="35" t="s">
        <v>87</v>
      </c>
      <c r="C36" s="35" t="s">
        <v>85</v>
      </c>
      <c r="D36" s="35" t="s">
        <v>136</v>
      </c>
      <c r="E36" s="35">
        <v>5627</v>
      </c>
      <c r="F36" s="35" t="s">
        <v>58</v>
      </c>
      <c r="G36" s="43">
        <v>0</v>
      </c>
      <c r="H36" s="44">
        <v>0</v>
      </c>
      <c r="I36" s="44">
        <v>0</v>
      </c>
      <c r="J36" s="44">
        <v>219</v>
      </c>
      <c r="K36" s="44">
        <v>425</v>
      </c>
      <c r="L36" s="44">
        <v>215</v>
      </c>
      <c r="M36" s="44">
        <v>442</v>
      </c>
      <c r="N36" s="44">
        <v>236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1537</v>
      </c>
      <c r="W36" s="39">
        <v>0</v>
      </c>
      <c r="X36"/>
    </row>
    <row r="37" spans="1:24" ht="15" x14ac:dyDescent="0.25">
      <c r="A37" s="40"/>
      <c r="B37" s="40"/>
      <c r="C37" s="40"/>
      <c r="D37" s="40"/>
      <c r="E37" s="40"/>
      <c r="F37" s="41" t="s">
        <v>75</v>
      </c>
      <c r="G37" s="45">
        <v>0</v>
      </c>
      <c r="H37" s="30">
        <v>0</v>
      </c>
      <c r="I37" s="30">
        <v>0</v>
      </c>
      <c r="J37" s="30">
        <v>2</v>
      </c>
      <c r="K37" s="30">
        <v>0</v>
      </c>
      <c r="L37" s="30">
        <v>0</v>
      </c>
      <c r="M37" s="30">
        <v>0</v>
      </c>
      <c r="N37" s="30">
        <v>2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4</v>
      </c>
      <c r="W37" s="42">
        <v>0</v>
      </c>
      <c r="X37"/>
    </row>
    <row r="38" spans="1:24" ht="15" x14ac:dyDescent="0.25">
      <c r="A38" s="40"/>
      <c r="B38" s="40"/>
      <c r="C38" s="40"/>
      <c r="D38" s="40"/>
      <c r="E38" s="40"/>
      <c r="F38" s="41" t="s">
        <v>76</v>
      </c>
      <c r="G38" s="45">
        <v>0</v>
      </c>
      <c r="H38" s="30">
        <v>0</v>
      </c>
      <c r="I38" s="30">
        <v>0</v>
      </c>
      <c r="J38" s="30">
        <v>0</v>
      </c>
      <c r="K38" s="30">
        <v>1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1</v>
      </c>
      <c r="W38" s="42">
        <v>0</v>
      </c>
      <c r="X38"/>
    </row>
    <row r="39" spans="1:24" ht="15" x14ac:dyDescent="0.25">
      <c r="A39" s="40"/>
      <c r="B39" s="40"/>
      <c r="C39" s="40"/>
      <c r="D39" s="40"/>
      <c r="E39" s="40"/>
      <c r="F39" s="41" t="s">
        <v>99</v>
      </c>
      <c r="G39" s="45">
        <v>0</v>
      </c>
      <c r="H39" s="30">
        <v>0</v>
      </c>
      <c r="I39" s="30">
        <v>0</v>
      </c>
      <c r="J39" s="30">
        <v>4</v>
      </c>
      <c r="K39" s="30">
        <v>4</v>
      </c>
      <c r="L39" s="30">
        <v>0</v>
      </c>
      <c r="M39" s="30">
        <v>0</v>
      </c>
      <c r="N39" s="30">
        <v>2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10</v>
      </c>
      <c r="W39" s="42">
        <v>0</v>
      </c>
      <c r="X39"/>
    </row>
    <row r="40" spans="1:24" ht="15" x14ac:dyDescent="0.25">
      <c r="A40" s="40"/>
      <c r="B40" s="40"/>
      <c r="C40" s="40"/>
      <c r="D40" s="40"/>
      <c r="E40" s="40"/>
      <c r="F40" s="41" t="s">
        <v>78</v>
      </c>
      <c r="G40" s="45">
        <v>0</v>
      </c>
      <c r="H40" s="30">
        <v>0</v>
      </c>
      <c r="I40" s="30">
        <v>0</v>
      </c>
      <c r="J40" s="30">
        <v>25</v>
      </c>
      <c r="K40" s="30">
        <v>94</v>
      </c>
      <c r="L40" s="30">
        <v>0</v>
      </c>
      <c r="M40" s="30">
        <v>0</v>
      </c>
      <c r="N40" s="30">
        <v>81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200</v>
      </c>
      <c r="W40" s="42">
        <v>0</v>
      </c>
      <c r="X40"/>
    </row>
    <row r="41" spans="1:24" ht="15" x14ac:dyDescent="0.25">
      <c r="A41" s="40"/>
      <c r="B41" s="40"/>
      <c r="C41" s="40"/>
      <c r="D41" s="40"/>
      <c r="E41" s="40"/>
      <c r="F41" s="41" t="s">
        <v>77</v>
      </c>
      <c r="G41" s="45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2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2</v>
      </c>
      <c r="W41" s="42">
        <v>0</v>
      </c>
      <c r="X41"/>
    </row>
    <row r="42" spans="1:24" ht="15" x14ac:dyDescent="0.25">
      <c r="A42" s="40"/>
      <c r="B42" s="40"/>
      <c r="C42" s="40"/>
      <c r="D42" s="40"/>
      <c r="E42" s="40"/>
      <c r="F42" s="41" t="s">
        <v>88</v>
      </c>
      <c r="G42" s="45">
        <v>0</v>
      </c>
      <c r="H42" s="30">
        <v>0</v>
      </c>
      <c r="I42" s="30">
        <v>0</v>
      </c>
      <c r="J42" s="30">
        <v>3</v>
      </c>
      <c r="K42" s="30">
        <v>5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8</v>
      </c>
      <c r="W42" s="42">
        <v>0</v>
      </c>
      <c r="X42"/>
    </row>
    <row r="43" spans="1:24" ht="15" x14ac:dyDescent="0.25">
      <c r="A43" s="40"/>
      <c r="B43" s="40"/>
      <c r="C43" s="40"/>
      <c r="D43" s="40"/>
      <c r="E43" s="40"/>
      <c r="F43" s="41" t="s">
        <v>33</v>
      </c>
      <c r="G43" s="45">
        <v>4038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42">
        <v>0</v>
      </c>
      <c r="X43"/>
    </row>
    <row r="44" spans="1:24" ht="15" x14ac:dyDescent="0.25">
      <c r="A44" s="40"/>
      <c r="B44" s="40"/>
      <c r="C44" s="40"/>
      <c r="D44" s="63" t="s">
        <v>249</v>
      </c>
      <c r="E44" s="64"/>
      <c r="F44" s="64"/>
      <c r="G44" s="65">
        <v>4038</v>
      </c>
      <c r="H44" s="66">
        <v>0</v>
      </c>
      <c r="I44" s="66">
        <v>0</v>
      </c>
      <c r="J44" s="66">
        <v>253</v>
      </c>
      <c r="K44" s="66">
        <v>529</v>
      </c>
      <c r="L44" s="66">
        <v>215</v>
      </c>
      <c r="M44" s="66">
        <v>442</v>
      </c>
      <c r="N44" s="66">
        <v>323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1762</v>
      </c>
      <c r="W44" s="67">
        <v>0.43635463100544825</v>
      </c>
      <c r="X44"/>
    </row>
    <row r="45" spans="1:24" ht="15" x14ac:dyDescent="0.25">
      <c r="A45" s="40"/>
      <c r="B45" s="40"/>
      <c r="C45" s="40"/>
      <c r="D45" s="35" t="s">
        <v>138</v>
      </c>
      <c r="E45" s="35">
        <v>5632</v>
      </c>
      <c r="F45" s="35" t="s">
        <v>58</v>
      </c>
      <c r="G45" s="43">
        <v>0</v>
      </c>
      <c r="H45" s="44">
        <v>0</v>
      </c>
      <c r="I45" s="44">
        <v>0</v>
      </c>
      <c r="J45" s="44">
        <v>198</v>
      </c>
      <c r="K45" s="44">
        <v>198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396</v>
      </c>
      <c r="W45" s="39">
        <v>0</v>
      </c>
      <c r="X45"/>
    </row>
    <row r="46" spans="1:24" ht="15" x14ac:dyDescent="0.25">
      <c r="A46" s="40"/>
      <c r="B46" s="40"/>
      <c r="C46" s="40"/>
      <c r="D46" s="40"/>
      <c r="E46" s="40"/>
      <c r="F46" s="41" t="s">
        <v>78</v>
      </c>
      <c r="G46" s="45">
        <v>0</v>
      </c>
      <c r="H46" s="30">
        <v>0</v>
      </c>
      <c r="I46" s="30">
        <v>0</v>
      </c>
      <c r="J46" s="30">
        <v>2</v>
      </c>
      <c r="K46" s="30">
        <v>0</v>
      </c>
      <c r="L46" s="30">
        <v>0</v>
      </c>
      <c r="M46" s="30">
        <v>0</v>
      </c>
      <c r="N46" s="30">
        <v>6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8</v>
      </c>
      <c r="W46" s="42">
        <v>0</v>
      </c>
      <c r="X46"/>
    </row>
    <row r="47" spans="1:24" ht="15" x14ac:dyDescent="0.25">
      <c r="A47" s="40"/>
      <c r="B47" s="40"/>
      <c r="C47" s="40"/>
      <c r="D47" s="40"/>
      <c r="E47" s="40"/>
      <c r="F47" s="41" t="s">
        <v>33</v>
      </c>
      <c r="G47" s="45">
        <v>2356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42">
        <v>0</v>
      </c>
      <c r="X47"/>
    </row>
    <row r="48" spans="1:24" ht="15" x14ac:dyDescent="0.25">
      <c r="A48" s="40"/>
      <c r="B48" s="40"/>
      <c r="C48" s="40"/>
      <c r="D48" s="40"/>
      <c r="E48" s="40"/>
      <c r="F48" s="41" t="s">
        <v>86</v>
      </c>
      <c r="G48" s="45">
        <v>0</v>
      </c>
      <c r="H48" s="30">
        <v>0</v>
      </c>
      <c r="I48" s="30">
        <v>0</v>
      </c>
      <c r="J48" s="30">
        <v>82</v>
      </c>
      <c r="K48" s="30">
        <v>54</v>
      </c>
      <c r="L48" s="30">
        <v>0</v>
      </c>
      <c r="M48" s="30">
        <v>0</v>
      </c>
      <c r="N48" s="30">
        <v>46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182</v>
      </c>
      <c r="W48" s="42">
        <v>0</v>
      </c>
      <c r="X48"/>
    </row>
    <row r="49" spans="1:24" ht="15" x14ac:dyDescent="0.25">
      <c r="A49" s="40"/>
      <c r="B49" s="40"/>
      <c r="C49" s="40"/>
      <c r="D49" s="63" t="s">
        <v>247</v>
      </c>
      <c r="E49" s="64"/>
      <c r="F49" s="64"/>
      <c r="G49" s="65">
        <v>2356</v>
      </c>
      <c r="H49" s="66">
        <v>0</v>
      </c>
      <c r="I49" s="66">
        <v>0</v>
      </c>
      <c r="J49" s="66">
        <v>282</v>
      </c>
      <c r="K49" s="66">
        <v>252</v>
      </c>
      <c r="L49" s="66">
        <v>0</v>
      </c>
      <c r="M49" s="66">
        <v>0</v>
      </c>
      <c r="N49" s="66">
        <v>52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586</v>
      </c>
      <c r="W49" s="67">
        <v>0.24872665534804753</v>
      </c>
      <c r="X49"/>
    </row>
    <row r="50" spans="1:24" ht="15" x14ac:dyDescent="0.25">
      <c r="A50" s="40"/>
      <c r="B50" s="40"/>
      <c r="C50" s="40"/>
      <c r="D50" s="35" t="s">
        <v>139</v>
      </c>
      <c r="E50" s="35">
        <v>5835</v>
      </c>
      <c r="F50" s="35" t="s">
        <v>58</v>
      </c>
      <c r="G50" s="43">
        <v>0</v>
      </c>
      <c r="H50" s="44">
        <v>0</v>
      </c>
      <c r="I50" s="44">
        <v>0</v>
      </c>
      <c r="J50" s="44">
        <v>127</v>
      </c>
      <c r="K50" s="44">
        <v>246</v>
      </c>
      <c r="L50" s="44">
        <v>211</v>
      </c>
      <c r="M50" s="44">
        <v>165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749</v>
      </c>
      <c r="W50" s="39">
        <v>0</v>
      </c>
      <c r="X50"/>
    </row>
    <row r="51" spans="1:24" ht="15" x14ac:dyDescent="0.25">
      <c r="A51" s="40"/>
      <c r="B51" s="40"/>
      <c r="C51" s="40"/>
      <c r="D51" s="40"/>
      <c r="E51" s="40"/>
      <c r="F51" s="41" t="s">
        <v>78</v>
      </c>
      <c r="G51" s="45">
        <v>0</v>
      </c>
      <c r="H51" s="30">
        <v>0</v>
      </c>
      <c r="I51" s="30">
        <v>0</v>
      </c>
      <c r="J51" s="30">
        <v>12</v>
      </c>
      <c r="K51" s="30">
        <v>8</v>
      </c>
      <c r="L51" s="30">
        <v>0</v>
      </c>
      <c r="M51" s="30">
        <v>0</v>
      </c>
      <c r="N51" s="30">
        <v>8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28</v>
      </c>
      <c r="W51" s="42">
        <v>0</v>
      </c>
      <c r="X51"/>
    </row>
    <row r="52" spans="1:24" ht="15" x14ac:dyDescent="0.25">
      <c r="A52" s="40"/>
      <c r="B52" s="40"/>
      <c r="C52" s="40"/>
      <c r="D52" s="40"/>
      <c r="E52" s="40"/>
      <c r="F52" s="41" t="s">
        <v>33</v>
      </c>
      <c r="G52" s="45">
        <v>1275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42">
        <v>0</v>
      </c>
      <c r="X52"/>
    </row>
    <row r="53" spans="1:24" ht="15" x14ac:dyDescent="0.25">
      <c r="A53" s="40"/>
      <c r="B53" s="40"/>
      <c r="C53" s="40"/>
      <c r="D53" s="63" t="s">
        <v>250</v>
      </c>
      <c r="E53" s="64"/>
      <c r="F53" s="64"/>
      <c r="G53" s="65">
        <v>1275</v>
      </c>
      <c r="H53" s="66">
        <v>0</v>
      </c>
      <c r="I53" s="66">
        <v>0</v>
      </c>
      <c r="J53" s="66">
        <v>139</v>
      </c>
      <c r="K53" s="66">
        <v>254</v>
      </c>
      <c r="L53" s="66">
        <v>211</v>
      </c>
      <c r="M53" s="66">
        <v>165</v>
      </c>
      <c r="N53" s="66">
        <v>8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777</v>
      </c>
      <c r="W53" s="67">
        <v>0.60941176470588232</v>
      </c>
      <c r="X53"/>
    </row>
    <row r="54" spans="1:24" ht="15" x14ac:dyDescent="0.25">
      <c r="A54" s="40"/>
      <c r="B54" s="40"/>
      <c r="C54" s="40"/>
      <c r="D54" s="35" t="s">
        <v>140</v>
      </c>
      <c r="E54" s="35">
        <v>6013</v>
      </c>
      <c r="F54" s="35" t="s">
        <v>58</v>
      </c>
      <c r="G54" s="43">
        <v>0</v>
      </c>
      <c r="H54" s="44">
        <v>0</v>
      </c>
      <c r="I54" s="44">
        <v>0</v>
      </c>
      <c r="J54" s="44">
        <v>30</v>
      </c>
      <c r="K54" s="44">
        <v>30</v>
      </c>
      <c r="L54" s="44">
        <v>0</v>
      </c>
      <c r="M54" s="44">
        <v>24</v>
      </c>
      <c r="N54" s="44">
        <v>16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100</v>
      </c>
      <c r="W54" s="39">
        <v>0</v>
      </c>
      <c r="X54"/>
    </row>
    <row r="55" spans="1:24" ht="15" x14ac:dyDescent="0.25">
      <c r="A55" s="40"/>
      <c r="B55" s="40"/>
      <c r="C55" s="40"/>
      <c r="D55" s="40"/>
      <c r="E55" s="40"/>
      <c r="F55" s="41" t="s">
        <v>78</v>
      </c>
      <c r="G55" s="45">
        <v>0</v>
      </c>
      <c r="H55" s="30">
        <v>0</v>
      </c>
      <c r="I55" s="30">
        <v>0</v>
      </c>
      <c r="J55" s="30">
        <v>1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1</v>
      </c>
      <c r="W55" s="42">
        <v>0</v>
      </c>
      <c r="X55"/>
    </row>
    <row r="56" spans="1:24" ht="15" x14ac:dyDescent="0.25">
      <c r="A56" s="40"/>
      <c r="B56" s="40"/>
      <c r="C56" s="40"/>
      <c r="D56" s="40"/>
      <c r="E56" s="40"/>
      <c r="F56" s="41" t="s">
        <v>33</v>
      </c>
      <c r="G56" s="45">
        <v>200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42">
        <v>0</v>
      </c>
      <c r="X56"/>
    </row>
    <row r="57" spans="1:24" ht="15" x14ac:dyDescent="0.25">
      <c r="A57" s="40"/>
      <c r="B57" s="40"/>
      <c r="C57" s="40"/>
      <c r="D57" s="40"/>
      <c r="E57" s="40"/>
      <c r="F57" s="41" t="s">
        <v>86</v>
      </c>
      <c r="G57" s="45">
        <v>0</v>
      </c>
      <c r="H57" s="30">
        <v>0</v>
      </c>
      <c r="I57" s="30">
        <v>0</v>
      </c>
      <c r="J57" s="30">
        <v>8</v>
      </c>
      <c r="K57" s="30">
        <v>5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13</v>
      </c>
      <c r="W57" s="42">
        <v>0</v>
      </c>
      <c r="X57"/>
    </row>
    <row r="58" spans="1:24" ht="15" x14ac:dyDescent="0.25">
      <c r="A58" s="40"/>
      <c r="B58" s="40"/>
      <c r="C58" s="40"/>
      <c r="D58" s="63" t="s">
        <v>251</v>
      </c>
      <c r="E58" s="64"/>
      <c r="F58" s="64"/>
      <c r="G58" s="65">
        <v>200</v>
      </c>
      <c r="H58" s="66">
        <v>0</v>
      </c>
      <c r="I58" s="66">
        <v>0</v>
      </c>
      <c r="J58" s="66">
        <v>39</v>
      </c>
      <c r="K58" s="66">
        <v>35</v>
      </c>
      <c r="L58" s="66">
        <v>0</v>
      </c>
      <c r="M58" s="66">
        <v>24</v>
      </c>
      <c r="N58" s="66">
        <v>16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114</v>
      </c>
      <c r="W58" s="67">
        <v>0.56999999999999995</v>
      </c>
      <c r="X58"/>
    </row>
    <row r="59" spans="1:24" ht="15" x14ac:dyDescent="0.25">
      <c r="A59" s="40"/>
      <c r="B59" s="40"/>
      <c r="C59" s="40"/>
      <c r="D59" s="35" t="s">
        <v>141</v>
      </c>
      <c r="E59" s="35">
        <v>6086</v>
      </c>
      <c r="F59" s="35" t="s">
        <v>58</v>
      </c>
      <c r="G59" s="43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77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77</v>
      </c>
      <c r="W59" s="39">
        <v>0</v>
      </c>
      <c r="X59"/>
    </row>
    <row r="60" spans="1:24" ht="15" x14ac:dyDescent="0.25">
      <c r="A60" s="40"/>
      <c r="B60" s="40"/>
      <c r="C60" s="40"/>
      <c r="D60" s="40"/>
      <c r="E60" s="40"/>
      <c r="F60" s="41" t="s">
        <v>33</v>
      </c>
      <c r="G60" s="45">
        <v>471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42">
        <v>0</v>
      </c>
      <c r="X60"/>
    </row>
    <row r="61" spans="1:24" ht="15" x14ac:dyDescent="0.25">
      <c r="A61" s="40"/>
      <c r="B61" s="40"/>
      <c r="C61" s="40"/>
      <c r="D61" s="40"/>
      <c r="E61" s="40"/>
      <c r="F61" s="41" t="s">
        <v>86</v>
      </c>
      <c r="G61" s="45">
        <v>0</v>
      </c>
      <c r="H61" s="30">
        <v>0</v>
      </c>
      <c r="I61" s="30">
        <v>0</v>
      </c>
      <c r="J61" s="30">
        <v>3</v>
      </c>
      <c r="K61" s="30">
        <v>21</v>
      </c>
      <c r="L61" s="30">
        <v>0</v>
      </c>
      <c r="M61" s="30">
        <v>0</v>
      </c>
      <c r="N61" s="30">
        <v>6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30</v>
      </c>
      <c r="W61" s="42">
        <v>0</v>
      </c>
      <c r="X61"/>
    </row>
    <row r="62" spans="1:24" ht="15" x14ac:dyDescent="0.25">
      <c r="A62" s="40"/>
      <c r="B62" s="40"/>
      <c r="C62" s="40"/>
      <c r="D62" s="63" t="s">
        <v>252</v>
      </c>
      <c r="E62" s="64"/>
      <c r="F62" s="64"/>
      <c r="G62" s="65">
        <v>471</v>
      </c>
      <c r="H62" s="66">
        <v>0</v>
      </c>
      <c r="I62" s="66">
        <v>0</v>
      </c>
      <c r="J62" s="66">
        <v>3</v>
      </c>
      <c r="K62" s="66">
        <v>21</v>
      </c>
      <c r="L62" s="66">
        <v>0</v>
      </c>
      <c r="M62" s="66">
        <v>0</v>
      </c>
      <c r="N62" s="66">
        <v>83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107</v>
      </c>
      <c r="W62" s="67">
        <v>0.22717622080679406</v>
      </c>
      <c r="X62"/>
    </row>
    <row r="63" spans="1:24" ht="15" x14ac:dyDescent="0.25">
      <c r="A63" s="40"/>
      <c r="B63" s="40"/>
      <c r="C63" s="40"/>
      <c r="D63" s="35" t="s">
        <v>142</v>
      </c>
      <c r="E63" s="35">
        <v>6089</v>
      </c>
      <c r="F63" s="35" t="s">
        <v>58</v>
      </c>
      <c r="G63" s="43">
        <v>0</v>
      </c>
      <c r="H63" s="44">
        <v>0</v>
      </c>
      <c r="I63" s="44">
        <v>0</v>
      </c>
      <c r="J63" s="44">
        <v>148</v>
      </c>
      <c r="K63" s="44">
        <v>148</v>
      </c>
      <c r="L63" s="44">
        <v>0</v>
      </c>
      <c r="M63" s="44">
        <v>0</v>
      </c>
      <c r="N63" s="44">
        <v>272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568</v>
      </c>
      <c r="W63" s="39">
        <v>0</v>
      </c>
      <c r="X63"/>
    </row>
    <row r="64" spans="1:24" ht="15" x14ac:dyDescent="0.25">
      <c r="A64" s="40"/>
      <c r="B64" s="40"/>
      <c r="C64" s="40"/>
      <c r="D64" s="40"/>
      <c r="E64" s="40"/>
      <c r="F64" s="41" t="s">
        <v>78</v>
      </c>
      <c r="G64" s="45">
        <v>0</v>
      </c>
      <c r="H64" s="30">
        <v>0</v>
      </c>
      <c r="I64" s="30">
        <v>0</v>
      </c>
      <c r="J64" s="30">
        <v>0</v>
      </c>
      <c r="K64" s="30">
        <v>2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2</v>
      </c>
      <c r="W64" s="42">
        <v>0</v>
      </c>
      <c r="X64"/>
    </row>
    <row r="65" spans="1:24" ht="15" x14ac:dyDescent="0.25">
      <c r="A65" s="40"/>
      <c r="B65" s="40"/>
      <c r="C65" s="40"/>
      <c r="D65" s="40"/>
      <c r="E65" s="40"/>
      <c r="F65" s="41" t="s">
        <v>33</v>
      </c>
      <c r="G65" s="45">
        <v>1602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42">
        <v>0</v>
      </c>
      <c r="X65"/>
    </row>
    <row r="66" spans="1:24" ht="15" x14ac:dyDescent="0.25">
      <c r="A66" s="40"/>
      <c r="B66" s="40"/>
      <c r="C66" s="40"/>
      <c r="D66" s="63" t="s">
        <v>246</v>
      </c>
      <c r="E66" s="64"/>
      <c r="F66" s="64"/>
      <c r="G66" s="65">
        <v>1602</v>
      </c>
      <c r="H66" s="66">
        <v>0</v>
      </c>
      <c r="I66" s="66">
        <v>0</v>
      </c>
      <c r="J66" s="66">
        <v>148</v>
      </c>
      <c r="K66" s="66">
        <v>150</v>
      </c>
      <c r="L66" s="66">
        <v>0</v>
      </c>
      <c r="M66" s="66">
        <v>0</v>
      </c>
      <c r="N66" s="66">
        <v>272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570</v>
      </c>
      <c r="W66" s="67">
        <v>0.35580524344569286</v>
      </c>
      <c r="X66"/>
    </row>
    <row r="67" spans="1:24" ht="15" x14ac:dyDescent="0.25">
      <c r="A67" s="47" t="s">
        <v>51</v>
      </c>
      <c r="B67" s="57"/>
      <c r="C67" s="57"/>
      <c r="D67" s="57"/>
      <c r="E67" s="57"/>
      <c r="F67" s="57"/>
      <c r="G67" s="58">
        <v>9942</v>
      </c>
      <c r="H67" s="59">
        <v>0</v>
      </c>
      <c r="I67" s="59">
        <v>0</v>
      </c>
      <c r="J67" s="59">
        <v>864</v>
      </c>
      <c r="K67" s="59">
        <v>1241</v>
      </c>
      <c r="L67" s="59">
        <v>426</v>
      </c>
      <c r="M67" s="59">
        <v>631</v>
      </c>
      <c r="N67" s="59">
        <v>754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3916</v>
      </c>
      <c r="W67" s="60">
        <v>0.39388453027559844</v>
      </c>
      <c r="X67"/>
    </row>
    <row r="68" spans="1:24" ht="15" x14ac:dyDescent="0.25">
      <c r="A68" s="35" t="s">
        <v>90</v>
      </c>
      <c r="B68" s="35" t="s">
        <v>91</v>
      </c>
      <c r="C68" s="35" t="s">
        <v>89</v>
      </c>
      <c r="D68" s="35" t="s">
        <v>149</v>
      </c>
      <c r="E68" s="35">
        <v>6096</v>
      </c>
      <c r="F68" s="35" t="s">
        <v>90</v>
      </c>
      <c r="G68" s="43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10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10</v>
      </c>
      <c r="W68" s="39">
        <v>0</v>
      </c>
      <c r="X68"/>
    </row>
    <row r="69" spans="1:24" ht="15" x14ac:dyDescent="0.25">
      <c r="A69" s="40"/>
      <c r="B69" s="40"/>
      <c r="C69" s="40"/>
      <c r="D69" s="63" t="s">
        <v>245</v>
      </c>
      <c r="E69" s="64"/>
      <c r="F69" s="64"/>
      <c r="G69" s="65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10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10</v>
      </c>
      <c r="W69" s="67">
        <v>0</v>
      </c>
      <c r="X69"/>
    </row>
    <row r="70" spans="1:24" ht="15" x14ac:dyDescent="0.25">
      <c r="A70" s="40"/>
      <c r="B70" s="40"/>
      <c r="C70" s="40"/>
      <c r="D70" s="35" t="s">
        <v>155</v>
      </c>
      <c r="E70" s="35">
        <v>5633</v>
      </c>
      <c r="F70" s="35" t="s">
        <v>90</v>
      </c>
      <c r="G70" s="43">
        <v>38</v>
      </c>
      <c r="H70" s="44">
        <v>0</v>
      </c>
      <c r="I70" s="44">
        <v>14</v>
      </c>
      <c r="J70" s="44">
        <v>9</v>
      </c>
      <c r="K70" s="44">
        <v>6</v>
      </c>
      <c r="L70" s="44">
        <v>0</v>
      </c>
      <c r="M70" s="44">
        <v>5</v>
      </c>
      <c r="N70" s="44">
        <v>10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44</v>
      </c>
      <c r="W70" s="39">
        <v>1.1578947368421053</v>
      </c>
      <c r="X70"/>
    </row>
    <row r="71" spans="1:24" ht="15" x14ac:dyDescent="0.25">
      <c r="A71" s="40"/>
      <c r="B71" s="40"/>
      <c r="C71" s="40"/>
      <c r="D71" s="63" t="s">
        <v>253</v>
      </c>
      <c r="E71" s="64"/>
      <c r="F71" s="64"/>
      <c r="G71" s="65">
        <v>38</v>
      </c>
      <c r="H71" s="66">
        <v>0</v>
      </c>
      <c r="I71" s="66">
        <v>14</v>
      </c>
      <c r="J71" s="66">
        <v>9</v>
      </c>
      <c r="K71" s="66">
        <v>6</v>
      </c>
      <c r="L71" s="66">
        <v>0</v>
      </c>
      <c r="M71" s="66">
        <v>5</v>
      </c>
      <c r="N71" s="66">
        <v>10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44</v>
      </c>
      <c r="W71" s="67">
        <v>1.1578947368421053</v>
      </c>
      <c r="X71"/>
    </row>
    <row r="72" spans="1:24" ht="15" x14ac:dyDescent="0.25">
      <c r="A72" s="47" t="s">
        <v>97</v>
      </c>
      <c r="B72" s="57"/>
      <c r="C72" s="57"/>
      <c r="D72" s="57"/>
      <c r="E72" s="57"/>
      <c r="F72" s="57"/>
      <c r="G72" s="58">
        <v>38</v>
      </c>
      <c r="H72" s="59">
        <v>0</v>
      </c>
      <c r="I72" s="59">
        <v>14</v>
      </c>
      <c r="J72" s="59">
        <v>9</v>
      </c>
      <c r="K72" s="59">
        <v>6</v>
      </c>
      <c r="L72" s="59">
        <v>0</v>
      </c>
      <c r="M72" s="59">
        <v>5</v>
      </c>
      <c r="N72" s="59">
        <v>20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54</v>
      </c>
      <c r="W72" s="60">
        <v>1.4210526315789473</v>
      </c>
      <c r="X72"/>
    </row>
    <row r="73" spans="1:24" ht="15" x14ac:dyDescent="0.25">
      <c r="A73" s="35" t="s">
        <v>102</v>
      </c>
      <c r="B73" s="35" t="s">
        <v>153</v>
      </c>
      <c r="C73" s="35">
        <v>57085</v>
      </c>
      <c r="D73" s="35" t="s">
        <v>143</v>
      </c>
      <c r="E73" s="35">
        <v>5613</v>
      </c>
      <c r="F73" s="35" t="s">
        <v>102</v>
      </c>
      <c r="G73" s="43">
        <v>1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1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1</v>
      </c>
      <c r="W73" s="39">
        <v>1</v>
      </c>
      <c r="X73"/>
    </row>
    <row r="74" spans="1:24" ht="15" x14ac:dyDescent="0.25">
      <c r="A74" s="40"/>
      <c r="B74" s="40"/>
      <c r="C74" s="40"/>
      <c r="D74" s="63" t="s">
        <v>239</v>
      </c>
      <c r="E74" s="64"/>
      <c r="F74" s="64"/>
      <c r="G74" s="65">
        <v>1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1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1</v>
      </c>
      <c r="W74" s="67">
        <v>1</v>
      </c>
      <c r="X74"/>
    </row>
    <row r="75" spans="1:24" ht="15" x14ac:dyDescent="0.25">
      <c r="A75" s="40"/>
      <c r="B75" s="35" t="s">
        <v>166</v>
      </c>
      <c r="C75" s="35" t="s">
        <v>165</v>
      </c>
      <c r="D75" s="35" t="s">
        <v>143</v>
      </c>
      <c r="E75" s="35">
        <v>5613</v>
      </c>
      <c r="F75" s="35" t="s">
        <v>102</v>
      </c>
      <c r="G75" s="43">
        <v>1</v>
      </c>
      <c r="H75" s="44">
        <v>0</v>
      </c>
      <c r="I75" s="44">
        <v>0</v>
      </c>
      <c r="J75" s="44">
        <v>0</v>
      </c>
      <c r="K75" s="44">
        <v>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1</v>
      </c>
      <c r="W75" s="39">
        <v>1</v>
      </c>
      <c r="X75"/>
    </row>
    <row r="76" spans="1:24" ht="15" x14ac:dyDescent="0.25">
      <c r="A76" s="40"/>
      <c r="B76" s="40"/>
      <c r="C76" s="40"/>
      <c r="D76" s="63" t="s">
        <v>239</v>
      </c>
      <c r="E76" s="64"/>
      <c r="F76" s="64"/>
      <c r="G76" s="65">
        <v>1</v>
      </c>
      <c r="H76" s="66">
        <v>0</v>
      </c>
      <c r="I76" s="66">
        <v>0</v>
      </c>
      <c r="J76" s="66">
        <v>0</v>
      </c>
      <c r="K76" s="66">
        <v>1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1</v>
      </c>
      <c r="W76" s="67">
        <v>1</v>
      </c>
      <c r="X76"/>
    </row>
    <row r="77" spans="1:24" ht="15" x14ac:dyDescent="0.25">
      <c r="A77" s="40"/>
      <c r="B77" s="35" t="s">
        <v>168</v>
      </c>
      <c r="C77" s="35" t="s">
        <v>167</v>
      </c>
      <c r="D77" s="35" t="s">
        <v>143</v>
      </c>
      <c r="E77" s="35">
        <v>5613</v>
      </c>
      <c r="F77" s="35" t="s">
        <v>102</v>
      </c>
      <c r="G77" s="43">
        <v>1</v>
      </c>
      <c r="H77" s="44">
        <v>0</v>
      </c>
      <c r="I77" s="44">
        <v>0</v>
      </c>
      <c r="J77" s="44">
        <v>0</v>
      </c>
      <c r="K77" s="44">
        <v>0</v>
      </c>
      <c r="L77" s="44">
        <v>1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1</v>
      </c>
      <c r="W77" s="39">
        <v>1</v>
      </c>
      <c r="X77"/>
    </row>
    <row r="78" spans="1:24" ht="15" x14ac:dyDescent="0.25">
      <c r="A78" s="40"/>
      <c r="B78" s="40"/>
      <c r="C78" s="40"/>
      <c r="D78" s="63" t="s">
        <v>239</v>
      </c>
      <c r="E78" s="64"/>
      <c r="F78" s="64"/>
      <c r="G78" s="65">
        <v>1</v>
      </c>
      <c r="H78" s="66">
        <v>0</v>
      </c>
      <c r="I78" s="66">
        <v>0</v>
      </c>
      <c r="J78" s="66">
        <v>0</v>
      </c>
      <c r="K78" s="66">
        <v>0</v>
      </c>
      <c r="L78" s="66">
        <v>1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1</v>
      </c>
      <c r="W78" s="67">
        <v>1</v>
      </c>
      <c r="X78"/>
    </row>
    <row r="79" spans="1:24" ht="15" x14ac:dyDescent="0.25">
      <c r="A79" s="40"/>
      <c r="B79" s="35" t="s">
        <v>103</v>
      </c>
      <c r="C79" s="35" t="s">
        <v>101</v>
      </c>
      <c r="D79" s="35" t="s">
        <v>136</v>
      </c>
      <c r="E79" s="35">
        <v>5627</v>
      </c>
      <c r="F79" s="35" t="s">
        <v>102</v>
      </c>
      <c r="G79" s="43">
        <v>1180.5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39">
        <v>0</v>
      </c>
      <c r="X79"/>
    </row>
    <row r="80" spans="1:24" ht="15" x14ac:dyDescent="0.25">
      <c r="A80" s="40"/>
      <c r="B80" s="40"/>
      <c r="C80" s="40"/>
      <c r="D80" s="40"/>
      <c r="E80" s="40"/>
      <c r="F80" s="41" t="s">
        <v>104</v>
      </c>
      <c r="G80" s="45">
        <v>0</v>
      </c>
      <c r="H80" s="30">
        <v>0</v>
      </c>
      <c r="I80" s="30">
        <v>0</v>
      </c>
      <c r="J80" s="30">
        <v>59</v>
      </c>
      <c r="K80" s="30">
        <v>51</v>
      </c>
      <c r="L80" s="30">
        <v>3</v>
      </c>
      <c r="M80" s="30">
        <v>58</v>
      </c>
      <c r="N80" s="30">
        <v>107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278</v>
      </c>
      <c r="W80" s="42">
        <v>0</v>
      </c>
      <c r="X80"/>
    </row>
    <row r="81" spans="1:24" ht="15" x14ac:dyDescent="0.25">
      <c r="A81" s="40"/>
      <c r="B81" s="40"/>
      <c r="C81" s="40"/>
      <c r="D81" s="63" t="s">
        <v>249</v>
      </c>
      <c r="E81" s="64"/>
      <c r="F81" s="64"/>
      <c r="G81" s="65">
        <v>1180.5</v>
      </c>
      <c r="H81" s="66">
        <v>0</v>
      </c>
      <c r="I81" s="66">
        <v>0</v>
      </c>
      <c r="J81" s="66">
        <v>59</v>
      </c>
      <c r="K81" s="66">
        <v>51</v>
      </c>
      <c r="L81" s="66">
        <v>3</v>
      </c>
      <c r="M81" s="66">
        <v>58</v>
      </c>
      <c r="N81" s="66">
        <v>107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278</v>
      </c>
      <c r="W81" s="67">
        <v>0.23549343498517578</v>
      </c>
      <c r="X81"/>
    </row>
    <row r="82" spans="1:24" ht="15" x14ac:dyDescent="0.25">
      <c r="A82" s="40"/>
      <c r="B82" s="40"/>
      <c r="C82" s="40"/>
      <c r="D82" s="35" t="s">
        <v>138</v>
      </c>
      <c r="E82" s="35">
        <v>5632</v>
      </c>
      <c r="F82" s="35" t="s">
        <v>102</v>
      </c>
      <c r="G82" s="43">
        <v>15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39">
        <v>0</v>
      </c>
      <c r="X82"/>
    </row>
    <row r="83" spans="1:24" ht="15" x14ac:dyDescent="0.25">
      <c r="A83" s="40"/>
      <c r="B83" s="40"/>
      <c r="C83" s="40"/>
      <c r="D83" s="63" t="s">
        <v>247</v>
      </c>
      <c r="E83" s="64"/>
      <c r="F83" s="64"/>
      <c r="G83" s="65">
        <v>15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7">
        <v>0</v>
      </c>
      <c r="X83"/>
    </row>
    <row r="84" spans="1:24" ht="15" x14ac:dyDescent="0.25">
      <c r="A84" s="40"/>
      <c r="B84" s="40"/>
      <c r="C84" s="40"/>
      <c r="D84" s="35" t="s">
        <v>143</v>
      </c>
      <c r="E84" s="35">
        <v>5613</v>
      </c>
      <c r="F84" s="35" t="s">
        <v>102</v>
      </c>
      <c r="G84" s="43">
        <v>302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39">
        <v>0</v>
      </c>
      <c r="X84"/>
    </row>
    <row r="85" spans="1:24" ht="15" x14ac:dyDescent="0.25">
      <c r="A85" s="40"/>
      <c r="B85" s="40"/>
      <c r="C85" s="40"/>
      <c r="D85" s="40"/>
      <c r="E85" s="40"/>
      <c r="F85" s="41" t="s">
        <v>104</v>
      </c>
      <c r="G85" s="45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7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7</v>
      </c>
      <c r="W85" s="42">
        <v>0</v>
      </c>
      <c r="X85"/>
    </row>
    <row r="86" spans="1:24" ht="15" x14ac:dyDescent="0.25">
      <c r="A86" s="40"/>
      <c r="B86" s="40"/>
      <c r="C86" s="40"/>
      <c r="D86" s="40"/>
      <c r="E86" s="40"/>
      <c r="F86" s="41" t="s">
        <v>175</v>
      </c>
      <c r="G86" s="45">
        <v>0</v>
      </c>
      <c r="H86" s="30">
        <v>0</v>
      </c>
      <c r="I86" s="30">
        <v>0</v>
      </c>
      <c r="J86" s="30">
        <v>5</v>
      </c>
      <c r="K86" s="30">
        <v>5</v>
      </c>
      <c r="L86" s="30">
        <v>0</v>
      </c>
      <c r="M86" s="30">
        <v>5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15</v>
      </c>
      <c r="W86" s="42">
        <v>0</v>
      </c>
      <c r="X86"/>
    </row>
    <row r="87" spans="1:24" ht="15" x14ac:dyDescent="0.25">
      <c r="A87" s="40"/>
      <c r="B87" s="40"/>
      <c r="C87" s="40"/>
      <c r="D87" s="63" t="s">
        <v>239</v>
      </c>
      <c r="E87" s="64"/>
      <c r="F87" s="64"/>
      <c r="G87" s="65">
        <v>302</v>
      </c>
      <c r="H87" s="66">
        <v>0</v>
      </c>
      <c r="I87" s="66">
        <v>0</v>
      </c>
      <c r="J87" s="66">
        <v>5</v>
      </c>
      <c r="K87" s="66">
        <v>5</v>
      </c>
      <c r="L87" s="66">
        <v>0</v>
      </c>
      <c r="M87" s="66">
        <v>5</v>
      </c>
      <c r="N87" s="66">
        <v>7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22</v>
      </c>
      <c r="W87" s="67">
        <v>7.2847682119205295E-2</v>
      </c>
      <c r="X87"/>
    </row>
    <row r="88" spans="1:24" ht="15" x14ac:dyDescent="0.25">
      <c r="A88" s="40"/>
      <c r="B88" s="40"/>
      <c r="C88" s="40"/>
      <c r="D88" s="35" t="s">
        <v>164</v>
      </c>
      <c r="E88" s="35">
        <v>5452</v>
      </c>
      <c r="F88" s="35" t="s">
        <v>102</v>
      </c>
      <c r="G88" s="43">
        <v>162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39">
        <v>0</v>
      </c>
      <c r="X88"/>
    </row>
    <row r="89" spans="1:24" ht="15" x14ac:dyDescent="0.25">
      <c r="A89" s="40"/>
      <c r="B89" s="40"/>
      <c r="C89" s="40"/>
      <c r="D89" s="40"/>
      <c r="E89" s="40"/>
      <c r="F89" s="41" t="s">
        <v>104</v>
      </c>
      <c r="G89" s="45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1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1</v>
      </c>
      <c r="W89" s="42">
        <v>0</v>
      </c>
      <c r="X89"/>
    </row>
    <row r="90" spans="1:24" ht="15" x14ac:dyDescent="0.25">
      <c r="A90" s="40"/>
      <c r="B90" s="40"/>
      <c r="C90" s="40"/>
      <c r="D90" s="40"/>
      <c r="E90" s="40"/>
      <c r="F90" s="41" t="s">
        <v>175</v>
      </c>
      <c r="G90" s="45">
        <v>0</v>
      </c>
      <c r="H90" s="30">
        <v>0</v>
      </c>
      <c r="I90" s="30">
        <v>0</v>
      </c>
      <c r="J90" s="30">
        <v>20</v>
      </c>
      <c r="K90" s="30">
        <v>15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35</v>
      </c>
      <c r="W90" s="42">
        <v>0</v>
      </c>
      <c r="X90"/>
    </row>
    <row r="91" spans="1:24" ht="15" x14ac:dyDescent="0.25">
      <c r="A91" s="40"/>
      <c r="B91" s="40"/>
      <c r="C91" s="40"/>
      <c r="D91" s="63" t="s">
        <v>241</v>
      </c>
      <c r="E91" s="64"/>
      <c r="F91" s="64"/>
      <c r="G91" s="65">
        <v>162</v>
      </c>
      <c r="H91" s="66">
        <v>0</v>
      </c>
      <c r="I91" s="66">
        <v>0</v>
      </c>
      <c r="J91" s="66">
        <v>20</v>
      </c>
      <c r="K91" s="66">
        <v>15</v>
      </c>
      <c r="L91" s="66">
        <v>0</v>
      </c>
      <c r="M91" s="66">
        <v>0</v>
      </c>
      <c r="N91" s="66">
        <v>1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36</v>
      </c>
      <c r="W91" s="67">
        <v>0.22222222222222221</v>
      </c>
      <c r="X91"/>
    </row>
    <row r="92" spans="1:24" ht="15" x14ac:dyDescent="0.25">
      <c r="A92" s="40"/>
      <c r="B92" s="40"/>
      <c r="C92" s="40"/>
      <c r="D92" s="35" t="s">
        <v>173</v>
      </c>
      <c r="E92" s="35">
        <v>5653</v>
      </c>
      <c r="F92" s="35" t="s">
        <v>102</v>
      </c>
      <c r="G92" s="43">
        <v>225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39">
        <v>0</v>
      </c>
      <c r="X92"/>
    </row>
    <row r="93" spans="1:24" ht="15" x14ac:dyDescent="0.25">
      <c r="A93" s="40"/>
      <c r="B93" s="40"/>
      <c r="C93" s="40"/>
      <c r="D93" s="40"/>
      <c r="E93" s="40"/>
      <c r="F93" s="41" t="s">
        <v>104</v>
      </c>
      <c r="G93" s="45">
        <v>0</v>
      </c>
      <c r="H93" s="30">
        <v>0</v>
      </c>
      <c r="I93" s="30">
        <v>0</v>
      </c>
      <c r="J93" s="30">
        <v>11</v>
      </c>
      <c r="K93" s="30">
        <v>0</v>
      </c>
      <c r="L93" s="30">
        <v>18</v>
      </c>
      <c r="M93" s="30">
        <v>20</v>
      </c>
      <c r="N93" s="30">
        <v>36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85</v>
      </c>
      <c r="W93" s="42">
        <v>0</v>
      </c>
      <c r="X93"/>
    </row>
    <row r="94" spans="1:24" ht="15" x14ac:dyDescent="0.25">
      <c r="A94" s="40"/>
      <c r="B94" s="40"/>
      <c r="C94" s="40"/>
      <c r="D94" s="63" t="s">
        <v>242</v>
      </c>
      <c r="E94" s="64"/>
      <c r="F94" s="64"/>
      <c r="G94" s="65">
        <v>225</v>
      </c>
      <c r="H94" s="66">
        <v>0</v>
      </c>
      <c r="I94" s="66">
        <v>0</v>
      </c>
      <c r="J94" s="66">
        <v>11</v>
      </c>
      <c r="K94" s="66">
        <v>0</v>
      </c>
      <c r="L94" s="66">
        <v>18</v>
      </c>
      <c r="M94" s="66">
        <v>20</v>
      </c>
      <c r="N94" s="66">
        <v>36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85</v>
      </c>
      <c r="W94" s="67">
        <v>0.37777777777777777</v>
      </c>
      <c r="X94"/>
    </row>
    <row r="95" spans="1:24" ht="15" x14ac:dyDescent="0.25">
      <c r="A95" s="40"/>
      <c r="B95" s="40"/>
      <c r="C95" s="40"/>
      <c r="D95" s="35" t="s">
        <v>176</v>
      </c>
      <c r="E95" s="35">
        <v>5624</v>
      </c>
      <c r="F95" s="35" t="s">
        <v>102</v>
      </c>
      <c r="G95" s="43">
        <v>40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39">
        <v>0</v>
      </c>
      <c r="X95"/>
    </row>
    <row r="96" spans="1:24" ht="15" x14ac:dyDescent="0.25">
      <c r="A96" s="40"/>
      <c r="B96" s="40"/>
      <c r="C96" s="40"/>
      <c r="D96" s="40"/>
      <c r="E96" s="40"/>
      <c r="F96" s="41" t="s">
        <v>104</v>
      </c>
      <c r="G96" s="45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1</v>
      </c>
      <c r="N96" s="30">
        <v>2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3</v>
      </c>
      <c r="W96" s="42">
        <v>0</v>
      </c>
      <c r="X96"/>
    </row>
    <row r="97" spans="1:24" ht="15" x14ac:dyDescent="0.25">
      <c r="A97" s="40"/>
      <c r="B97" s="40"/>
      <c r="C97" s="40"/>
      <c r="D97" s="63" t="s">
        <v>254</v>
      </c>
      <c r="E97" s="64"/>
      <c r="F97" s="64"/>
      <c r="G97" s="65">
        <v>40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</v>
      </c>
      <c r="N97" s="66">
        <v>2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3</v>
      </c>
      <c r="W97" s="67">
        <v>7.4999999999999997E-2</v>
      </c>
      <c r="X97"/>
    </row>
    <row r="98" spans="1:24" ht="15" x14ac:dyDescent="0.25">
      <c r="A98" s="47" t="s">
        <v>105</v>
      </c>
      <c r="B98" s="57"/>
      <c r="C98" s="57"/>
      <c r="D98" s="57"/>
      <c r="E98" s="57"/>
      <c r="F98" s="57"/>
      <c r="G98" s="58">
        <v>1927.5</v>
      </c>
      <c r="H98" s="59">
        <v>0</v>
      </c>
      <c r="I98" s="59">
        <v>0</v>
      </c>
      <c r="J98" s="59">
        <v>95</v>
      </c>
      <c r="K98" s="59">
        <v>72</v>
      </c>
      <c r="L98" s="59">
        <v>22</v>
      </c>
      <c r="M98" s="59">
        <v>84</v>
      </c>
      <c r="N98" s="59">
        <v>154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427</v>
      </c>
      <c r="W98" s="60">
        <v>0.22153047989623864</v>
      </c>
      <c r="X98"/>
    </row>
    <row r="99" spans="1:24" ht="15" x14ac:dyDescent="0.25">
      <c r="A99" s="35" t="s">
        <v>61</v>
      </c>
      <c r="B99" s="35" t="s">
        <v>116</v>
      </c>
      <c r="C99" s="35" t="s">
        <v>122</v>
      </c>
      <c r="D99" s="35" t="s">
        <v>164</v>
      </c>
      <c r="E99" s="35">
        <v>5452</v>
      </c>
      <c r="F99" s="35" t="s">
        <v>62</v>
      </c>
      <c r="G99" s="43">
        <v>650</v>
      </c>
      <c r="H99" s="44">
        <v>0</v>
      </c>
      <c r="I99" s="44">
        <v>0</v>
      </c>
      <c r="J99" s="44">
        <v>0</v>
      </c>
      <c r="K99" s="44">
        <v>195</v>
      </c>
      <c r="L99" s="44">
        <v>0</v>
      </c>
      <c r="M99" s="44">
        <v>0</v>
      </c>
      <c r="N99" s="44">
        <v>130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325</v>
      </c>
      <c r="W99" s="39">
        <v>0.5</v>
      </c>
      <c r="X99"/>
    </row>
    <row r="100" spans="1:24" ht="15" x14ac:dyDescent="0.25">
      <c r="A100" s="40"/>
      <c r="B100" s="40"/>
      <c r="C100" s="40"/>
      <c r="D100" s="63" t="s">
        <v>241</v>
      </c>
      <c r="E100" s="64"/>
      <c r="F100" s="64"/>
      <c r="G100" s="65">
        <v>650</v>
      </c>
      <c r="H100" s="66">
        <v>0</v>
      </c>
      <c r="I100" s="66">
        <v>0</v>
      </c>
      <c r="J100" s="66">
        <v>0</v>
      </c>
      <c r="K100" s="66">
        <v>195</v>
      </c>
      <c r="L100" s="66">
        <v>0</v>
      </c>
      <c r="M100" s="66">
        <v>0</v>
      </c>
      <c r="N100" s="66">
        <v>130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325</v>
      </c>
      <c r="W100" s="67">
        <v>0.5</v>
      </c>
      <c r="X100"/>
    </row>
    <row r="101" spans="1:24" ht="15" x14ac:dyDescent="0.25">
      <c r="A101" s="40"/>
      <c r="B101" s="35" t="s">
        <v>184</v>
      </c>
      <c r="C101" s="35">
        <v>56114</v>
      </c>
      <c r="D101" s="35" t="s">
        <v>173</v>
      </c>
      <c r="E101" s="35">
        <v>5653</v>
      </c>
      <c r="F101" s="35" t="s">
        <v>119</v>
      </c>
      <c r="G101" s="43">
        <v>10</v>
      </c>
      <c r="H101" s="44">
        <v>0</v>
      </c>
      <c r="I101" s="44">
        <v>0</v>
      </c>
      <c r="J101" s="44">
        <v>0</v>
      </c>
      <c r="K101" s="44">
        <v>10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10</v>
      </c>
      <c r="W101" s="39">
        <v>1</v>
      </c>
      <c r="X101"/>
    </row>
    <row r="102" spans="1:24" ht="15" x14ac:dyDescent="0.25">
      <c r="A102" s="40"/>
      <c r="B102" s="40"/>
      <c r="C102" s="40"/>
      <c r="D102" s="63" t="s">
        <v>242</v>
      </c>
      <c r="E102" s="64"/>
      <c r="F102" s="64"/>
      <c r="G102" s="65">
        <v>10</v>
      </c>
      <c r="H102" s="66">
        <v>0</v>
      </c>
      <c r="I102" s="66">
        <v>0</v>
      </c>
      <c r="J102" s="66">
        <v>0</v>
      </c>
      <c r="K102" s="66">
        <v>10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10</v>
      </c>
      <c r="W102" s="67">
        <v>1</v>
      </c>
      <c r="X102"/>
    </row>
    <row r="103" spans="1:24" ht="15" x14ac:dyDescent="0.25">
      <c r="A103" s="40"/>
      <c r="B103" s="35" t="s">
        <v>185</v>
      </c>
      <c r="C103" s="35">
        <v>56495</v>
      </c>
      <c r="D103" s="35" t="s">
        <v>141</v>
      </c>
      <c r="E103" s="35">
        <v>6086</v>
      </c>
      <c r="F103" s="35" t="s">
        <v>121</v>
      </c>
      <c r="G103" s="43">
        <v>9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9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9</v>
      </c>
      <c r="W103" s="39">
        <v>1</v>
      </c>
      <c r="X103"/>
    </row>
    <row r="104" spans="1:24" ht="15" x14ac:dyDescent="0.25">
      <c r="A104" s="40"/>
      <c r="B104" s="40"/>
      <c r="C104" s="40"/>
      <c r="D104" s="63" t="s">
        <v>252</v>
      </c>
      <c r="E104" s="64"/>
      <c r="F104" s="64"/>
      <c r="G104" s="65">
        <v>9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9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9</v>
      </c>
      <c r="W104" s="67">
        <v>1</v>
      </c>
      <c r="X104"/>
    </row>
    <row r="105" spans="1:24" ht="15" x14ac:dyDescent="0.25">
      <c r="A105" s="40"/>
      <c r="B105" s="35" t="s">
        <v>186</v>
      </c>
      <c r="C105" s="35">
        <v>56557</v>
      </c>
      <c r="D105" s="35" t="s">
        <v>173</v>
      </c>
      <c r="E105" s="35">
        <v>5653</v>
      </c>
      <c r="F105" s="35" t="s">
        <v>119</v>
      </c>
      <c r="G105" s="43">
        <v>9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9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9</v>
      </c>
      <c r="W105" s="39">
        <v>1</v>
      </c>
      <c r="X105"/>
    </row>
    <row r="106" spans="1:24" ht="15" x14ac:dyDescent="0.25">
      <c r="A106" s="40"/>
      <c r="B106" s="40"/>
      <c r="C106" s="40"/>
      <c r="D106" s="63" t="s">
        <v>242</v>
      </c>
      <c r="E106" s="64"/>
      <c r="F106" s="64"/>
      <c r="G106" s="65">
        <v>9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9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9</v>
      </c>
      <c r="W106" s="67">
        <v>1</v>
      </c>
      <c r="X106"/>
    </row>
    <row r="107" spans="1:24" ht="15" x14ac:dyDescent="0.25">
      <c r="A107" s="40"/>
      <c r="B107" s="35" t="s">
        <v>187</v>
      </c>
      <c r="C107" s="35">
        <v>56693</v>
      </c>
      <c r="D107" s="35" t="s">
        <v>173</v>
      </c>
      <c r="E107" s="35">
        <v>5653</v>
      </c>
      <c r="F107" s="35" t="s">
        <v>119</v>
      </c>
      <c r="G107" s="43">
        <v>13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13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13</v>
      </c>
      <c r="W107" s="39">
        <v>1</v>
      </c>
      <c r="X107"/>
    </row>
    <row r="108" spans="1:24" ht="15" x14ac:dyDescent="0.25">
      <c r="A108" s="40"/>
      <c r="B108" s="40"/>
      <c r="C108" s="40"/>
      <c r="D108" s="63" t="s">
        <v>242</v>
      </c>
      <c r="E108" s="64"/>
      <c r="F108" s="64"/>
      <c r="G108" s="65">
        <v>13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13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13</v>
      </c>
      <c r="W108" s="67">
        <v>1</v>
      </c>
      <c r="X108"/>
    </row>
    <row r="109" spans="1:24" ht="15" x14ac:dyDescent="0.25">
      <c r="A109" s="40"/>
      <c r="B109" s="35" t="s">
        <v>188</v>
      </c>
      <c r="C109" s="35">
        <v>56836</v>
      </c>
      <c r="D109" s="35" t="s">
        <v>173</v>
      </c>
      <c r="E109" s="35">
        <v>5653</v>
      </c>
      <c r="F109" s="35" t="s">
        <v>120</v>
      </c>
      <c r="G109" s="43">
        <v>6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6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6</v>
      </c>
      <c r="W109" s="39">
        <v>1</v>
      </c>
      <c r="X109"/>
    </row>
    <row r="110" spans="1:24" ht="15" x14ac:dyDescent="0.25">
      <c r="A110" s="40"/>
      <c r="B110" s="40"/>
      <c r="C110" s="40"/>
      <c r="D110" s="63" t="s">
        <v>242</v>
      </c>
      <c r="E110" s="64"/>
      <c r="F110" s="64"/>
      <c r="G110" s="65">
        <v>6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6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6</v>
      </c>
      <c r="W110" s="67">
        <v>1</v>
      </c>
      <c r="X110"/>
    </row>
    <row r="111" spans="1:24" ht="15" x14ac:dyDescent="0.25">
      <c r="A111" s="40"/>
      <c r="B111" s="35" t="s">
        <v>189</v>
      </c>
      <c r="C111" s="35">
        <v>56937</v>
      </c>
      <c r="D111" s="35" t="s">
        <v>173</v>
      </c>
      <c r="E111" s="35">
        <v>5653</v>
      </c>
      <c r="F111" s="35" t="s">
        <v>119</v>
      </c>
      <c r="G111" s="43">
        <v>24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24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24</v>
      </c>
      <c r="W111" s="39">
        <v>1</v>
      </c>
      <c r="X111"/>
    </row>
    <row r="112" spans="1:24" ht="15" x14ac:dyDescent="0.25">
      <c r="A112" s="40"/>
      <c r="B112" s="40"/>
      <c r="C112" s="40"/>
      <c r="D112" s="63" t="s">
        <v>242</v>
      </c>
      <c r="E112" s="64"/>
      <c r="F112" s="64"/>
      <c r="G112" s="65">
        <v>24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24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24</v>
      </c>
      <c r="W112" s="67">
        <v>1</v>
      </c>
      <c r="X112"/>
    </row>
    <row r="113" spans="1:24" ht="15" x14ac:dyDescent="0.25">
      <c r="A113" s="40"/>
      <c r="B113" s="35" t="s">
        <v>190</v>
      </c>
      <c r="C113" s="35">
        <v>18755229</v>
      </c>
      <c r="D113" s="35" t="s">
        <v>164</v>
      </c>
      <c r="E113" s="35">
        <v>5452</v>
      </c>
      <c r="F113" s="35" t="s">
        <v>121</v>
      </c>
      <c r="G113" s="43">
        <v>1</v>
      </c>
      <c r="H113" s="44">
        <v>0</v>
      </c>
      <c r="I113" s="44">
        <v>0</v>
      </c>
      <c r="J113" s="44">
        <v>0</v>
      </c>
      <c r="K113" s="44">
        <v>1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1</v>
      </c>
      <c r="W113" s="39">
        <v>1</v>
      </c>
      <c r="X113"/>
    </row>
    <row r="114" spans="1:24" ht="15" x14ac:dyDescent="0.25">
      <c r="A114" s="40"/>
      <c r="B114" s="40"/>
      <c r="C114" s="40"/>
      <c r="D114" s="63" t="s">
        <v>241</v>
      </c>
      <c r="E114" s="64"/>
      <c r="F114" s="64"/>
      <c r="G114" s="65">
        <v>1</v>
      </c>
      <c r="H114" s="66">
        <v>0</v>
      </c>
      <c r="I114" s="66">
        <v>0</v>
      </c>
      <c r="J114" s="66">
        <v>0</v>
      </c>
      <c r="K114" s="66">
        <v>1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1</v>
      </c>
      <c r="W114" s="67">
        <v>1</v>
      </c>
      <c r="X114"/>
    </row>
    <row r="115" spans="1:24" ht="15" x14ac:dyDescent="0.25">
      <c r="A115" s="40"/>
      <c r="B115" s="35" t="s">
        <v>192</v>
      </c>
      <c r="C115" s="35" t="s">
        <v>191</v>
      </c>
      <c r="D115" s="35" t="s">
        <v>173</v>
      </c>
      <c r="E115" s="35">
        <v>5653</v>
      </c>
      <c r="F115" s="35" t="s">
        <v>120</v>
      </c>
      <c r="G115" s="43">
        <v>14</v>
      </c>
      <c r="H115" s="44">
        <v>0</v>
      </c>
      <c r="I115" s="44">
        <v>0</v>
      </c>
      <c r="J115" s="44">
        <v>0</v>
      </c>
      <c r="K115" s="44">
        <v>9</v>
      </c>
      <c r="L115" s="44">
        <v>5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14</v>
      </c>
      <c r="W115" s="39">
        <v>1</v>
      </c>
      <c r="X115"/>
    </row>
    <row r="116" spans="1:24" ht="15" x14ac:dyDescent="0.25">
      <c r="A116" s="40"/>
      <c r="B116" s="40"/>
      <c r="C116" s="40"/>
      <c r="D116" s="63" t="s">
        <v>242</v>
      </c>
      <c r="E116" s="64"/>
      <c r="F116" s="64"/>
      <c r="G116" s="65">
        <v>14</v>
      </c>
      <c r="H116" s="66">
        <v>0</v>
      </c>
      <c r="I116" s="66">
        <v>0</v>
      </c>
      <c r="J116" s="66">
        <v>0</v>
      </c>
      <c r="K116" s="66">
        <v>9</v>
      </c>
      <c r="L116" s="66">
        <v>5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14</v>
      </c>
      <c r="W116" s="67">
        <v>1</v>
      </c>
      <c r="X116"/>
    </row>
    <row r="117" spans="1:24" ht="15" x14ac:dyDescent="0.25">
      <c r="A117" s="40"/>
      <c r="B117" s="35" t="s">
        <v>194</v>
      </c>
      <c r="C117" s="35" t="s">
        <v>193</v>
      </c>
      <c r="D117" s="35" t="s">
        <v>141</v>
      </c>
      <c r="E117" s="35">
        <v>6086</v>
      </c>
      <c r="F117" s="35" t="s">
        <v>121</v>
      </c>
      <c r="G117" s="43">
        <v>6</v>
      </c>
      <c r="H117" s="44">
        <v>0</v>
      </c>
      <c r="I117" s="44">
        <v>0</v>
      </c>
      <c r="J117" s="44">
        <v>6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6</v>
      </c>
      <c r="W117" s="39">
        <v>1</v>
      </c>
      <c r="X117"/>
    </row>
    <row r="118" spans="1:24" ht="15" x14ac:dyDescent="0.25">
      <c r="A118" s="40"/>
      <c r="B118" s="40"/>
      <c r="C118" s="40"/>
      <c r="D118" s="63" t="s">
        <v>252</v>
      </c>
      <c r="E118" s="64"/>
      <c r="F118" s="64"/>
      <c r="G118" s="65">
        <v>6</v>
      </c>
      <c r="H118" s="66">
        <v>0</v>
      </c>
      <c r="I118" s="66">
        <v>0</v>
      </c>
      <c r="J118" s="66">
        <v>6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6</v>
      </c>
      <c r="W118" s="67">
        <v>1</v>
      </c>
      <c r="X118"/>
    </row>
    <row r="119" spans="1:24" ht="15" x14ac:dyDescent="0.25">
      <c r="A119" s="40"/>
      <c r="B119" s="35" t="s">
        <v>196</v>
      </c>
      <c r="C119" s="35" t="s">
        <v>195</v>
      </c>
      <c r="D119" s="35" t="s">
        <v>176</v>
      </c>
      <c r="E119" s="35">
        <v>5624</v>
      </c>
      <c r="F119" s="35" t="s">
        <v>121</v>
      </c>
      <c r="G119" s="43">
        <v>4</v>
      </c>
      <c r="H119" s="44">
        <v>0</v>
      </c>
      <c r="I119" s="44">
        <v>0</v>
      </c>
      <c r="J119" s="44">
        <v>4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4</v>
      </c>
      <c r="W119" s="39">
        <v>1</v>
      </c>
      <c r="X119"/>
    </row>
    <row r="120" spans="1:24" ht="15" x14ac:dyDescent="0.25">
      <c r="A120" s="40"/>
      <c r="B120" s="40"/>
      <c r="C120" s="40"/>
      <c r="D120" s="63" t="s">
        <v>254</v>
      </c>
      <c r="E120" s="64"/>
      <c r="F120" s="64"/>
      <c r="G120" s="65">
        <v>4</v>
      </c>
      <c r="H120" s="66">
        <v>0</v>
      </c>
      <c r="I120" s="66">
        <v>0</v>
      </c>
      <c r="J120" s="66">
        <v>4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4</v>
      </c>
      <c r="W120" s="67">
        <v>1</v>
      </c>
      <c r="X120"/>
    </row>
    <row r="121" spans="1:24" ht="15" x14ac:dyDescent="0.25">
      <c r="A121" s="40"/>
      <c r="B121" s="35" t="s">
        <v>198</v>
      </c>
      <c r="C121" s="35" t="s">
        <v>197</v>
      </c>
      <c r="D121" s="35" t="s">
        <v>141</v>
      </c>
      <c r="E121" s="35">
        <v>6086</v>
      </c>
      <c r="F121" s="35" t="s">
        <v>119</v>
      </c>
      <c r="G121" s="43">
        <v>30</v>
      </c>
      <c r="H121" s="44">
        <v>0</v>
      </c>
      <c r="I121" s="44">
        <v>0</v>
      </c>
      <c r="J121" s="44">
        <v>0</v>
      </c>
      <c r="K121" s="44">
        <v>30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30</v>
      </c>
      <c r="W121" s="39">
        <v>1</v>
      </c>
      <c r="X121"/>
    </row>
    <row r="122" spans="1:24" ht="15" x14ac:dyDescent="0.25">
      <c r="A122" s="40"/>
      <c r="B122" s="40"/>
      <c r="C122" s="40"/>
      <c r="D122" s="63" t="s">
        <v>252</v>
      </c>
      <c r="E122" s="64"/>
      <c r="F122" s="64"/>
      <c r="G122" s="65">
        <v>30</v>
      </c>
      <c r="H122" s="66">
        <v>0</v>
      </c>
      <c r="I122" s="66">
        <v>0</v>
      </c>
      <c r="J122" s="66">
        <v>0</v>
      </c>
      <c r="K122" s="66">
        <v>30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30</v>
      </c>
      <c r="W122" s="67">
        <v>1</v>
      </c>
      <c r="X122"/>
    </row>
    <row r="123" spans="1:24" ht="15" x14ac:dyDescent="0.25">
      <c r="A123" s="40"/>
      <c r="B123" s="35" t="s">
        <v>200</v>
      </c>
      <c r="C123" s="35" t="s">
        <v>199</v>
      </c>
      <c r="D123" s="35" t="s">
        <v>173</v>
      </c>
      <c r="E123" s="35">
        <v>5653</v>
      </c>
      <c r="F123" s="35" t="s">
        <v>119</v>
      </c>
      <c r="G123" s="43">
        <v>20</v>
      </c>
      <c r="H123" s="44">
        <v>0</v>
      </c>
      <c r="I123" s="44">
        <v>0</v>
      </c>
      <c r="J123" s="44">
        <v>0</v>
      </c>
      <c r="K123" s="44">
        <v>0</v>
      </c>
      <c r="L123" s="44">
        <v>20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20</v>
      </c>
      <c r="W123" s="39">
        <v>1</v>
      </c>
      <c r="X123"/>
    </row>
    <row r="124" spans="1:24" ht="15" x14ac:dyDescent="0.25">
      <c r="A124" s="40"/>
      <c r="B124" s="40"/>
      <c r="C124" s="40"/>
      <c r="D124" s="63" t="s">
        <v>242</v>
      </c>
      <c r="E124" s="64"/>
      <c r="F124" s="64"/>
      <c r="G124" s="65">
        <v>20</v>
      </c>
      <c r="H124" s="66">
        <v>0</v>
      </c>
      <c r="I124" s="66">
        <v>0</v>
      </c>
      <c r="J124" s="66">
        <v>0</v>
      </c>
      <c r="K124" s="66">
        <v>0</v>
      </c>
      <c r="L124" s="66">
        <v>20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20</v>
      </c>
      <c r="W124" s="67">
        <v>1</v>
      </c>
      <c r="X124"/>
    </row>
    <row r="125" spans="1:24" ht="15" x14ac:dyDescent="0.25">
      <c r="A125" s="40"/>
      <c r="B125" s="35" t="s">
        <v>202</v>
      </c>
      <c r="C125" s="35" t="s">
        <v>201</v>
      </c>
      <c r="D125" s="35" t="s">
        <v>173</v>
      </c>
      <c r="E125" s="35">
        <v>5653</v>
      </c>
      <c r="F125" s="35" t="s">
        <v>119</v>
      </c>
      <c r="G125" s="43">
        <v>9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9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9</v>
      </c>
      <c r="W125" s="39">
        <v>1</v>
      </c>
      <c r="X125"/>
    </row>
    <row r="126" spans="1:24" ht="15" x14ac:dyDescent="0.25">
      <c r="A126" s="40"/>
      <c r="B126" s="40"/>
      <c r="C126" s="40"/>
      <c r="D126" s="63" t="s">
        <v>242</v>
      </c>
      <c r="E126" s="64"/>
      <c r="F126" s="64"/>
      <c r="G126" s="65">
        <v>9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9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9</v>
      </c>
      <c r="W126" s="67">
        <v>1</v>
      </c>
      <c r="X126"/>
    </row>
    <row r="127" spans="1:24" ht="15" x14ac:dyDescent="0.25">
      <c r="A127" s="40"/>
      <c r="B127" s="35" t="s">
        <v>204</v>
      </c>
      <c r="C127" s="35" t="s">
        <v>203</v>
      </c>
      <c r="D127" s="35" t="s">
        <v>173</v>
      </c>
      <c r="E127" s="35">
        <v>5653</v>
      </c>
      <c r="F127" s="35" t="s">
        <v>119</v>
      </c>
      <c r="G127" s="43">
        <v>13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13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13</v>
      </c>
      <c r="W127" s="39">
        <v>1</v>
      </c>
      <c r="X127"/>
    </row>
    <row r="128" spans="1:24" ht="15" x14ac:dyDescent="0.25">
      <c r="A128" s="40"/>
      <c r="B128" s="40"/>
      <c r="C128" s="40"/>
      <c r="D128" s="63" t="s">
        <v>242</v>
      </c>
      <c r="E128" s="64"/>
      <c r="F128" s="64"/>
      <c r="G128" s="65">
        <v>13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13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13</v>
      </c>
      <c r="W128" s="67">
        <v>1</v>
      </c>
      <c r="X128"/>
    </row>
    <row r="129" spans="1:24" ht="15" x14ac:dyDescent="0.25">
      <c r="A129" s="40"/>
      <c r="B129" s="35" t="s">
        <v>206</v>
      </c>
      <c r="C129" s="35" t="s">
        <v>205</v>
      </c>
      <c r="D129" s="35" t="s">
        <v>173</v>
      </c>
      <c r="E129" s="35">
        <v>5653</v>
      </c>
      <c r="F129" s="35" t="s">
        <v>119</v>
      </c>
      <c r="G129" s="43">
        <v>11</v>
      </c>
      <c r="H129" s="44">
        <v>0</v>
      </c>
      <c r="I129" s="44">
        <v>0</v>
      </c>
      <c r="J129" s="44">
        <v>0</v>
      </c>
      <c r="K129" s="44">
        <v>0</v>
      </c>
      <c r="L129" s="44">
        <v>11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11</v>
      </c>
      <c r="W129" s="39">
        <v>1</v>
      </c>
      <c r="X129"/>
    </row>
    <row r="130" spans="1:24" ht="15" x14ac:dyDescent="0.25">
      <c r="A130" s="40"/>
      <c r="B130" s="40"/>
      <c r="C130" s="40"/>
      <c r="D130" s="63" t="s">
        <v>242</v>
      </c>
      <c r="E130" s="64"/>
      <c r="F130" s="64"/>
      <c r="G130" s="65">
        <v>11</v>
      </c>
      <c r="H130" s="66">
        <v>0</v>
      </c>
      <c r="I130" s="66">
        <v>0</v>
      </c>
      <c r="J130" s="66">
        <v>0</v>
      </c>
      <c r="K130" s="66">
        <v>0</v>
      </c>
      <c r="L130" s="66">
        <v>11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11</v>
      </c>
      <c r="W130" s="67">
        <v>1</v>
      </c>
      <c r="X130"/>
    </row>
    <row r="131" spans="1:24" ht="15" x14ac:dyDescent="0.25">
      <c r="A131" s="40"/>
      <c r="B131" s="35" t="s">
        <v>208</v>
      </c>
      <c r="C131" s="35" t="s">
        <v>207</v>
      </c>
      <c r="D131" s="35" t="s">
        <v>141</v>
      </c>
      <c r="E131" s="35">
        <v>6086</v>
      </c>
      <c r="F131" s="35" t="s">
        <v>119</v>
      </c>
      <c r="G131" s="43">
        <v>7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7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7</v>
      </c>
      <c r="W131" s="39">
        <v>1</v>
      </c>
      <c r="X131"/>
    </row>
    <row r="132" spans="1:24" ht="15" x14ac:dyDescent="0.25">
      <c r="A132" s="40"/>
      <c r="B132" s="40"/>
      <c r="C132" s="40"/>
      <c r="D132" s="63" t="s">
        <v>252</v>
      </c>
      <c r="E132" s="64"/>
      <c r="F132" s="64"/>
      <c r="G132" s="65">
        <v>7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7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7</v>
      </c>
      <c r="W132" s="67">
        <v>1</v>
      </c>
      <c r="X132"/>
    </row>
    <row r="133" spans="1:24" ht="15" x14ac:dyDescent="0.25">
      <c r="A133" s="40"/>
      <c r="B133" s="35" t="s">
        <v>210</v>
      </c>
      <c r="C133" s="35" t="s">
        <v>209</v>
      </c>
      <c r="D133" s="35" t="s">
        <v>149</v>
      </c>
      <c r="E133" s="35">
        <v>6096</v>
      </c>
      <c r="F133" s="35" t="s">
        <v>119</v>
      </c>
      <c r="G133" s="43">
        <v>14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14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14</v>
      </c>
      <c r="W133" s="39">
        <v>1</v>
      </c>
      <c r="X133"/>
    </row>
    <row r="134" spans="1:24" ht="15" x14ac:dyDescent="0.25">
      <c r="A134" s="40"/>
      <c r="B134" s="40"/>
      <c r="C134" s="40"/>
      <c r="D134" s="63" t="s">
        <v>245</v>
      </c>
      <c r="E134" s="64"/>
      <c r="F134" s="64"/>
      <c r="G134" s="65">
        <v>14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14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14</v>
      </c>
      <c r="W134" s="67">
        <v>1</v>
      </c>
      <c r="X134"/>
    </row>
    <row r="135" spans="1:24" ht="15" x14ac:dyDescent="0.25">
      <c r="A135" s="40"/>
      <c r="B135" s="35" t="s">
        <v>212</v>
      </c>
      <c r="C135" s="35" t="s">
        <v>211</v>
      </c>
      <c r="D135" s="35" t="s">
        <v>173</v>
      </c>
      <c r="E135" s="35">
        <v>5653</v>
      </c>
      <c r="F135" s="35" t="s">
        <v>119</v>
      </c>
      <c r="G135" s="43">
        <v>9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9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9</v>
      </c>
      <c r="W135" s="39">
        <v>1</v>
      </c>
      <c r="X135"/>
    </row>
    <row r="136" spans="1:24" ht="15" x14ac:dyDescent="0.25">
      <c r="A136" s="40"/>
      <c r="B136" s="40"/>
      <c r="C136" s="40"/>
      <c r="D136" s="63" t="s">
        <v>242</v>
      </c>
      <c r="E136" s="64"/>
      <c r="F136" s="64"/>
      <c r="G136" s="65">
        <v>9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9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9</v>
      </c>
      <c r="W136" s="67">
        <v>1</v>
      </c>
      <c r="X136"/>
    </row>
    <row r="137" spans="1:24" ht="15" x14ac:dyDescent="0.25">
      <c r="A137" s="40"/>
      <c r="B137" s="35" t="s">
        <v>214</v>
      </c>
      <c r="C137" s="35" t="s">
        <v>213</v>
      </c>
      <c r="D137" s="35" t="s">
        <v>173</v>
      </c>
      <c r="E137" s="35">
        <v>5653</v>
      </c>
      <c r="F137" s="35" t="s">
        <v>119</v>
      </c>
      <c r="G137" s="43">
        <v>5</v>
      </c>
      <c r="H137" s="44">
        <v>0</v>
      </c>
      <c r="I137" s="44">
        <v>0</v>
      </c>
      <c r="J137" s="44">
        <v>0</v>
      </c>
      <c r="K137" s="44">
        <v>5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5</v>
      </c>
      <c r="W137" s="39">
        <v>1</v>
      </c>
      <c r="X137"/>
    </row>
    <row r="138" spans="1:24" ht="15" x14ac:dyDescent="0.25">
      <c r="A138" s="40"/>
      <c r="B138" s="40"/>
      <c r="C138" s="40"/>
      <c r="D138" s="63" t="s">
        <v>242</v>
      </c>
      <c r="E138" s="64"/>
      <c r="F138" s="64"/>
      <c r="G138" s="65">
        <v>5</v>
      </c>
      <c r="H138" s="66">
        <v>0</v>
      </c>
      <c r="I138" s="66">
        <v>0</v>
      </c>
      <c r="J138" s="66">
        <v>0</v>
      </c>
      <c r="K138" s="66">
        <v>5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5</v>
      </c>
      <c r="W138" s="67">
        <v>1</v>
      </c>
      <c r="X138"/>
    </row>
    <row r="139" spans="1:24" ht="15" x14ac:dyDescent="0.25">
      <c r="A139" s="40"/>
      <c r="B139" s="35" t="s">
        <v>216</v>
      </c>
      <c r="C139" s="35" t="s">
        <v>215</v>
      </c>
      <c r="D139" s="35" t="s">
        <v>173</v>
      </c>
      <c r="E139" s="35">
        <v>5653</v>
      </c>
      <c r="F139" s="35" t="s">
        <v>119</v>
      </c>
      <c r="G139" s="43">
        <v>14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14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14</v>
      </c>
      <c r="W139" s="39">
        <v>1</v>
      </c>
      <c r="X139"/>
    </row>
    <row r="140" spans="1:24" ht="15" x14ac:dyDescent="0.25">
      <c r="A140" s="40"/>
      <c r="B140" s="40"/>
      <c r="C140" s="40"/>
      <c r="D140" s="63" t="s">
        <v>242</v>
      </c>
      <c r="E140" s="64"/>
      <c r="F140" s="64"/>
      <c r="G140" s="65">
        <v>14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14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14</v>
      </c>
      <c r="W140" s="67">
        <v>1</v>
      </c>
      <c r="X140"/>
    </row>
    <row r="141" spans="1:24" ht="15" x14ac:dyDescent="0.25">
      <c r="A141" s="40"/>
      <c r="B141" s="35" t="s">
        <v>130</v>
      </c>
      <c r="C141" s="35" t="s">
        <v>129</v>
      </c>
      <c r="D141" s="35" t="s">
        <v>173</v>
      </c>
      <c r="E141" s="35">
        <v>5653</v>
      </c>
      <c r="F141" s="35" t="s">
        <v>119</v>
      </c>
      <c r="G141" s="43">
        <v>5</v>
      </c>
      <c r="H141" s="44">
        <v>0</v>
      </c>
      <c r="I141" s="44">
        <v>0</v>
      </c>
      <c r="J141" s="44">
        <v>5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5</v>
      </c>
      <c r="W141" s="39">
        <v>1</v>
      </c>
      <c r="X141"/>
    </row>
    <row r="142" spans="1:24" ht="15" x14ac:dyDescent="0.25">
      <c r="A142" s="40"/>
      <c r="B142" s="40"/>
      <c r="C142" s="40"/>
      <c r="D142" s="63" t="s">
        <v>242</v>
      </c>
      <c r="E142" s="64"/>
      <c r="F142" s="64"/>
      <c r="G142" s="65">
        <v>5</v>
      </c>
      <c r="H142" s="66">
        <v>0</v>
      </c>
      <c r="I142" s="66">
        <v>0</v>
      </c>
      <c r="J142" s="66">
        <v>5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5</v>
      </c>
      <c r="W142" s="67">
        <v>1</v>
      </c>
      <c r="X142"/>
    </row>
    <row r="143" spans="1:24" ht="15" x14ac:dyDescent="0.25">
      <c r="A143" s="40"/>
      <c r="B143" s="35" t="s">
        <v>218</v>
      </c>
      <c r="C143" s="35" t="s">
        <v>217</v>
      </c>
      <c r="D143" s="35" t="s">
        <v>173</v>
      </c>
      <c r="E143" s="35">
        <v>5653</v>
      </c>
      <c r="F143" s="35" t="s">
        <v>119</v>
      </c>
      <c r="G143" s="43">
        <v>23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23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23</v>
      </c>
      <c r="W143" s="39">
        <v>1</v>
      </c>
      <c r="X143"/>
    </row>
    <row r="144" spans="1:24" ht="15" x14ac:dyDescent="0.25">
      <c r="A144" s="40"/>
      <c r="B144" s="40"/>
      <c r="C144" s="40"/>
      <c r="D144" s="63" t="s">
        <v>242</v>
      </c>
      <c r="E144" s="64"/>
      <c r="F144" s="64"/>
      <c r="G144" s="65">
        <v>23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23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23</v>
      </c>
      <c r="W144" s="67">
        <v>1</v>
      </c>
      <c r="X144"/>
    </row>
    <row r="145" spans="1:24" ht="15" x14ac:dyDescent="0.25">
      <c r="A145" s="40"/>
      <c r="B145" s="35" t="s">
        <v>220</v>
      </c>
      <c r="C145" s="35" t="s">
        <v>219</v>
      </c>
      <c r="D145" s="35" t="s">
        <v>173</v>
      </c>
      <c r="E145" s="35">
        <v>5653</v>
      </c>
      <c r="F145" s="35" t="s">
        <v>119</v>
      </c>
      <c r="G145" s="43">
        <v>6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6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6</v>
      </c>
      <c r="W145" s="39">
        <v>1</v>
      </c>
      <c r="X145"/>
    </row>
    <row r="146" spans="1:24" ht="15" x14ac:dyDescent="0.25">
      <c r="A146" s="40"/>
      <c r="B146" s="40"/>
      <c r="C146" s="40"/>
      <c r="D146" s="63" t="s">
        <v>242</v>
      </c>
      <c r="E146" s="64"/>
      <c r="F146" s="64"/>
      <c r="G146" s="65">
        <v>6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6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6</v>
      </c>
      <c r="W146" s="67">
        <v>1</v>
      </c>
      <c r="X146"/>
    </row>
    <row r="147" spans="1:24" ht="15" x14ac:dyDescent="0.25">
      <c r="A147" s="40"/>
      <c r="B147" s="35" t="s">
        <v>222</v>
      </c>
      <c r="C147" s="35" t="s">
        <v>221</v>
      </c>
      <c r="D147" s="35" t="s">
        <v>173</v>
      </c>
      <c r="E147" s="35">
        <v>5653</v>
      </c>
      <c r="F147" s="35" t="s">
        <v>119</v>
      </c>
      <c r="G147" s="43">
        <v>42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42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42</v>
      </c>
      <c r="W147" s="39">
        <v>1</v>
      </c>
      <c r="X147"/>
    </row>
    <row r="148" spans="1:24" ht="15" x14ac:dyDescent="0.25">
      <c r="A148" s="40"/>
      <c r="B148" s="40"/>
      <c r="C148" s="40"/>
      <c r="D148" s="63" t="s">
        <v>242</v>
      </c>
      <c r="E148" s="64"/>
      <c r="F148" s="64"/>
      <c r="G148" s="65">
        <v>42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42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42</v>
      </c>
      <c r="W148" s="67">
        <v>1</v>
      </c>
      <c r="X148"/>
    </row>
    <row r="149" spans="1:24" ht="15" x14ac:dyDescent="0.25">
      <c r="A149" s="40"/>
      <c r="B149" s="35" t="s">
        <v>224</v>
      </c>
      <c r="C149" s="35" t="s">
        <v>223</v>
      </c>
      <c r="D149" s="35" t="s">
        <v>173</v>
      </c>
      <c r="E149" s="35">
        <v>5653</v>
      </c>
      <c r="F149" s="35" t="s">
        <v>119</v>
      </c>
      <c r="G149" s="43">
        <v>9</v>
      </c>
      <c r="H149" s="44">
        <v>0</v>
      </c>
      <c r="I149" s="44">
        <v>0</v>
      </c>
      <c r="J149" s="44">
        <v>0</v>
      </c>
      <c r="K149" s="44">
        <v>9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9</v>
      </c>
      <c r="W149" s="39">
        <v>1</v>
      </c>
      <c r="X149"/>
    </row>
    <row r="150" spans="1:24" ht="15" x14ac:dyDescent="0.25">
      <c r="A150" s="40"/>
      <c r="B150" s="40"/>
      <c r="C150" s="40"/>
      <c r="D150" s="63" t="s">
        <v>242</v>
      </c>
      <c r="E150" s="64"/>
      <c r="F150" s="64"/>
      <c r="G150" s="65">
        <v>9</v>
      </c>
      <c r="H150" s="66">
        <v>0</v>
      </c>
      <c r="I150" s="66">
        <v>0</v>
      </c>
      <c r="J150" s="66">
        <v>0</v>
      </c>
      <c r="K150" s="66">
        <v>9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9</v>
      </c>
      <c r="W150" s="67">
        <v>1</v>
      </c>
      <c r="X150"/>
    </row>
    <row r="151" spans="1:24" ht="15" x14ac:dyDescent="0.25">
      <c r="A151" s="40"/>
      <c r="B151" s="35" t="s">
        <v>226</v>
      </c>
      <c r="C151" s="35" t="s">
        <v>225</v>
      </c>
      <c r="D151" s="35" t="s">
        <v>173</v>
      </c>
      <c r="E151" s="35">
        <v>5653</v>
      </c>
      <c r="F151" s="35" t="s">
        <v>119</v>
      </c>
      <c r="G151" s="43">
        <v>9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9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9</v>
      </c>
      <c r="W151" s="39">
        <v>1</v>
      </c>
      <c r="X151"/>
    </row>
    <row r="152" spans="1:24" ht="15" x14ac:dyDescent="0.25">
      <c r="A152" s="40"/>
      <c r="B152" s="40"/>
      <c r="C152" s="40"/>
      <c r="D152" s="63" t="s">
        <v>242</v>
      </c>
      <c r="E152" s="64"/>
      <c r="F152" s="64"/>
      <c r="G152" s="65">
        <v>9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9</v>
      </c>
      <c r="W152" s="67">
        <v>1</v>
      </c>
      <c r="X152"/>
    </row>
    <row r="153" spans="1:24" ht="15" x14ac:dyDescent="0.25">
      <c r="A153" s="40"/>
      <c r="B153" s="35" t="s">
        <v>228</v>
      </c>
      <c r="C153" s="35" t="s">
        <v>227</v>
      </c>
      <c r="D153" s="35" t="s">
        <v>173</v>
      </c>
      <c r="E153" s="35">
        <v>5653</v>
      </c>
      <c r="F153" s="35" t="s">
        <v>120</v>
      </c>
      <c r="G153" s="43">
        <v>4</v>
      </c>
      <c r="H153" s="44">
        <v>0</v>
      </c>
      <c r="I153" s="44">
        <v>0</v>
      </c>
      <c r="J153" s="44">
        <v>4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4</v>
      </c>
      <c r="W153" s="39">
        <v>1</v>
      </c>
      <c r="X153"/>
    </row>
    <row r="154" spans="1:24" ht="15" x14ac:dyDescent="0.25">
      <c r="A154" s="40"/>
      <c r="B154" s="40"/>
      <c r="C154" s="40"/>
      <c r="D154" s="63" t="s">
        <v>242</v>
      </c>
      <c r="E154" s="64"/>
      <c r="F154" s="64"/>
      <c r="G154" s="65">
        <v>4</v>
      </c>
      <c r="H154" s="66">
        <v>0</v>
      </c>
      <c r="I154" s="66">
        <v>0</v>
      </c>
      <c r="J154" s="66">
        <v>4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4</v>
      </c>
      <c r="W154" s="67">
        <v>1</v>
      </c>
      <c r="X154"/>
    </row>
    <row r="155" spans="1:24" ht="15" x14ac:dyDescent="0.25">
      <c r="A155" s="40"/>
      <c r="B155" s="35" t="s">
        <v>230</v>
      </c>
      <c r="C155" s="35" t="s">
        <v>229</v>
      </c>
      <c r="D155" s="35" t="s">
        <v>173</v>
      </c>
      <c r="E155" s="35">
        <v>5653</v>
      </c>
      <c r="F155" s="35" t="s">
        <v>120</v>
      </c>
      <c r="G155" s="43">
        <v>4</v>
      </c>
      <c r="H155" s="44">
        <v>0</v>
      </c>
      <c r="I155" s="44">
        <v>0</v>
      </c>
      <c r="J155" s="44">
        <v>0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4</v>
      </c>
      <c r="W155" s="39">
        <v>1</v>
      </c>
      <c r="X155"/>
    </row>
    <row r="156" spans="1:24" ht="15" x14ac:dyDescent="0.25">
      <c r="A156" s="40"/>
      <c r="B156" s="40"/>
      <c r="C156" s="40"/>
      <c r="D156" s="63" t="s">
        <v>242</v>
      </c>
      <c r="E156" s="64"/>
      <c r="F156" s="64"/>
      <c r="G156" s="65">
        <v>4</v>
      </c>
      <c r="H156" s="66">
        <v>0</v>
      </c>
      <c r="I156" s="66">
        <v>0</v>
      </c>
      <c r="J156" s="66">
        <v>0</v>
      </c>
      <c r="K156" s="66">
        <v>4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4</v>
      </c>
      <c r="W156" s="67">
        <v>1</v>
      </c>
      <c r="X156"/>
    </row>
    <row r="157" spans="1:24" ht="15" x14ac:dyDescent="0.25">
      <c r="A157" s="40"/>
      <c r="B157" s="35" t="s">
        <v>232</v>
      </c>
      <c r="C157" s="35" t="s">
        <v>231</v>
      </c>
      <c r="D157" s="35" t="s">
        <v>173</v>
      </c>
      <c r="E157" s="35">
        <v>5653</v>
      </c>
      <c r="F157" s="35" t="s">
        <v>120</v>
      </c>
      <c r="G157" s="43">
        <v>4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4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4</v>
      </c>
      <c r="W157" s="39">
        <v>1</v>
      </c>
      <c r="X157"/>
    </row>
    <row r="158" spans="1:24" ht="15" x14ac:dyDescent="0.25">
      <c r="A158" s="40"/>
      <c r="B158" s="40"/>
      <c r="C158" s="40"/>
      <c r="D158" s="63" t="s">
        <v>242</v>
      </c>
      <c r="E158" s="64"/>
      <c r="F158" s="64"/>
      <c r="G158" s="65">
        <v>4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4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4</v>
      </c>
      <c r="W158" s="67">
        <v>1</v>
      </c>
      <c r="X158"/>
    </row>
    <row r="159" spans="1:24" ht="15" x14ac:dyDescent="0.25">
      <c r="A159" s="40"/>
      <c r="B159" s="35" t="s">
        <v>234</v>
      </c>
      <c r="C159" s="35" t="s">
        <v>233</v>
      </c>
      <c r="D159" s="35" t="s">
        <v>173</v>
      </c>
      <c r="E159" s="35">
        <v>5653</v>
      </c>
      <c r="F159" s="35" t="s">
        <v>120</v>
      </c>
      <c r="G159" s="43">
        <v>5</v>
      </c>
      <c r="H159" s="44">
        <v>0</v>
      </c>
      <c r="I159" s="44">
        <v>0</v>
      </c>
      <c r="J159" s="44">
        <v>0</v>
      </c>
      <c r="K159" s="44">
        <v>5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5</v>
      </c>
      <c r="W159" s="39">
        <v>1</v>
      </c>
      <c r="X159"/>
    </row>
    <row r="160" spans="1:24" ht="15" x14ac:dyDescent="0.25">
      <c r="A160" s="40"/>
      <c r="B160" s="40"/>
      <c r="C160" s="40"/>
      <c r="D160" s="63" t="s">
        <v>242</v>
      </c>
      <c r="E160" s="64"/>
      <c r="F160" s="64"/>
      <c r="G160" s="65">
        <v>5</v>
      </c>
      <c r="H160" s="66">
        <v>0</v>
      </c>
      <c r="I160" s="66">
        <v>0</v>
      </c>
      <c r="J160" s="66">
        <v>0</v>
      </c>
      <c r="K160" s="66">
        <v>5</v>
      </c>
      <c r="L160" s="66">
        <v>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5</v>
      </c>
      <c r="W160" s="67">
        <v>1</v>
      </c>
      <c r="X160"/>
    </row>
    <row r="161" spans="1:24" ht="15" x14ac:dyDescent="0.25">
      <c r="A161" s="47" t="s">
        <v>66</v>
      </c>
      <c r="B161" s="57"/>
      <c r="C161" s="57"/>
      <c r="D161" s="57"/>
      <c r="E161" s="57"/>
      <c r="F161" s="57"/>
      <c r="G161" s="58">
        <v>989</v>
      </c>
      <c r="H161" s="59">
        <v>0</v>
      </c>
      <c r="I161" s="59">
        <v>0</v>
      </c>
      <c r="J161" s="59">
        <v>19</v>
      </c>
      <c r="K161" s="59">
        <v>268</v>
      </c>
      <c r="L161" s="59">
        <v>36</v>
      </c>
      <c r="M161" s="59">
        <v>63</v>
      </c>
      <c r="N161" s="59">
        <v>278</v>
      </c>
      <c r="O161" s="59">
        <v>0</v>
      </c>
      <c r="P161" s="59">
        <v>0</v>
      </c>
      <c r="Q161" s="59">
        <v>0</v>
      </c>
      <c r="R161" s="59">
        <v>0</v>
      </c>
      <c r="S161" s="59">
        <v>0</v>
      </c>
      <c r="T161" s="59">
        <v>0</v>
      </c>
      <c r="U161" s="59">
        <v>0</v>
      </c>
      <c r="V161" s="59">
        <v>664</v>
      </c>
      <c r="W161" s="60">
        <v>0.67138523761375124</v>
      </c>
      <c r="X161"/>
    </row>
    <row r="162" spans="1:24" ht="15" x14ac:dyDescent="0.25">
      <c r="A162" s="35" t="s">
        <v>60</v>
      </c>
      <c r="B162" s="35" t="s">
        <v>72</v>
      </c>
      <c r="C162" s="35" t="s">
        <v>73</v>
      </c>
      <c r="D162" s="35" t="s">
        <v>164</v>
      </c>
      <c r="E162" s="35">
        <v>5452</v>
      </c>
      <c r="F162" s="35" t="s">
        <v>60</v>
      </c>
      <c r="G162" s="43">
        <v>499</v>
      </c>
      <c r="H162" s="44">
        <v>0</v>
      </c>
      <c r="I162" s="44">
        <v>140</v>
      </c>
      <c r="J162" s="44">
        <v>40</v>
      </c>
      <c r="K162" s="44">
        <v>20</v>
      </c>
      <c r="L162" s="44">
        <v>42</v>
      </c>
      <c r="M162" s="44">
        <v>25</v>
      </c>
      <c r="N162" s="44">
        <v>10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277</v>
      </c>
      <c r="W162" s="39">
        <v>0.55511022044088176</v>
      </c>
      <c r="X162"/>
    </row>
    <row r="163" spans="1:24" ht="15" x14ac:dyDescent="0.25">
      <c r="A163" s="40"/>
      <c r="B163" s="40"/>
      <c r="C163" s="40"/>
      <c r="D163" s="63" t="s">
        <v>241</v>
      </c>
      <c r="E163" s="64"/>
      <c r="F163" s="64"/>
      <c r="G163" s="65">
        <v>499</v>
      </c>
      <c r="H163" s="66">
        <v>0</v>
      </c>
      <c r="I163" s="66">
        <v>140</v>
      </c>
      <c r="J163" s="66">
        <v>40</v>
      </c>
      <c r="K163" s="66">
        <v>20</v>
      </c>
      <c r="L163" s="66">
        <v>42</v>
      </c>
      <c r="M163" s="66">
        <v>25</v>
      </c>
      <c r="N163" s="66">
        <v>10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277</v>
      </c>
      <c r="W163" s="67">
        <v>0.55511022044088176</v>
      </c>
      <c r="X163"/>
    </row>
    <row r="164" spans="1:24" ht="15" x14ac:dyDescent="0.25">
      <c r="A164" s="40"/>
      <c r="B164" s="40"/>
      <c r="C164" s="40"/>
      <c r="D164" s="35" t="s">
        <v>173</v>
      </c>
      <c r="E164" s="35">
        <v>5653</v>
      </c>
      <c r="F164" s="35" t="s">
        <v>60</v>
      </c>
      <c r="G164" s="43">
        <v>10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39">
        <v>0</v>
      </c>
      <c r="X164"/>
    </row>
    <row r="165" spans="1:24" ht="15" x14ac:dyDescent="0.25">
      <c r="A165" s="40"/>
      <c r="B165" s="40"/>
      <c r="C165" s="40"/>
      <c r="D165" s="63" t="s">
        <v>242</v>
      </c>
      <c r="E165" s="64"/>
      <c r="F165" s="64"/>
      <c r="G165" s="65">
        <v>10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7">
        <v>0</v>
      </c>
      <c r="X165"/>
    </row>
    <row r="166" spans="1:24" ht="15" x14ac:dyDescent="0.25">
      <c r="A166" s="47" t="s">
        <v>67</v>
      </c>
      <c r="B166" s="57"/>
      <c r="C166" s="57"/>
      <c r="D166" s="57"/>
      <c r="E166" s="57"/>
      <c r="F166" s="57"/>
      <c r="G166" s="58">
        <v>509</v>
      </c>
      <c r="H166" s="59">
        <v>0</v>
      </c>
      <c r="I166" s="59">
        <v>140</v>
      </c>
      <c r="J166" s="59">
        <v>40</v>
      </c>
      <c r="K166" s="59">
        <v>20</v>
      </c>
      <c r="L166" s="59">
        <v>42</v>
      </c>
      <c r="M166" s="59">
        <v>25</v>
      </c>
      <c r="N166" s="59">
        <v>10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277</v>
      </c>
      <c r="W166" s="60">
        <v>0.54420432220039294</v>
      </c>
      <c r="X166"/>
    </row>
    <row r="167" spans="1:24" ht="15" x14ac:dyDescent="0.25">
      <c r="A167" s="35" t="s">
        <v>63</v>
      </c>
      <c r="B167" s="35" t="s">
        <v>132</v>
      </c>
      <c r="C167" s="35" t="s">
        <v>132</v>
      </c>
      <c r="D167" s="35" t="s">
        <v>136</v>
      </c>
      <c r="E167" s="35">
        <v>5627</v>
      </c>
      <c r="F167" s="35" t="s">
        <v>63</v>
      </c>
      <c r="G167" s="43">
        <v>1690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39">
        <v>0</v>
      </c>
      <c r="X167"/>
    </row>
    <row r="168" spans="1:24" ht="15" x14ac:dyDescent="0.25">
      <c r="A168" s="40"/>
      <c r="B168" s="40"/>
      <c r="C168" s="40"/>
      <c r="D168" s="40"/>
      <c r="E168" s="40"/>
      <c r="F168" s="41" t="s">
        <v>74</v>
      </c>
      <c r="G168" s="45">
        <v>0</v>
      </c>
      <c r="H168" s="30">
        <v>0</v>
      </c>
      <c r="I168" s="30">
        <v>0</v>
      </c>
      <c r="J168" s="30">
        <v>676</v>
      </c>
      <c r="K168" s="30">
        <v>0</v>
      </c>
      <c r="L168" s="30">
        <v>0</v>
      </c>
      <c r="M168" s="30">
        <v>0</v>
      </c>
      <c r="N168" s="30">
        <v>507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1183</v>
      </c>
      <c r="W168" s="42">
        <v>0</v>
      </c>
      <c r="X168"/>
    </row>
    <row r="169" spans="1:24" ht="15" x14ac:dyDescent="0.25">
      <c r="A169" s="40"/>
      <c r="B169" s="40"/>
      <c r="C169" s="40"/>
      <c r="D169" s="63" t="s">
        <v>249</v>
      </c>
      <c r="E169" s="64"/>
      <c r="F169" s="64"/>
      <c r="G169" s="65">
        <v>1690</v>
      </c>
      <c r="H169" s="66">
        <v>0</v>
      </c>
      <c r="I169" s="66">
        <v>0</v>
      </c>
      <c r="J169" s="66">
        <v>676</v>
      </c>
      <c r="K169" s="66">
        <v>0</v>
      </c>
      <c r="L169" s="66">
        <v>0</v>
      </c>
      <c r="M169" s="66">
        <v>0</v>
      </c>
      <c r="N169" s="66">
        <v>507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1183</v>
      </c>
      <c r="W169" s="67">
        <v>0.7</v>
      </c>
      <c r="X169"/>
    </row>
    <row r="170" spans="1:24" ht="15" x14ac:dyDescent="0.25">
      <c r="A170" s="40"/>
      <c r="B170" s="40"/>
      <c r="C170" s="40"/>
      <c r="D170" s="35" t="s">
        <v>140</v>
      </c>
      <c r="E170" s="35">
        <v>6013</v>
      </c>
      <c r="F170" s="35" t="s">
        <v>63</v>
      </c>
      <c r="G170" s="43">
        <v>300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39">
        <v>0</v>
      </c>
      <c r="X170"/>
    </row>
    <row r="171" spans="1:24" ht="15" x14ac:dyDescent="0.25">
      <c r="A171" s="40"/>
      <c r="B171" s="40"/>
      <c r="C171" s="40"/>
      <c r="D171" s="40"/>
      <c r="E171" s="40"/>
      <c r="F171" s="41" t="s">
        <v>74</v>
      </c>
      <c r="G171" s="45">
        <v>0</v>
      </c>
      <c r="H171" s="30">
        <v>0</v>
      </c>
      <c r="I171" s="30">
        <v>0</v>
      </c>
      <c r="J171" s="30">
        <v>120</v>
      </c>
      <c r="K171" s="30">
        <v>0</v>
      </c>
      <c r="L171" s="30">
        <v>0</v>
      </c>
      <c r="M171" s="30">
        <v>0</v>
      </c>
      <c r="N171" s="30">
        <v>90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210</v>
      </c>
      <c r="W171" s="42">
        <v>0</v>
      </c>
      <c r="X171"/>
    </row>
    <row r="172" spans="1:24" ht="15" x14ac:dyDescent="0.25">
      <c r="A172" s="40"/>
      <c r="B172" s="40"/>
      <c r="C172" s="40"/>
      <c r="D172" s="63" t="s">
        <v>251</v>
      </c>
      <c r="E172" s="64"/>
      <c r="F172" s="64"/>
      <c r="G172" s="65">
        <v>300</v>
      </c>
      <c r="H172" s="66">
        <v>0</v>
      </c>
      <c r="I172" s="66">
        <v>0</v>
      </c>
      <c r="J172" s="66">
        <v>120</v>
      </c>
      <c r="K172" s="66">
        <v>0</v>
      </c>
      <c r="L172" s="66">
        <v>0</v>
      </c>
      <c r="M172" s="66">
        <v>0</v>
      </c>
      <c r="N172" s="66">
        <v>90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210</v>
      </c>
      <c r="W172" s="67">
        <v>0.7</v>
      </c>
      <c r="X172"/>
    </row>
    <row r="173" spans="1:24" ht="15" x14ac:dyDescent="0.25">
      <c r="A173" s="40"/>
      <c r="B173" s="40"/>
      <c r="C173" s="40"/>
      <c r="D173" s="35" t="s">
        <v>176</v>
      </c>
      <c r="E173" s="35">
        <v>5624</v>
      </c>
      <c r="F173" s="35" t="s">
        <v>63</v>
      </c>
      <c r="G173" s="43">
        <v>24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39">
        <v>0</v>
      </c>
      <c r="X173"/>
    </row>
    <row r="174" spans="1:24" ht="15" x14ac:dyDescent="0.25">
      <c r="A174" s="40"/>
      <c r="B174" s="40"/>
      <c r="C174" s="40"/>
      <c r="D174" s="40"/>
      <c r="E174" s="40"/>
      <c r="F174" s="41" t="s">
        <v>74</v>
      </c>
      <c r="G174" s="45">
        <v>0</v>
      </c>
      <c r="H174" s="30">
        <v>0</v>
      </c>
      <c r="I174" s="30">
        <v>0</v>
      </c>
      <c r="J174" s="30">
        <v>10</v>
      </c>
      <c r="K174" s="30">
        <v>0</v>
      </c>
      <c r="L174" s="30">
        <v>0</v>
      </c>
      <c r="M174" s="30">
        <v>0</v>
      </c>
      <c r="N174" s="30">
        <v>7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17</v>
      </c>
      <c r="W174" s="42">
        <v>0</v>
      </c>
      <c r="X174"/>
    </row>
    <row r="175" spans="1:24" ht="15" x14ac:dyDescent="0.25">
      <c r="A175" s="40"/>
      <c r="B175" s="40"/>
      <c r="C175" s="40"/>
      <c r="D175" s="63" t="s">
        <v>254</v>
      </c>
      <c r="E175" s="64"/>
      <c r="F175" s="64"/>
      <c r="G175" s="65">
        <v>24</v>
      </c>
      <c r="H175" s="66">
        <v>0</v>
      </c>
      <c r="I175" s="66">
        <v>0</v>
      </c>
      <c r="J175" s="66">
        <v>10</v>
      </c>
      <c r="K175" s="66">
        <v>0</v>
      </c>
      <c r="L175" s="66">
        <v>0</v>
      </c>
      <c r="M175" s="66">
        <v>0</v>
      </c>
      <c r="N175" s="66">
        <v>7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17</v>
      </c>
      <c r="W175" s="67">
        <v>0.70833333333333337</v>
      </c>
      <c r="X175"/>
    </row>
    <row r="176" spans="1:24" ht="15" x14ac:dyDescent="0.25">
      <c r="A176" s="40"/>
      <c r="B176" s="40"/>
      <c r="C176" s="40"/>
      <c r="D176" s="35" t="s">
        <v>237</v>
      </c>
      <c r="E176" s="35">
        <v>5628</v>
      </c>
      <c r="F176" s="35" t="s">
        <v>63</v>
      </c>
      <c r="G176" s="43">
        <v>1820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39">
        <v>0</v>
      </c>
      <c r="X176"/>
    </row>
    <row r="177" spans="1:24" ht="15" x14ac:dyDescent="0.25">
      <c r="A177" s="40"/>
      <c r="B177" s="40"/>
      <c r="C177" s="40"/>
      <c r="D177" s="40"/>
      <c r="E177" s="40"/>
      <c r="F177" s="41" t="s">
        <v>74</v>
      </c>
      <c r="G177" s="45">
        <v>0</v>
      </c>
      <c r="H177" s="30">
        <v>0</v>
      </c>
      <c r="I177" s="30">
        <v>0</v>
      </c>
      <c r="J177" s="30">
        <v>728</v>
      </c>
      <c r="K177" s="30">
        <v>0</v>
      </c>
      <c r="L177" s="30">
        <v>0</v>
      </c>
      <c r="M177" s="30">
        <v>0</v>
      </c>
      <c r="N177" s="30">
        <v>546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1274</v>
      </c>
      <c r="W177" s="42">
        <v>0</v>
      </c>
      <c r="X177"/>
    </row>
    <row r="178" spans="1:24" ht="15" x14ac:dyDescent="0.25">
      <c r="A178" s="40"/>
      <c r="B178" s="40"/>
      <c r="C178" s="40"/>
      <c r="D178" s="63" t="s">
        <v>255</v>
      </c>
      <c r="E178" s="64"/>
      <c r="F178" s="64"/>
      <c r="G178" s="65">
        <v>1820</v>
      </c>
      <c r="H178" s="66">
        <v>0</v>
      </c>
      <c r="I178" s="66">
        <v>0</v>
      </c>
      <c r="J178" s="66">
        <v>728</v>
      </c>
      <c r="K178" s="66">
        <v>0</v>
      </c>
      <c r="L178" s="66">
        <v>0</v>
      </c>
      <c r="M178" s="66">
        <v>0</v>
      </c>
      <c r="N178" s="66">
        <v>546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1274</v>
      </c>
      <c r="W178" s="67">
        <v>0.7</v>
      </c>
      <c r="X178"/>
    </row>
    <row r="179" spans="1:24" ht="15" x14ac:dyDescent="0.25">
      <c r="A179" s="40"/>
      <c r="B179" s="35" t="s">
        <v>134</v>
      </c>
      <c r="C179" s="35" t="s">
        <v>134</v>
      </c>
      <c r="D179" s="35" t="s">
        <v>139</v>
      </c>
      <c r="E179" s="35">
        <v>5835</v>
      </c>
      <c r="F179" s="35" t="s">
        <v>74</v>
      </c>
      <c r="G179" s="43">
        <v>400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400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400</v>
      </c>
      <c r="W179" s="39">
        <v>1</v>
      </c>
      <c r="X179"/>
    </row>
    <row r="180" spans="1:24" ht="15" x14ac:dyDescent="0.25">
      <c r="A180" s="40"/>
      <c r="B180" s="40"/>
      <c r="C180" s="40"/>
      <c r="D180" s="63" t="s">
        <v>250</v>
      </c>
      <c r="E180" s="64"/>
      <c r="F180" s="64"/>
      <c r="G180" s="65">
        <v>400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400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400</v>
      </c>
      <c r="W180" s="67">
        <v>1</v>
      </c>
      <c r="X180"/>
    </row>
    <row r="181" spans="1:24" ht="15" x14ac:dyDescent="0.25">
      <c r="A181" s="40"/>
      <c r="B181" s="40"/>
      <c r="C181" s="40"/>
      <c r="D181" s="35" t="s">
        <v>143</v>
      </c>
      <c r="E181" s="35">
        <v>5613</v>
      </c>
      <c r="F181" s="35" t="s">
        <v>74</v>
      </c>
      <c r="G181" s="43">
        <v>150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150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150</v>
      </c>
      <c r="W181" s="39">
        <v>1</v>
      </c>
      <c r="X181"/>
    </row>
    <row r="182" spans="1:24" ht="15" x14ac:dyDescent="0.25">
      <c r="A182" s="40"/>
      <c r="B182" s="40"/>
      <c r="C182" s="40"/>
      <c r="D182" s="40"/>
      <c r="E182" s="40"/>
      <c r="F182" s="41" t="s">
        <v>124</v>
      </c>
      <c r="G182" s="45">
        <v>1500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1500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1500</v>
      </c>
      <c r="W182" s="42">
        <v>1</v>
      </c>
      <c r="X182"/>
    </row>
    <row r="183" spans="1:24" ht="15" x14ac:dyDescent="0.25">
      <c r="A183" s="40"/>
      <c r="B183" s="40"/>
      <c r="C183" s="40"/>
      <c r="D183" s="40"/>
      <c r="E183" s="40"/>
      <c r="F183" s="41" t="s">
        <v>131</v>
      </c>
      <c r="G183" s="45">
        <v>300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300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300</v>
      </c>
      <c r="W183" s="42">
        <v>1</v>
      </c>
      <c r="X183"/>
    </row>
    <row r="184" spans="1:24" ht="15" x14ac:dyDescent="0.25">
      <c r="A184" s="40"/>
      <c r="B184" s="40"/>
      <c r="C184" s="40"/>
      <c r="D184" s="63" t="s">
        <v>239</v>
      </c>
      <c r="E184" s="64"/>
      <c r="F184" s="64"/>
      <c r="G184" s="65">
        <v>1950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1950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1950</v>
      </c>
      <c r="W184" s="67">
        <v>1</v>
      </c>
      <c r="X184"/>
    </row>
    <row r="185" spans="1:24" ht="15" x14ac:dyDescent="0.25">
      <c r="A185" s="40"/>
      <c r="B185" s="35" t="s">
        <v>116</v>
      </c>
      <c r="C185" s="35" t="s">
        <v>123</v>
      </c>
      <c r="D185" s="35" t="s">
        <v>138</v>
      </c>
      <c r="E185" s="35">
        <v>5632</v>
      </c>
      <c r="F185" s="35" t="s">
        <v>63</v>
      </c>
      <c r="G185" s="43">
        <v>150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39">
        <v>0</v>
      </c>
      <c r="X185"/>
    </row>
    <row r="186" spans="1:24" ht="15" x14ac:dyDescent="0.25">
      <c r="A186" s="40"/>
      <c r="B186" s="40"/>
      <c r="C186" s="40"/>
      <c r="D186" s="40"/>
      <c r="E186" s="40"/>
      <c r="F186" s="41" t="s">
        <v>74</v>
      </c>
      <c r="G186" s="45">
        <v>0</v>
      </c>
      <c r="H186" s="30">
        <v>0</v>
      </c>
      <c r="I186" s="30">
        <v>0</v>
      </c>
      <c r="J186" s="30">
        <v>30</v>
      </c>
      <c r="K186" s="30">
        <v>0</v>
      </c>
      <c r="L186" s="30">
        <v>0</v>
      </c>
      <c r="M186" s="30">
        <v>0</v>
      </c>
      <c r="N186" s="30">
        <v>60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90</v>
      </c>
      <c r="W186" s="42">
        <v>0</v>
      </c>
      <c r="X186"/>
    </row>
    <row r="187" spans="1:24" ht="15" x14ac:dyDescent="0.25">
      <c r="A187" s="40"/>
      <c r="B187" s="40"/>
      <c r="C187" s="40"/>
      <c r="D187" s="63" t="s">
        <v>247</v>
      </c>
      <c r="E187" s="64"/>
      <c r="F187" s="64"/>
      <c r="G187" s="65">
        <v>150</v>
      </c>
      <c r="H187" s="66">
        <v>0</v>
      </c>
      <c r="I187" s="66">
        <v>0</v>
      </c>
      <c r="J187" s="66">
        <v>30</v>
      </c>
      <c r="K187" s="66">
        <v>0</v>
      </c>
      <c r="L187" s="66">
        <v>0</v>
      </c>
      <c r="M187" s="66">
        <v>0</v>
      </c>
      <c r="N187" s="66">
        <v>60</v>
      </c>
      <c r="O187" s="66">
        <v>0</v>
      </c>
      <c r="P187" s="66">
        <v>0</v>
      </c>
      <c r="Q187" s="66">
        <v>0</v>
      </c>
      <c r="R187" s="66">
        <v>0</v>
      </c>
      <c r="S187" s="66">
        <v>0</v>
      </c>
      <c r="T187" s="66">
        <v>0</v>
      </c>
      <c r="U187" s="66">
        <v>0</v>
      </c>
      <c r="V187" s="66">
        <v>90</v>
      </c>
      <c r="W187" s="67">
        <v>0.6</v>
      </c>
      <c r="X187"/>
    </row>
    <row r="188" spans="1:24" ht="15" x14ac:dyDescent="0.25">
      <c r="A188" s="40"/>
      <c r="B188" s="40"/>
      <c r="C188" s="40"/>
      <c r="D188" s="35" t="s">
        <v>164</v>
      </c>
      <c r="E188" s="35">
        <v>5452</v>
      </c>
      <c r="F188" s="35" t="s">
        <v>63</v>
      </c>
      <c r="G188" s="43">
        <v>840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39">
        <v>0</v>
      </c>
      <c r="X188"/>
    </row>
    <row r="189" spans="1:24" ht="15" x14ac:dyDescent="0.25">
      <c r="A189" s="40"/>
      <c r="B189" s="40"/>
      <c r="C189" s="40"/>
      <c r="D189" s="40"/>
      <c r="E189" s="40"/>
      <c r="F189" s="41" t="s">
        <v>74</v>
      </c>
      <c r="G189" s="45">
        <v>0</v>
      </c>
      <c r="H189" s="30">
        <v>0</v>
      </c>
      <c r="I189" s="30">
        <v>0</v>
      </c>
      <c r="J189" s="30">
        <v>801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801</v>
      </c>
      <c r="W189" s="42">
        <v>0</v>
      </c>
      <c r="X189"/>
    </row>
    <row r="190" spans="1:24" ht="15" x14ac:dyDescent="0.25">
      <c r="A190" s="40"/>
      <c r="B190" s="40"/>
      <c r="C190" s="40"/>
      <c r="D190" s="40"/>
      <c r="E190" s="40"/>
      <c r="F190" s="41" t="s">
        <v>131</v>
      </c>
      <c r="G190" s="45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23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23</v>
      </c>
      <c r="W190" s="42">
        <v>0</v>
      </c>
      <c r="X190"/>
    </row>
    <row r="191" spans="1:24" ht="15" x14ac:dyDescent="0.25">
      <c r="A191" s="40"/>
      <c r="B191" s="40"/>
      <c r="C191" s="40"/>
      <c r="D191" s="63" t="s">
        <v>241</v>
      </c>
      <c r="E191" s="64"/>
      <c r="F191" s="64"/>
      <c r="G191" s="65">
        <v>840</v>
      </c>
      <c r="H191" s="66">
        <v>0</v>
      </c>
      <c r="I191" s="66">
        <v>0</v>
      </c>
      <c r="J191" s="66">
        <v>801</v>
      </c>
      <c r="K191" s="66">
        <v>0</v>
      </c>
      <c r="L191" s="66">
        <v>0</v>
      </c>
      <c r="M191" s="66">
        <v>0</v>
      </c>
      <c r="N191" s="66">
        <v>23</v>
      </c>
      <c r="O191" s="66">
        <v>0</v>
      </c>
      <c r="P191" s="66">
        <v>0</v>
      </c>
      <c r="Q191" s="66">
        <v>0</v>
      </c>
      <c r="R191" s="66">
        <v>0</v>
      </c>
      <c r="S191" s="66">
        <v>0</v>
      </c>
      <c r="T191" s="66">
        <v>0</v>
      </c>
      <c r="U191" s="66">
        <v>0</v>
      </c>
      <c r="V191" s="66">
        <v>824</v>
      </c>
      <c r="W191" s="67">
        <v>0.98095238095238091</v>
      </c>
      <c r="X191"/>
    </row>
    <row r="192" spans="1:24" ht="15" x14ac:dyDescent="0.25">
      <c r="A192" s="40"/>
      <c r="B192" s="35" t="s">
        <v>236</v>
      </c>
      <c r="C192" s="35" t="s">
        <v>235</v>
      </c>
      <c r="D192" s="35" t="s">
        <v>141</v>
      </c>
      <c r="E192" s="35">
        <v>6086</v>
      </c>
      <c r="F192" s="35" t="s">
        <v>63</v>
      </c>
      <c r="G192" s="43">
        <v>267</v>
      </c>
      <c r="H192" s="44">
        <v>48</v>
      </c>
      <c r="I192" s="44">
        <v>166</v>
      </c>
      <c r="J192" s="44">
        <v>4</v>
      </c>
      <c r="K192" s="44">
        <v>2</v>
      </c>
      <c r="L192" s="44">
        <v>25</v>
      </c>
      <c r="M192" s="44">
        <v>8</v>
      </c>
      <c r="N192" s="44">
        <v>14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267</v>
      </c>
      <c r="W192" s="39">
        <v>1</v>
      </c>
      <c r="X192"/>
    </row>
    <row r="193" spans="1:24" ht="15" x14ac:dyDescent="0.25">
      <c r="A193" s="40"/>
      <c r="B193" s="40"/>
      <c r="C193" s="40"/>
      <c r="D193" s="63" t="s">
        <v>252</v>
      </c>
      <c r="E193" s="64"/>
      <c r="F193" s="64"/>
      <c r="G193" s="65">
        <v>267</v>
      </c>
      <c r="H193" s="66">
        <v>48</v>
      </c>
      <c r="I193" s="66">
        <v>166</v>
      </c>
      <c r="J193" s="66">
        <v>4</v>
      </c>
      <c r="K193" s="66">
        <v>2</v>
      </c>
      <c r="L193" s="66">
        <v>25</v>
      </c>
      <c r="M193" s="66">
        <v>8</v>
      </c>
      <c r="N193" s="66">
        <v>14</v>
      </c>
      <c r="O193" s="66">
        <v>0</v>
      </c>
      <c r="P193" s="66">
        <v>0</v>
      </c>
      <c r="Q193" s="66">
        <v>0</v>
      </c>
      <c r="R193" s="66">
        <v>0</v>
      </c>
      <c r="S193" s="66">
        <v>0</v>
      </c>
      <c r="T193" s="66">
        <v>0</v>
      </c>
      <c r="U193" s="66">
        <v>0</v>
      </c>
      <c r="V193" s="66">
        <v>267</v>
      </c>
      <c r="W193" s="67">
        <v>1</v>
      </c>
      <c r="X193"/>
    </row>
    <row r="194" spans="1:24" ht="15" x14ac:dyDescent="0.25">
      <c r="A194" s="40"/>
      <c r="B194" s="40"/>
      <c r="C194" s="40"/>
      <c r="D194" s="35" t="s">
        <v>173</v>
      </c>
      <c r="E194" s="35">
        <v>5653</v>
      </c>
      <c r="F194" s="35" t="s">
        <v>63</v>
      </c>
      <c r="G194" s="43">
        <v>217</v>
      </c>
      <c r="H194" s="44">
        <v>53</v>
      </c>
      <c r="I194" s="44">
        <v>160</v>
      </c>
      <c r="J194" s="44">
        <v>0</v>
      </c>
      <c r="K194" s="44">
        <v>4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217</v>
      </c>
      <c r="W194" s="39">
        <v>1</v>
      </c>
      <c r="X194"/>
    </row>
    <row r="195" spans="1:24" ht="15" x14ac:dyDescent="0.25">
      <c r="A195" s="40"/>
      <c r="B195" s="40"/>
      <c r="C195" s="40"/>
      <c r="D195" s="63" t="s">
        <v>242</v>
      </c>
      <c r="E195" s="64"/>
      <c r="F195" s="64"/>
      <c r="G195" s="65">
        <v>217</v>
      </c>
      <c r="H195" s="66">
        <v>53</v>
      </c>
      <c r="I195" s="66">
        <v>160</v>
      </c>
      <c r="J195" s="66">
        <v>0</v>
      </c>
      <c r="K195" s="66">
        <v>4</v>
      </c>
      <c r="L195" s="66">
        <v>0</v>
      </c>
      <c r="M195" s="66">
        <v>0</v>
      </c>
      <c r="N195" s="66">
        <v>0</v>
      </c>
      <c r="O195" s="66">
        <v>0</v>
      </c>
      <c r="P195" s="66">
        <v>0</v>
      </c>
      <c r="Q195" s="66">
        <v>0</v>
      </c>
      <c r="R195" s="66">
        <v>0</v>
      </c>
      <c r="S195" s="66">
        <v>0</v>
      </c>
      <c r="T195" s="66">
        <v>0</v>
      </c>
      <c r="U195" s="66">
        <v>0</v>
      </c>
      <c r="V195" s="66">
        <v>217</v>
      </c>
      <c r="W195" s="67">
        <v>1</v>
      </c>
      <c r="X195"/>
    </row>
    <row r="196" spans="1:24" ht="15" x14ac:dyDescent="0.25">
      <c r="A196" s="40"/>
      <c r="B196" s="35" t="s">
        <v>238</v>
      </c>
      <c r="C196" s="35" t="s">
        <v>238</v>
      </c>
      <c r="D196" s="35" t="s">
        <v>142</v>
      </c>
      <c r="E196" s="35">
        <v>6089</v>
      </c>
      <c r="F196" s="35" t="s">
        <v>63</v>
      </c>
      <c r="G196" s="43">
        <v>12</v>
      </c>
      <c r="H196" s="44">
        <v>0</v>
      </c>
      <c r="I196" s="44">
        <v>0</v>
      </c>
      <c r="J196" s="44">
        <v>0</v>
      </c>
      <c r="K196" s="44">
        <v>12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12</v>
      </c>
      <c r="W196" s="39">
        <v>1</v>
      </c>
      <c r="X196"/>
    </row>
    <row r="197" spans="1:24" ht="15" x14ac:dyDescent="0.25">
      <c r="A197" s="40"/>
      <c r="B197" s="40"/>
      <c r="C197" s="40"/>
      <c r="D197" s="63" t="s">
        <v>246</v>
      </c>
      <c r="E197" s="64"/>
      <c r="F197" s="64"/>
      <c r="G197" s="65">
        <v>12</v>
      </c>
      <c r="H197" s="66">
        <v>0</v>
      </c>
      <c r="I197" s="66">
        <v>0</v>
      </c>
      <c r="J197" s="66">
        <v>0</v>
      </c>
      <c r="K197" s="66">
        <v>12</v>
      </c>
      <c r="L197" s="66">
        <v>0</v>
      </c>
      <c r="M197" s="66">
        <v>0</v>
      </c>
      <c r="N197" s="66">
        <v>0</v>
      </c>
      <c r="O197" s="66">
        <v>0</v>
      </c>
      <c r="P197" s="66">
        <v>0</v>
      </c>
      <c r="Q197" s="66">
        <v>0</v>
      </c>
      <c r="R197" s="66">
        <v>0</v>
      </c>
      <c r="S197" s="66">
        <v>0</v>
      </c>
      <c r="T197" s="66">
        <v>0</v>
      </c>
      <c r="U197" s="66">
        <v>0</v>
      </c>
      <c r="V197" s="66">
        <v>12</v>
      </c>
      <c r="W197" s="67">
        <v>1</v>
      </c>
      <c r="X197"/>
    </row>
    <row r="198" spans="1:24" ht="15" x14ac:dyDescent="0.25">
      <c r="A198" s="40"/>
      <c r="B198" s="35" t="s">
        <v>125</v>
      </c>
      <c r="C198" s="35" t="s">
        <v>125</v>
      </c>
      <c r="D198" s="35" t="s">
        <v>142</v>
      </c>
      <c r="E198" s="35">
        <v>6089</v>
      </c>
      <c r="F198" s="35" t="s">
        <v>63</v>
      </c>
      <c r="G198" s="43">
        <v>8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8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8</v>
      </c>
      <c r="W198" s="39">
        <v>1</v>
      </c>
      <c r="X198"/>
    </row>
    <row r="199" spans="1:24" ht="15" x14ac:dyDescent="0.25">
      <c r="A199" s="40"/>
      <c r="B199" s="40"/>
      <c r="C199" s="40"/>
      <c r="D199" s="63" t="s">
        <v>246</v>
      </c>
      <c r="E199" s="64"/>
      <c r="F199" s="64"/>
      <c r="G199" s="65">
        <v>8</v>
      </c>
      <c r="H199" s="66">
        <v>0</v>
      </c>
      <c r="I199" s="66">
        <v>0</v>
      </c>
      <c r="J199" s="66">
        <v>0</v>
      </c>
      <c r="K199" s="66">
        <v>0</v>
      </c>
      <c r="L199" s="66">
        <v>0</v>
      </c>
      <c r="M199" s="66">
        <v>8</v>
      </c>
      <c r="N199" s="66">
        <v>0</v>
      </c>
      <c r="O199" s="66">
        <v>0</v>
      </c>
      <c r="P199" s="66">
        <v>0</v>
      </c>
      <c r="Q199" s="66">
        <v>0</v>
      </c>
      <c r="R199" s="66">
        <v>0</v>
      </c>
      <c r="S199" s="66">
        <v>0</v>
      </c>
      <c r="T199" s="66">
        <v>0</v>
      </c>
      <c r="U199" s="66">
        <v>0</v>
      </c>
      <c r="V199" s="66">
        <v>8</v>
      </c>
      <c r="W199" s="67">
        <v>1</v>
      </c>
      <c r="X199"/>
    </row>
    <row r="200" spans="1:24" ht="15" x14ac:dyDescent="0.25">
      <c r="A200" s="47" t="s">
        <v>68</v>
      </c>
      <c r="B200" s="57"/>
      <c r="C200" s="57"/>
      <c r="D200" s="57"/>
      <c r="E200" s="57"/>
      <c r="F200" s="57"/>
      <c r="G200" s="58">
        <v>7678</v>
      </c>
      <c r="H200" s="59">
        <v>101</v>
      </c>
      <c r="I200" s="59">
        <v>326</v>
      </c>
      <c r="J200" s="59">
        <v>2369</v>
      </c>
      <c r="K200" s="59">
        <v>18</v>
      </c>
      <c r="L200" s="59">
        <v>25</v>
      </c>
      <c r="M200" s="59">
        <v>16</v>
      </c>
      <c r="N200" s="59">
        <v>3597</v>
      </c>
      <c r="O200" s="59">
        <v>0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6452</v>
      </c>
      <c r="W200" s="60">
        <v>0.8403230007814535</v>
      </c>
      <c r="X200"/>
    </row>
    <row r="201" spans="1:24" ht="15" x14ac:dyDescent="0.25">
      <c r="A201" s="35" t="s">
        <v>118</v>
      </c>
      <c r="B201" s="35" t="s">
        <v>116</v>
      </c>
      <c r="C201" s="35" t="s">
        <v>117</v>
      </c>
      <c r="D201" s="35" t="s">
        <v>164</v>
      </c>
      <c r="E201" s="35">
        <v>5452</v>
      </c>
      <c r="F201" s="35" t="s">
        <v>118</v>
      </c>
      <c r="G201" s="43">
        <v>240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39">
        <v>0</v>
      </c>
      <c r="X201"/>
    </row>
    <row r="202" spans="1:24" ht="15" x14ac:dyDescent="0.25">
      <c r="A202" s="40"/>
      <c r="B202" s="40"/>
      <c r="C202" s="40"/>
      <c r="D202" s="63" t="s">
        <v>241</v>
      </c>
      <c r="E202" s="64"/>
      <c r="F202" s="64"/>
      <c r="G202" s="65">
        <v>240</v>
      </c>
      <c r="H202" s="66">
        <v>0</v>
      </c>
      <c r="I202" s="66">
        <v>0</v>
      </c>
      <c r="J202" s="66">
        <v>0</v>
      </c>
      <c r="K202" s="66">
        <v>0</v>
      </c>
      <c r="L202" s="66">
        <v>0</v>
      </c>
      <c r="M202" s="66">
        <v>0</v>
      </c>
      <c r="N202" s="66">
        <v>0</v>
      </c>
      <c r="O202" s="66">
        <v>0</v>
      </c>
      <c r="P202" s="66">
        <v>0</v>
      </c>
      <c r="Q202" s="66">
        <v>0</v>
      </c>
      <c r="R202" s="66">
        <v>0</v>
      </c>
      <c r="S202" s="66">
        <v>0</v>
      </c>
      <c r="T202" s="66">
        <v>0</v>
      </c>
      <c r="U202" s="66">
        <v>0</v>
      </c>
      <c r="V202" s="66">
        <v>0</v>
      </c>
      <c r="W202" s="67">
        <v>0</v>
      </c>
      <c r="X202"/>
    </row>
    <row r="203" spans="1:24" ht="15" x14ac:dyDescent="0.25">
      <c r="A203" s="47" t="s">
        <v>127</v>
      </c>
      <c r="B203" s="57"/>
      <c r="C203" s="57"/>
      <c r="D203" s="57"/>
      <c r="E203" s="57"/>
      <c r="F203" s="57"/>
      <c r="G203" s="58">
        <v>240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60">
        <v>0</v>
      </c>
      <c r="X203"/>
    </row>
    <row r="204" spans="1:24" ht="15" x14ac:dyDescent="0.25">
      <c r="A204" s="35" t="s">
        <v>158</v>
      </c>
      <c r="B204" s="35" t="s">
        <v>159</v>
      </c>
      <c r="C204" s="35" t="s">
        <v>157</v>
      </c>
      <c r="D204" s="35" t="s">
        <v>155</v>
      </c>
      <c r="E204" s="35">
        <v>5633</v>
      </c>
      <c r="F204" s="35" t="s">
        <v>158</v>
      </c>
      <c r="G204" s="43">
        <v>1</v>
      </c>
      <c r="H204" s="44">
        <v>0</v>
      </c>
      <c r="I204" s="44">
        <v>0</v>
      </c>
      <c r="J204" s="44">
        <v>1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1</v>
      </c>
      <c r="W204" s="39">
        <v>1</v>
      </c>
      <c r="X204"/>
    </row>
    <row r="205" spans="1:24" ht="15" x14ac:dyDescent="0.25">
      <c r="A205" s="40"/>
      <c r="B205" s="40"/>
      <c r="C205" s="40"/>
      <c r="D205" s="63" t="s">
        <v>253</v>
      </c>
      <c r="E205" s="64"/>
      <c r="F205" s="64"/>
      <c r="G205" s="65">
        <v>1</v>
      </c>
      <c r="H205" s="66">
        <v>0</v>
      </c>
      <c r="I205" s="66">
        <v>0</v>
      </c>
      <c r="J205" s="66">
        <v>1</v>
      </c>
      <c r="K205" s="66">
        <v>0</v>
      </c>
      <c r="L205" s="66">
        <v>0</v>
      </c>
      <c r="M205" s="66">
        <v>0</v>
      </c>
      <c r="N205" s="66">
        <v>0</v>
      </c>
      <c r="O205" s="66">
        <v>0</v>
      </c>
      <c r="P205" s="66">
        <v>0</v>
      </c>
      <c r="Q205" s="66">
        <v>0</v>
      </c>
      <c r="R205" s="66">
        <v>0</v>
      </c>
      <c r="S205" s="66">
        <v>0</v>
      </c>
      <c r="T205" s="66">
        <v>0</v>
      </c>
      <c r="U205" s="66">
        <v>0</v>
      </c>
      <c r="V205" s="66">
        <v>1</v>
      </c>
      <c r="W205" s="67">
        <v>1</v>
      </c>
      <c r="X205"/>
    </row>
    <row r="206" spans="1:24" ht="15" x14ac:dyDescent="0.25">
      <c r="A206" s="40"/>
      <c r="B206" s="35" t="s">
        <v>116</v>
      </c>
      <c r="C206" s="35" t="s">
        <v>182</v>
      </c>
      <c r="D206" s="35" t="s">
        <v>173</v>
      </c>
      <c r="E206" s="35">
        <v>5653</v>
      </c>
      <c r="F206" s="35" t="s">
        <v>183</v>
      </c>
      <c r="G206" s="43">
        <v>60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39">
        <v>0</v>
      </c>
      <c r="X206"/>
    </row>
    <row r="207" spans="1:24" ht="15" x14ac:dyDescent="0.25">
      <c r="A207" s="40"/>
      <c r="B207" s="40"/>
      <c r="C207" s="40"/>
      <c r="D207" s="63" t="s">
        <v>242</v>
      </c>
      <c r="E207" s="64"/>
      <c r="F207" s="64"/>
      <c r="G207" s="65">
        <v>60</v>
      </c>
      <c r="H207" s="66">
        <v>0</v>
      </c>
      <c r="I207" s="66">
        <v>0</v>
      </c>
      <c r="J207" s="66">
        <v>0</v>
      </c>
      <c r="K207" s="66">
        <v>0</v>
      </c>
      <c r="L207" s="66">
        <v>0</v>
      </c>
      <c r="M207" s="66">
        <v>0</v>
      </c>
      <c r="N207" s="66">
        <v>0</v>
      </c>
      <c r="O207" s="66">
        <v>0</v>
      </c>
      <c r="P207" s="66">
        <v>0</v>
      </c>
      <c r="Q207" s="66">
        <v>0</v>
      </c>
      <c r="R207" s="66">
        <v>0</v>
      </c>
      <c r="S207" s="66">
        <v>0</v>
      </c>
      <c r="T207" s="66">
        <v>0</v>
      </c>
      <c r="U207" s="66">
        <v>0</v>
      </c>
      <c r="V207" s="66">
        <v>0</v>
      </c>
      <c r="W207" s="67">
        <v>0</v>
      </c>
      <c r="X207"/>
    </row>
    <row r="208" spans="1:24" ht="15" x14ac:dyDescent="0.25">
      <c r="A208" s="47" t="s">
        <v>256</v>
      </c>
      <c r="B208" s="57"/>
      <c r="C208" s="57"/>
      <c r="D208" s="57"/>
      <c r="E208" s="57"/>
      <c r="F208" s="57"/>
      <c r="G208" s="58">
        <v>61</v>
      </c>
      <c r="H208" s="59">
        <v>0</v>
      </c>
      <c r="I208" s="59">
        <v>0</v>
      </c>
      <c r="J208" s="59">
        <v>1</v>
      </c>
      <c r="K208" s="59">
        <v>0</v>
      </c>
      <c r="L208" s="59">
        <v>0</v>
      </c>
      <c r="M208" s="59">
        <v>0</v>
      </c>
      <c r="N208" s="59">
        <v>0</v>
      </c>
      <c r="O208" s="59">
        <v>0</v>
      </c>
      <c r="P208" s="59">
        <v>0</v>
      </c>
      <c r="Q208" s="59">
        <v>0</v>
      </c>
      <c r="R208" s="59">
        <v>0</v>
      </c>
      <c r="S208" s="59">
        <v>0</v>
      </c>
      <c r="T208" s="59">
        <v>0</v>
      </c>
      <c r="U208" s="59">
        <v>0</v>
      </c>
      <c r="V208" s="59">
        <v>1</v>
      </c>
      <c r="W208" s="60">
        <v>1.6393442622950821E-2</v>
      </c>
      <c r="X208"/>
    </row>
    <row r="209" spans="1:24" ht="15" x14ac:dyDescent="0.25">
      <c r="A209" s="35" t="s">
        <v>113</v>
      </c>
      <c r="B209" s="35" t="s">
        <v>144</v>
      </c>
      <c r="C209" s="35">
        <v>1</v>
      </c>
      <c r="D209" s="35" t="s">
        <v>143</v>
      </c>
      <c r="E209" s="35">
        <v>5613</v>
      </c>
      <c r="F209" s="35" t="s">
        <v>115</v>
      </c>
      <c r="G209" s="43">
        <v>1</v>
      </c>
      <c r="H209" s="44">
        <v>0</v>
      </c>
      <c r="I209" s="44">
        <v>0</v>
      </c>
      <c r="J209" s="44">
        <v>1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1</v>
      </c>
      <c r="W209" s="39">
        <v>1</v>
      </c>
      <c r="X209"/>
    </row>
    <row r="210" spans="1:24" ht="15" x14ac:dyDescent="0.25">
      <c r="A210" s="40"/>
      <c r="B210" s="40"/>
      <c r="C210" s="40"/>
      <c r="D210" s="63" t="s">
        <v>239</v>
      </c>
      <c r="E210" s="64"/>
      <c r="F210" s="64"/>
      <c r="G210" s="65">
        <v>1</v>
      </c>
      <c r="H210" s="66">
        <v>0</v>
      </c>
      <c r="I210" s="66">
        <v>0</v>
      </c>
      <c r="J210" s="66">
        <v>1</v>
      </c>
      <c r="K210" s="66">
        <v>0</v>
      </c>
      <c r="L210" s="66">
        <v>0</v>
      </c>
      <c r="M210" s="66">
        <v>0</v>
      </c>
      <c r="N210" s="66">
        <v>0</v>
      </c>
      <c r="O210" s="66">
        <v>0</v>
      </c>
      <c r="P210" s="66">
        <v>0</v>
      </c>
      <c r="Q210" s="66">
        <v>0</v>
      </c>
      <c r="R210" s="66">
        <v>0</v>
      </c>
      <c r="S210" s="66">
        <v>0</v>
      </c>
      <c r="T210" s="66">
        <v>0</v>
      </c>
      <c r="U210" s="66">
        <v>0</v>
      </c>
      <c r="V210" s="66">
        <v>1</v>
      </c>
      <c r="W210" s="67">
        <v>1</v>
      </c>
      <c r="X210"/>
    </row>
    <row r="211" spans="1:24" ht="15" x14ac:dyDescent="0.25">
      <c r="A211" s="40"/>
      <c r="B211" s="35" t="s">
        <v>145</v>
      </c>
      <c r="C211" s="35">
        <v>15</v>
      </c>
      <c r="D211" s="35" t="s">
        <v>143</v>
      </c>
      <c r="E211" s="35">
        <v>5613</v>
      </c>
      <c r="F211" s="35" t="s">
        <v>115</v>
      </c>
      <c r="G211" s="43">
        <v>2</v>
      </c>
      <c r="H211" s="44">
        <v>0</v>
      </c>
      <c r="I211" s="44">
        <v>0</v>
      </c>
      <c r="J211" s="44">
        <v>0</v>
      </c>
      <c r="K211" s="44">
        <v>0</v>
      </c>
      <c r="L211" s="44">
        <v>2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2</v>
      </c>
      <c r="W211" s="39">
        <v>1</v>
      </c>
      <c r="X211"/>
    </row>
    <row r="212" spans="1:24" ht="15" x14ac:dyDescent="0.25">
      <c r="A212" s="40"/>
      <c r="B212" s="40"/>
      <c r="C212" s="40"/>
      <c r="D212" s="63" t="s">
        <v>239</v>
      </c>
      <c r="E212" s="64"/>
      <c r="F212" s="64"/>
      <c r="G212" s="65">
        <v>2</v>
      </c>
      <c r="H212" s="66">
        <v>0</v>
      </c>
      <c r="I212" s="66">
        <v>0</v>
      </c>
      <c r="J212" s="66">
        <v>0</v>
      </c>
      <c r="K212" s="66">
        <v>0</v>
      </c>
      <c r="L212" s="66">
        <v>2</v>
      </c>
      <c r="M212" s="66">
        <v>0</v>
      </c>
      <c r="N212" s="66">
        <v>0</v>
      </c>
      <c r="O212" s="66">
        <v>0</v>
      </c>
      <c r="P212" s="66">
        <v>0</v>
      </c>
      <c r="Q212" s="66">
        <v>0</v>
      </c>
      <c r="R212" s="66">
        <v>0</v>
      </c>
      <c r="S212" s="66">
        <v>0</v>
      </c>
      <c r="T212" s="66">
        <v>0</v>
      </c>
      <c r="U212" s="66">
        <v>0</v>
      </c>
      <c r="V212" s="66">
        <v>2</v>
      </c>
      <c r="W212" s="67">
        <v>1</v>
      </c>
      <c r="X212"/>
    </row>
    <row r="213" spans="1:24" ht="15" x14ac:dyDescent="0.25">
      <c r="A213" s="40"/>
      <c r="B213" s="35" t="s">
        <v>156</v>
      </c>
      <c r="C213" s="35" t="s">
        <v>154</v>
      </c>
      <c r="D213" s="35" t="s">
        <v>155</v>
      </c>
      <c r="E213" s="35">
        <v>5633</v>
      </c>
      <c r="F213" s="35" t="s">
        <v>115</v>
      </c>
      <c r="G213" s="43">
        <v>1</v>
      </c>
      <c r="H213" s="44">
        <v>0</v>
      </c>
      <c r="I213" s="44">
        <v>0</v>
      </c>
      <c r="J213" s="44">
        <v>0</v>
      </c>
      <c r="K213" s="44">
        <v>1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1</v>
      </c>
      <c r="W213" s="39">
        <v>1</v>
      </c>
      <c r="X213"/>
    </row>
    <row r="214" spans="1:24" ht="15" x14ac:dyDescent="0.25">
      <c r="A214" s="40"/>
      <c r="B214" s="40"/>
      <c r="C214" s="40"/>
      <c r="D214" s="63" t="s">
        <v>253</v>
      </c>
      <c r="E214" s="64"/>
      <c r="F214" s="64"/>
      <c r="G214" s="65">
        <v>1</v>
      </c>
      <c r="H214" s="66">
        <v>0</v>
      </c>
      <c r="I214" s="66">
        <v>0</v>
      </c>
      <c r="J214" s="66">
        <v>0</v>
      </c>
      <c r="K214" s="66">
        <v>1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0</v>
      </c>
      <c r="U214" s="66">
        <v>0</v>
      </c>
      <c r="V214" s="66">
        <v>1</v>
      </c>
      <c r="W214" s="67">
        <v>1</v>
      </c>
      <c r="X214"/>
    </row>
    <row r="215" spans="1:24" ht="15" x14ac:dyDescent="0.25">
      <c r="A215" s="47" t="s">
        <v>128</v>
      </c>
      <c r="B215" s="57"/>
      <c r="C215" s="57"/>
      <c r="D215" s="57"/>
      <c r="E215" s="57"/>
      <c r="F215" s="57"/>
      <c r="G215" s="58">
        <v>4</v>
      </c>
      <c r="H215" s="59">
        <v>0</v>
      </c>
      <c r="I215" s="59">
        <v>0</v>
      </c>
      <c r="J215" s="59">
        <v>1</v>
      </c>
      <c r="K215" s="59">
        <v>1</v>
      </c>
      <c r="L215" s="59">
        <v>2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4</v>
      </c>
      <c r="W215" s="60">
        <v>1</v>
      </c>
      <c r="X215"/>
    </row>
    <row r="216" spans="1:24" ht="15" x14ac:dyDescent="0.25">
      <c r="A216" s="35" t="s">
        <v>92</v>
      </c>
      <c r="B216" s="35" t="s">
        <v>178</v>
      </c>
      <c r="C216" s="35" t="s">
        <v>177</v>
      </c>
      <c r="D216" s="35" t="s">
        <v>173</v>
      </c>
      <c r="E216" s="35">
        <v>5653</v>
      </c>
      <c r="F216" s="35" t="s">
        <v>92</v>
      </c>
      <c r="G216" s="43">
        <v>6</v>
      </c>
      <c r="H216" s="44">
        <v>0</v>
      </c>
      <c r="I216" s="44">
        <v>0</v>
      </c>
      <c r="J216" s="44">
        <v>0</v>
      </c>
      <c r="K216" s="44">
        <v>6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6</v>
      </c>
      <c r="W216" s="39">
        <v>1</v>
      </c>
      <c r="X216"/>
    </row>
    <row r="217" spans="1:24" ht="15" x14ac:dyDescent="0.25">
      <c r="A217" s="40"/>
      <c r="B217" s="40"/>
      <c r="C217" s="40"/>
      <c r="D217" s="63" t="s">
        <v>242</v>
      </c>
      <c r="E217" s="64"/>
      <c r="F217" s="64"/>
      <c r="G217" s="65">
        <v>6</v>
      </c>
      <c r="H217" s="66">
        <v>0</v>
      </c>
      <c r="I217" s="66">
        <v>0</v>
      </c>
      <c r="J217" s="66">
        <v>0</v>
      </c>
      <c r="K217" s="66">
        <v>6</v>
      </c>
      <c r="L217" s="66">
        <v>0</v>
      </c>
      <c r="M217" s="66">
        <v>0</v>
      </c>
      <c r="N217" s="66">
        <v>0</v>
      </c>
      <c r="O217" s="66">
        <v>0</v>
      </c>
      <c r="P217" s="66">
        <v>0</v>
      </c>
      <c r="Q217" s="66">
        <v>0</v>
      </c>
      <c r="R217" s="66">
        <v>0</v>
      </c>
      <c r="S217" s="66">
        <v>0</v>
      </c>
      <c r="T217" s="66">
        <v>0</v>
      </c>
      <c r="U217" s="66">
        <v>0</v>
      </c>
      <c r="V217" s="66">
        <v>6</v>
      </c>
      <c r="W217" s="67">
        <v>1</v>
      </c>
      <c r="X217"/>
    </row>
    <row r="218" spans="1:24" ht="15" x14ac:dyDescent="0.25">
      <c r="A218" s="40"/>
      <c r="B218" s="35" t="s">
        <v>95</v>
      </c>
      <c r="C218" s="35" t="s">
        <v>94</v>
      </c>
      <c r="D218" s="35" t="s">
        <v>164</v>
      </c>
      <c r="E218" s="35">
        <v>5452</v>
      </c>
      <c r="F218" s="35" t="s">
        <v>92</v>
      </c>
      <c r="G218" s="43">
        <v>80</v>
      </c>
      <c r="H218" s="44">
        <v>0</v>
      </c>
      <c r="I218" s="44">
        <v>0</v>
      </c>
      <c r="J218" s="44">
        <v>0</v>
      </c>
      <c r="K218" s="44">
        <v>0</v>
      </c>
      <c r="L218" s="44">
        <v>40</v>
      </c>
      <c r="M218" s="44">
        <v>0</v>
      </c>
      <c r="N218" s="44">
        <v>40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80</v>
      </c>
      <c r="W218" s="39">
        <v>1</v>
      </c>
      <c r="X218"/>
    </row>
    <row r="219" spans="1:24" ht="15" x14ac:dyDescent="0.25">
      <c r="A219" s="40"/>
      <c r="B219" s="40"/>
      <c r="C219" s="40"/>
      <c r="D219" s="63" t="s">
        <v>241</v>
      </c>
      <c r="E219" s="64"/>
      <c r="F219" s="64"/>
      <c r="G219" s="65">
        <v>80</v>
      </c>
      <c r="H219" s="66">
        <v>0</v>
      </c>
      <c r="I219" s="66">
        <v>0</v>
      </c>
      <c r="J219" s="66">
        <v>0</v>
      </c>
      <c r="K219" s="66">
        <v>0</v>
      </c>
      <c r="L219" s="66">
        <v>40</v>
      </c>
      <c r="M219" s="66">
        <v>0</v>
      </c>
      <c r="N219" s="66">
        <v>40</v>
      </c>
      <c r="O219" s="66">
        <v>0</v>
      </c>
      <c r="P219" s="66">
        <v>0</v>
      </c>
      <c r="Q219" s="66">
        <v>0</v>
      </c>
      <c r="R219" s="66">
        <v>0</v>
      </c>
      <c r="S219" s="66">
        <v>0</v>
      </c>
      <c r="T219" s="66">
        <v>0</v>
      </c>
      <c r="U219" s="66">
        <v>0</v>
      </c>
      <c r="V219" s="66">
        <v>80</v>
      </c>
      <c r="W219" s="67">
        <v>1</v>
      </c>
      <c r="X219"/>
    </row>
    <row r="220" spans="1:24" ht="15" x14ac:dyDescent="0.25">
      <c r="A220" s="40"/>
      <c r="B220" s="40"/>
      <c r="C220" s="40"/>
      <c r="D220" s="35" t="s">
        <v>173</v>
      </c>
      <c r="E220" s="35">
        <v>5653</v>
      </c>
      <c r="F220" s="35" t="s">
        <v>92</v>
      </c>
      <c r="G220" s="43">
        <v>88</v>
      </c>
      <c r="H220" s="44">
        <v>0</v>
      </c>
      <c r="I220" s="44">
        <v>0</v>
      </c>
      <c r="J220" s="44">
        <v>0</v>
      </c>
      <c r="K220" s="44">
        <v>0</v>
      </c>
      <c r="L220" s="44">
        <v>44</v>
      </c>
      <c r="M220" s="44">
        <v>0</v>
      </c>
      <c r="N220" s="44">
        <v>44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88</v>
      </c>
      <c r="W220" s="39">
        <v>1</v>
      </c>
      <c r="X220"/>
    </row>
    <row r="221" spans="1:24" ht="15" x14ac:dyDescent="0.25">
      <c r="A221" s="40"/>
      <c r="B221" s="40"/>
      <c r="C221" s="40"/>
      <c r="D221" s="63" t="s">
        <v>242</v>
      </c>
      <c r="E221" s="64"/>
      <c r="F221" s="64"/>
      <c r="G221" s="65">
        <v>88</v>
      </c>
      <c r="H221" s="66">
        <v>0</v>
      </c>
      <c r="I221" s="66">
        <v>0</v>
      </c>
      <c r="J221" s="66">
        <v>0</v>
      </c>
      <c r="K221" s="66">
        <v>0</v>
      </c>
      <c r="L221" s="66">
        <v>44</v>
      </c>
      <c r="M221" s="66">
        <v>0</v>
      </c>
      <c r="N221" s="66">
        <v>44</v>
      </c>
      <c r="O221" s="66">
        <v>0</v>
      </c>
      <c r="P221" s="66">
        <v>0</v>
      </c>
      <c r="Q221" s="66">
        <v>0</v>
      </c>
      <c r="R221" s="66">
        <v>0</v>
      </c>
      <c r="S221" s="66">
        <v>0</v>
      </c>
      <c r="T221" s="66">
        <v>0</v>
      </c>
      <c r="U221" s="66">
        <v>0</v>
      </c>
      <c r="V221" s="66">
        <v>88</v>
      </c>
      <c r="W221" s="67">
        <v>1</v>
      </c>
      <c r="X221"/>
    </row>
    <row r="222" spans="1:24" ht="15" x14ac:dyDescent="0.25">
      <c r="A222" s="47" t="s">
        <v>98</v>
      </c>
      <c r="B222" s="57"/>
      <c r="C222" s="57"/>
      <c r="D222" s="57"/>
      <c r="E222" s="57"/>
      <c r="F222" s="57"/>
      <c r="G222" s="58">
        <v>174</v>
      </c>
      <c r="H222" s="59">
        <v>0</v>
      </c>
      <c r="I222" s="59">
        <v>0</v>
      </c>
      <c r="J222" s="59">
        <v>0</v>
      </c>
      <c r="K222" s="59">
        <v>6</v>
      </c>
      <c r="L222" s="59">
        <v>84</v>
      </c>
      <c r="M222" s="59">
        <v>0</v>
      </c>
      <c r="N222" s="59">
        <v>84</v>
      </c>
      <c r="O222" s="59">
        <v>0</v>
      </c>
      <c r="P222" s="59">
        <v>0</v>
      </c>
      <c r="Q222" s="59">
        <v>0</v>
      </c>
      <c r="R222" s="59">
        <v>0</v>
      </c>
      <c r="S222" s="59">
        <v>0</v>
      </c>
      <c r="T222" s="59">
        <v>0</v>
      </c>
      <c r="U222" s="59">
        <v>0</v>
      </c>
      <c r="V222" s="59">
        <v>174</v>
      </c>
      <c r="W222" s="60">
        <v>1</v>
      </c>
      <c r="X222"/>
    </row>
    <row r="223" spans="1:24" ht="15" x14ac:dyDescent="0.25">
      <c r="A223" s="54" t="s">
        <v>16</v>
      </c>
      <c r="B223" s="55"/>
      <c r="C223" s="55"/>
      <c r="D223" s="55"/>
      <c r="E223" s="55"/>
      <c r="F223" s="55"/>
      <c r="G223" s="51">
        <v>22032.5</v>
      </c>
      <c r="H223" s="52">
        <v>101</v>
      </c>
      <c r="I223" s="52">
        <v>480</v>
      </c>
      <c r="J223" s="52">
        <v>3409</v>
      </c>
      <c r="K223" s="52">
        <v>1641</v>
      </c>
      <c r="L223" s="52">
        <v>650</v>
      </c>
      <c r="M223" s="52">
        <v>837</v>
      </c>
      <c r="N223" s="52">
        <v>4969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12087</v>
      </c>
      <c r="W223" s="53">
        <v>0.54859866106887556</v>
      </c>
      <c r="X223"/>
    </row>
    <row r="224" spans="1:24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ht="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ht="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ht="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ht="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ht="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ht="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ht="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ht="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ht="1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ht="1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ht="1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ht="1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ht="1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ht="1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ht="1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ht="1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ht="1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ht="1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ht="1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ht="1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ht="1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ht="1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ht="1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ht="1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ht="1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ht="1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ht="1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ht="1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ht="1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ht="1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ht="1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ht="1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ht="1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ht="1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ht="1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ht="1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ht="1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ht="1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ht="1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ht="1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ht="1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ht="1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ht="1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ht="1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ht="1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ht="1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ht="1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ht="1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ht="1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ht="1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ht="1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ht="1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ht="1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ht="1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ht="1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ht="1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ht="1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ht="1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ht="1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ht="1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ht="1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ht="1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ht="1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ht="1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ht="15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ht="15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ht="15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ht="1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ht="1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ht="1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ht="1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ht="1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ht="1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ht="1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ht="1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ht="1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ht="1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ht="1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ht="1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ht="1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ht="1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ht="1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ht="1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ht="15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ht="15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ht="15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ht="15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ht="15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ht="15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ht="15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ht="15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ht="15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ht="15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ht="15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ht="15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ht="15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ht="15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ht="15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ht="15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ht="15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ht="15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ht="15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ht="15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ht="15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ht="15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ht="15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ht="15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ht="15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ht="15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ht="15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ht="15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ht="15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ht="15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ht="15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ht="15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ht="15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ht="15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ht="15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ht="15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ht="15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ht="15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ht="15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ht="15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ht="15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ht="15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ht="15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ht="15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ht="15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ht="15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ht="15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ht="15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ht="15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ht="15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ht="15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ht="15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ht="15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ht="15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ht="15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ht="15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ht="15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ht="15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ht="15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ht="15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ht="15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ht="15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ht="15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ht="15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ht="15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ht="15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ht="15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ht="15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ht="15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ht="15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ht="15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ht="15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ht="15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ht="15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ht="15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ht="15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ht="15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ht="15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ht="15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ht="15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ht="15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ht="15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ht="15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ht="15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ht="15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ht="15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ht="15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ht="15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ht="15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ht="15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ht="15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ht="15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ht="15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ht="15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ht="15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ht="15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ht="15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ht="15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ht="15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ht="15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ht="15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ht="15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1:24" ht="15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1:24" ht="15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1:24" ht="15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1:24" ht="15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</row>
    <row r="699" spans="1:24" ht="15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</row>
    <row r="700" spans="1:24" ht="15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</row>
    <row r="701" spans="1:24" ht="15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</row>
    <row r="702" spans="1:24" ht="1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</row>
    <row r="703" spans="1:24" ht="1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</row>
    <row r="704" spans="1:24" ht="1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</row>
    <row r="705" spans="1:23" ht="1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</row>
    <row r="706" spans="1:23" ht="1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</row>
    <row r="707" spans="1:23" ht="15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</row>
    <row r="708" spans="1:23" ht="15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</row>
    <row r="709" spans="1:23" ht="15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</row>
    <row r="710" spans="1:23" ht="15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</row>
    <row r="711" spans="1:23" ht="15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</row>
    <row r="712" spans="1:23" ht="15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</row>
    <row r="713" spans="1:23" ht="15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</row>
    <row r="714" spans="1:23" ht="15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</row>
    <row r="715" spans="1:23" ht="15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</row>
    <row r="716" spans="1:23" ht="15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</row>
    <row r="717" spans="1:23" ht="15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</row>
    <row r="718" spans="1:23" ht="15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</row>
    <row r="719" spans="1:23" ht="15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ht="15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ht="15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ht="15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ht="15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ht="15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ht="15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ht="15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ht="15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ht="15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ht="15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ht="15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ht="15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ht="15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ht="15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ht="15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ht="15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ht="15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ht="15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ht="15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ht="15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ht="15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ht="15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ht="15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ht="15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ht="15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ht="15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ht="15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ht="15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ht="15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ht="15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ht="15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ht="15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ht="15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ht="15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ht="15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ht="15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ht="15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ht="15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ht="15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ht="15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ht="15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ht="15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ht="15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ht="15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ht="15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ht="15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ht="15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ht="15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ht="15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ht="15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ht="15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ht="15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ht="15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ht="15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ht="15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ht="15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ht="15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ht="15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ht="15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ht="15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ht="15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ht="15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ht="15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ht="15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ht="15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ht="1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ht="1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ht="1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ht="1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ht="1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ht="1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ht="1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ht="1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ht="1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ht="1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ht="1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ht="1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ht="1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ht="1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ht="1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ht="1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ht="15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ht="15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ht="15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ht="15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ht="15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ht="15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ht="15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ht="15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ht="15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ht="15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ht="15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ht="15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ht="15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ht="15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ht="15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ht="15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ht="15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ht="15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ht="15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ht="15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ht="15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ht="15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ht="15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ht="15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ht="15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ht="15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ht="15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ht="15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ht="15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ht="15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ht="15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ht="15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ht="15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ht="15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ht="15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ht="15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ht="15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ht="15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ht="15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ht="15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ht="15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ht="15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ht="15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ht="15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ht="15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ht="15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ht="15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ht="15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ht="15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ht="15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ht="15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ht="15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ht="15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ht="15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ht="15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ht="15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ht="15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ht="15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ht="15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ht="15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ht="15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ht="15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ht="15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ht="15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ht="15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ht="15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ht="15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ht="15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ht="15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ht="15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ht="15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ht="15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ht="15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ht="15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ht="15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ht="15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ht="15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ht="15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ht="15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ht="15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ht="15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ht="15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ht="15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ht="15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ht="15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ht="15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ht="15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ht="15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ht="15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ht="15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ht="15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ht="15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ht="15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ht="15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ht="15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ht="15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ht="15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ht="15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ht="15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ht="15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ht="15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ht="15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ht="15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ht="15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ht="15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ht="15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ht="15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ht="15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ht="15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ht="15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ht="15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ht="15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ht="15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ht="15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ht="15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ht="15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ht="15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ht="15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ht="15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ht="15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ht="15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ht="15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ht="15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ht="15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ht="15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ht="15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ht="15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ht="15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ht="15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ht="15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ht="15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ht="15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ht="15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ht="15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ht="15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ht="15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ht="15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ht="15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ht="15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ht="15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ht="15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ht="15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ht="15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ht="15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ht="15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ht="15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ht="15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ht="15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ht="15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ht="15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ht="15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ht="15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ht="15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ht="15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1:23" ht="15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1:23" ht="15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1:23" ht="15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1:23" ht="15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1:23" ht="15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1:23" ht="15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1:23" ht="15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1:23" ht="15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1:23" ht="15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1:23" ht="15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1:23" ht="15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1:23" ht="15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</row>
    <row r="967" spans="1:23" ht="15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</row>
    <row r="968" spans="1:23" ht="15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</row>
    <row r="969" spans="1:23" ht="15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</row>
    <row r="970" spans="1:23" ht="15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</row>
    <row r="971" spans="1:23" ht="15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</row>
    <row r="972" spans="1:23" ht="15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</row>
    <row r="973" spans="1:23" ht="15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</row>
    <row r="974" spans="1:23" ht="15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</row>
    <row r="975" spans="1:23" ht="15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</row>
    <row r="976" spans="1:23" ht="15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</row>
    <row r="977" spans="1:23" ht="15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</row>
    <row r="978" spans="1:23" ht="15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</row>
    <row r="979" spans="1:23" ht="15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</row>
    <row r="980" spans="1:23" ht="15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</row>
    <row r="981" spans="1:23" ht="15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</row>
    <row r="982" spans="1:23" ht="15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</row>
    <row r="983" spans="1:23" ht="15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</row>
    <row r="984" spans="1:23" ht="15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</row>
    <row r="985" spans="1:23" ht="15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</row>
    <row r="986" spans="1:23" ht="15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</row>
    <row r="987" spans="1:23" ht="15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</row>
    <row r="988" spans="1:23" ht="15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</row>
    <row r="989" spans="1:23" ht="15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</row>
    <row r="990" spans="1:23" ht="15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</row>
    <row r="991" spans="1:23" ht="15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</row>
    <row r="992" spans="1:23" ht="15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</row>
    <row r="993" spans="1:23" ht="15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</row>
    <row r="994" spans="1:23" ht="15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</row>
    <row r="995" spans="1:23" ht="15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</row>
    <row r="996" spans="1:23" ht="15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</row>
    <row r="997" spans="1:23" ht="15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</row>
    <row r="998" spans="1:23" ht="15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</row>
    <row r="999" spans="1:23" ht="15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</row>
    <row r="1000" spans="1:23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</row>
    <row r="1001" spans="1:23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</row>
    <row r="1002" spans="1:23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</row>
    <row r="1003" spans="1:23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</row>
    <row r="1004" spans="1:23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</row>
    <row r="1005" spans="1:23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</row>
    <row r="1006" spans="1:23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</row>
    <row r="1007" spans="1:23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</row>
    <row r="1008" spans="1:23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</row>
    <row r="1009" spans="1:23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</row>
    <row r="1010" spans="1:23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</row>
    <row r="1011" spans="1:23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</row>
    <row r="1012" spans="1:23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</row>
    <row r="1013" spans="1:23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</row>
    <row r="1014" spans="1:23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</row>
    <row r="1015" spans="1:23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</row>
    <row r="1016" spans="1:23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</row>
    <row r="1017" spans="1:23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</row>
    <row r="1018" spans="1:23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</row>
    <row r="1019" spans="1:23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</row>
    <row r="1020" spans="1:23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</row>
    <row r="1021" spans="1:23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</row>
    <row r="1022" spans="1:23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</row>
    <row r="1023" spans="1:23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</row>
    <row r="1024" spans="1:23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</row>
    <row r="1025" spans="1:23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</row>
    <row r="1026" spans="1:23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</row>
    <row r="1027" spans="1:23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</row>
    <row r="1028" spans="1:23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</row>
    <row r="1029" spans="1:23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</row>
    <row r="1030" spans="1:23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</row>
    <row r="1031" spans="1:23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</row>
    <row r="1032" spans="1:23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</row>
    <row r="1033" spans="1:23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</row>
    <row r="1034" spans="1:23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</row>
    <row r="1035" spans="1:23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</row>
    <row r="1036" spans="1:23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</row>
    <row r="1037" spans="1:23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</row>
    <row r="1038" spans="1:23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</row>
    <row r="1039" spans="1:23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</row>
    <row r="1040" spans="1:23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</row>
    <row r="1041" spans="1:23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</row>
    <row r="1042" spans="1:23" ht="15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</row>
    <row r="1043" spans="1:23" ht="15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</row>
    <row r="1044" spans="1:23" ht="15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</row>
    <row r="1045" spans="1:23" ht="15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</row>
    <row r="1046" spans="1:23" ht="15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</row>
    <row r="1047" spans="1:23" ht="15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</row>
    <row r="1048" spans="1:23" ht="15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</row>
    <row r="1049" spans="1:23" ht="15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</row>
    <row r="1050" spans="1:23" ht="15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</row>
    <row r="1051" spans="1:23" ht="15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</row>
    <row r="1052" spans="1:23" ht="15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</row>
    <row r="1053" spans="1:23" ht="15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</row>
    <row r="1054" spans="1:23" ht="15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</row>
    <row r="1055" spans="1:23" ht="15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</row>
    <row r="1056" spans="1:23" ht="15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</row>
    <row r="1057" spans="1:23" ht="15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</row>
    <row r="1058" spans="1:23" ht="15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</row>
    <row r="1059" spans="1:23" ht="15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</row>
    <row r="1060" spans="1:23" ht="15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</row>
    <row r="1061" spans="1:23" ht="15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</row>
    <row r="1062" spans="1:23" ht="15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</row>
    <row r="1063" spans="1:23" ht="15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</row>
    <row r="1064" spans="1:23" ht="15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</row>
    <row r="1065" spans="1:23" ht="15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</row>
    <row r="1066" spans="1:23" ht="15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</row>
    <row r="1067" spans="1:23" ht="15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</row>
    <row r="1068" spans="1:23" ht="15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</row>
    <row r="1069" spans="1:23" ht="15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</row>
    <row r="1070" spans="1:23" ht="15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</row>
    <row r="1071" spans="1:23" ht="15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</row>
    <row r="1072" spans="1:23" ht="15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</row>
    <row r="1073" spans="1:23" ht="15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</row>
    <row r="1074" spans="1:23" ht="15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</row>
    <row r="1075" spans="1:23" ht="15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</row>
    <row r="1076" spans="1:23" ht="15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</row>
    <row r="1077" spans="1:23" ht="15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</row>
    <row r="1078" spans="1:23" ht="15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</row>
    <row r="1079" spans="1:23" ht="15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</row>
    <row r="1080" spans="1:23" ht="15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</row>
    <row r="1081" spans="1:23" ht="15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</row>
    <row r="1082" spans="1:23" ht="15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</row>
    <row r="1083" spans="1:23" ht="15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</row>
    <row r="1084" spans="1:23" ht="15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</row>
    <row r="1085" spans="1:23" ht="15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</row>
    <row r="1086" spans="1:23" ht="15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</row>
    <row r="1087" spans="1:23" ht="15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</row>
    <row r="1088" spans="1:23" ht="15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</row>
    <row r="1089" spans="1:23" ht="15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</row>
    <row r="1090" spans="1:23" ht="15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</row>
    <row r="1091" spans="1:23" ht="15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</row>
    <row r="1092" spans="1:23" ht="15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</row>
    <row r="1093" spans="1:23" ht="15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</row>
    <row r="1094" spans="1:23" ht="15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</row>
    <row r="1095" spans="1:23" ht="15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</row>
    <row r="1096" spans="1:23" ht="15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</row>
    <row r="1097" spans="1:23" ht="15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</row>
    <row r="1098" spans="1:23" ht="15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</row>
    <row r="1099" spans="1:23" ht="15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</row>
    <row r="1100" spans="1:23" ht="15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</row>
    <row r="1101" spans="1:23" ht="15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</row>
    <row r="1102" spans="1:23" ht="15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</row>
    <row r="1103" spans="1:23" ht="15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</row>
    <row r="1104" spans="1:23" ht="15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</row>
    <row r="1105" spans="1:23" ht="15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</row>
    <row r="1106" spans="1:23" ht="15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</row>
    <row r="1107" spans="1:23" ht="15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</row>
    <row r="1108" spans="1:23" ht="15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</row>
    <row r="1109" spans="1:23" ht="15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</row>
    <row r="1110" spans="1:23" ht="15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</row>
    <row r="1111" spans="1:23" ht="15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</row>
    <row r="1112" spans="1:23" ht="15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</row>
    <row r="1113" spans="1:23" ht="15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</row>
    <row r="1114" spans="1:23" ht="15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</row>
    <row r="1115" spans="1:23" ht="15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</row>
    <row r="1116" spans="1:23" ht="15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</row>
    <row r="1117" spans="1:23" ht="15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</row>
    <row r="1118" spans="1:23" ht="15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</row>
    <row r="1119" spans="1:23" ht="15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</row>
    <row r="1120" spans="1:23" ht="15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</row>
    <row r="1121" spans="1:23" ht="15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</row>
    <row r="1122" spans="1:23" ht="15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</row>
    <row r="1123" spans="1:23" ht="15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</row>
    <row r="1124" spans="1:23" ht="15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</row>
    <row r="1125" spans="1:23" ht="15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</row>
    <row r="1126" spans="1:23" ht="15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</row>
    <row r="1127" spans="1:23" ht="15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</row>
    <row r="1128" spans="1:23" ht="15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</row>
    <row r="1129" spans="1:23" ht="15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</row>
    <row r="1130" spans="1:23" ht="15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</row>
    <row r="1131" spans="1:23" ht="15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</row>
    <row r="1132" spans="1:23" ht="15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</row>
    <row r="1133" spans="1:23" ht="15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</row>
    <row r="1134" spans="1:23" ht="15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</row>
    <row r="1135" spans="1:23" ht="15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</row>
    <row r="1136" spans="1:23" ht="15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</row>
    <row r="1137" spans="1:23" ht="15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</row>
    <row r="1138" spans="1:23" ht="15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</row>
    <row r="1139" spans="1:23" ht="15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</row>
    <row r="1140" spans="1:23" ht="15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</row>
    <row r="1141" spans="1:23" ht="15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</row>
    <row r="1142" spans="1:23" ht="15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</row>
    <row r="1143" spans="1:23" ht="15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</row>
    <row r="1144" spans="1:23" ht="15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</row>
    <row r="1145" spans="1:23" ht="15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</row>
    <row r="1146" spans="1:23" ht="15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</row>
    <row r="1147" spans="1:23" ht="15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</row>
    <row r="1148" spans="1:23" ht="15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</row>
    <row r="1149" spans="1:23" ht="15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</row>
    <row r="1150" spans="1:23" ht="15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</row>
    <row r="1151" spans="1:23" ht="15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</row>
    <row r="1152" spans="1:23" ht="15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</row>
    <row r="1153" spans="1:23" ht="15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</row>
    <row r="1154" spans="1:23" ht="15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</row>
    <row r="1155" spans="1:23" ht="15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</row>
    <row r="1156" spans="1:23" ht="15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</row>
    <row r="1157" spans="1:23" ht="15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</row>
    <row r="1158" spans="1:23" ht="15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</row>
    <row r="1159" spans="1:23" ht="15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</row>
    <row r="1160" spans="1:23" ht="15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</row>
    <row r="1161" spans="1:23" ht="15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</row>
    <row r="1162" spans="1:23" ht="15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</row>
    <row r="1163" spans="1:23" ht="15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</row>
    <row r="1164" spans="1:23" ht="15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</row>
    <row r="1165" spans="1:23" ht="15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</row>
    <row r="1166" spans="1:23" ht="15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</row>
    <row r="1167" spans="1:23" ht="15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</row>
    <row r="1168" spans="1:23" ht="15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</row>
    <row r="1169" spans="1:23" ht="15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</row>
    <row r="1170" spans="1:23" ht="15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</row>
    <row r="1171" spans="1:23" ht="15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</row>
    <row r="1172" spans="1:23" ht="15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</row>
    <row r="1173" spans="1:23" ht="15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</row>
    <row r="1174" spans="1:23" ht="15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</row>
    <row r="1175" spans="1:23" ht="15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</row>
    <row r="1176" spans="1:23" ht="15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</row>
    <row r="1177" spans="1:23" ht="15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</row>
    <row r="1178" spans="1:23" ht="15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</row>
    <row r="1179" spans="1:23" ht="15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</row>
    <row r="1180" spans="1:23" ht="15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</row>
    <row r="1181" spans="1:23" ht="15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</row>
    <row r="1182" spans="1:23" ht="15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</row>
    <row r="1183" spans="1:23" ht="15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</row>
    <row r="1184" spans="1:23" ht="15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</row>
    <row r="1185" spans="1:23" ht="15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</row>
    <row r="1186" spans="1:23" ht="15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</row>
    <row r="1187" spans="1:23" ht="15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23" ht="15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23" ht="15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23" ht="15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23" ht="15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23" ht="15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23" ht="15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23" ht="15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23" ht="15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23" ht="15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23" ht="15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23" ht="15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23" ht="15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23" ht="15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ht="15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ht="15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ht="15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ht="15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ht="15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ht="15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ht="15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ht="15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ht="15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ht="15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ht="15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ht="15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ht="15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ht="15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ht="15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ht="15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ht="15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ht="15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ht="15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ht="15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ht="15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ht="15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ht="15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ht="15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ht="15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ht="15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ht="15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ht="15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ht="15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ht="15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ht="15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ht="15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ht="15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ht="15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ht="15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ht="15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ht="15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ht="15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ht="15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ht="15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ht="15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ht="15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ht="15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ht="15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ht="15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ht="15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ht="15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ht="15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ht="15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ht="15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ht="15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ht="15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ht="15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ht="15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ht="15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ht="15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ht="15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ht="15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ht="15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ht="15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ht="15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ht="15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ht="15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ht="15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ht="15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ht="15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ht="15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ht="15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ht="15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ht="15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ht="15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ht="15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ht="15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ht="15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ht="15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ht="15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ht="15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ht="15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ht="15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ht="15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ht="15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ht="15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ht="15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ht="15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ht="15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ht="15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ht="15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ht="15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ht="15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ht="15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ht="15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ht="15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ht="15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ht="15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ht="15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ht="15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ht="15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ht="15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ht="15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ht="15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ht="15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ht="15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ht="15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ht="15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ht="15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ht="15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ht="15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ht="15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ht="15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ht="15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ht="15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ht="15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ht="15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ht="15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ht="15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ht="15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ht="15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ht="15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ht="15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ht="15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ht="15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ht="15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ht="15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ht="15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ht="15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ht="15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ht="15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ht="15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ht="15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ht="15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ht="15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ht="15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ht="15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ht="15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ht="15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ht="15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ht="15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ht="15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ht="15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ht="15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ht="15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ht="15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ht="15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ht="15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ht="15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ht="15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ht="15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ht="15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ht="15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ht="15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ht="15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ht="15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ht="15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ht="15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ht="15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ht="15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ht="15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ht="15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ht="15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ht="15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ht="15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ht="15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ht="15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ht="15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ht="15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ht="15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ht="15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ht="15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ht="15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ht="15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ht="15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ht="15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ht="15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ht="15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ht="15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ht="15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ht="15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ht="15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ht="15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ht="15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ht="15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ht="15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ht="15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ht="15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ht="15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ht="15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ht="15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ht="15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ht="15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ht="15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ht="15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ht="15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ht="15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ht="15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ht="15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ht="15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ht="15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ht="15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ht="15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ht="15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ht="15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ht="15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 ht="15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 ht="15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 ht="15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 ht="15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 ht="15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 ht="15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 ht="15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 ht="15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 ht="15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 ht="15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 ht="15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 ht="15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 ht="15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 ht="15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 ht="15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 ht="15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 ht="15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 ht="15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 ht="15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 ht="15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 ht="15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 ht="15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 ht="15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 ht="15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 ht="15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 ht="15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 ht="15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 ht="15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 ht="15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 ht="15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 ht="15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 ht="15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 ht="15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 ht="15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 ht="15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 ht="15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 ht="15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 ht="15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 ht="15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 ht="15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 ht="15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 ht="15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 ht="15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 ht="15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 ht="15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 ht="15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 ht="15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 ht="15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 ht="15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 ht="15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 ht="15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 ht="15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 ht="15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 ht="15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 ht="15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 ht="15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 ht="15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 ht="15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 ht="15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 ht="15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 ht="15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 ht="15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 ht="15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 ht="15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 ht="15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 ht="15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 ht="15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 ht="15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 ht="15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 ht="15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 ht="15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 ht="15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 ht="15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 ht="15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 ht="15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 ht="15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 ht="15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 ht="15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 ht="15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 ht="15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 ht="15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 ht="15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 ht="15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 ht="15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 ht="15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 ht="15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 ht="15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 ht="15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 ht="15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 ht="15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 ht="15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 ht="15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 ht="15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 ht="15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 ht="15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 ht="15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 ht="15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 ht="15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 ht="15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 ht="15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 ht="15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 ht="15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 ht="15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 ht="15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 ht="15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 ht="15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 ht="15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 ht="15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 ht="15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 ht="15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 ht="15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 ht="15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 ht="15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 ht="15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 ht="15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 ht="15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 ht="15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 ht="15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 ht="15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 ht="15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 ht="15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 ht="15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 ht="15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 ht="15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 ht="15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 ht="15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 ht="15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 ht="15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 ht="15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 ht="15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 ht="15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 ht="15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 ht="15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 ht="15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 ht="15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 ht="15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 ht="15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 ht="15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 ht="15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 ht="15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 ht="15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 ht="15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 ht="15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 ht="15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 ht="15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 ht="15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 ht="15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 ht="15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 ht="15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 ht="15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 ht="15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 ht="15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 ht="15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 ht="15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 ht="15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 ht="15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 ht="15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 ht="15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 ht="15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 ht="15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 ht="15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 ht="15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 ht="15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 ht="15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 ht="15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 ht="15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 ht="15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 ht="15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 ht="15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 ht="15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 ht="15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 ht="15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 ht="15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 ht="15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 ht="15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 ht="15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 ht="15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 ht="15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 ht="15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 ht="15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 ht="15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 ht="15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 ht="15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 ht="15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 ht="15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 ht="15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 ht="15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 ht="15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 ht="15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 ht="15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 ht="15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 ht="15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 ht="15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 ht="15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 ht="15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 ht="15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 ht="15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 ht="15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 ht="15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 ht="15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 ht="15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 ht="15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 ht="15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 ht="15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 ht="15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 ht="15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 ht="15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 ht="15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 ht="15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 ht="15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 ht="15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 ht="15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 ht="15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 ht="15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 ht="15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 ht="15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</row>
    <row r="1619" spans="1:17" ht="15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  <row r="1620" spans="1:17" ht="15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</row>
    <row r="1621" spans="1:17" ht="15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</row>
    <row r="1622" spans="1:17" ht="15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</row>
    <row r="1623" spans="1:17" ht="15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</row>
    <row r="1624" spans="1:17" ht="15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</row>
    <row r="1625" spans="1:17" ht="15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</row>
    <row r="1626" spans="1:17" ht="15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</row>
    <row r="1627" spans="1:17" ht="15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</row>
    <row r="1628" spans="1:17" ht="15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</row>
    <row r="1629" spans="1:17" ht="15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1:17" ht="15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1:17" ht="15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1:17" ht="15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1:13" ht="15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1:13" ht="15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1:13" ht="15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1:13" ht="15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1:13" ht="15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1:13" ht="15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1:13" ht="15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1:13" ht="15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1:13" ht="15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1:13" ht="15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1:13" ht="15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1:13" ht="15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1:13" ht="15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1:13" ht="15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1:13" ht="15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1:13" ht="15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1:13" ht="15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1:13" ht="15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1:13" ht="15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1:13" ht="15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1:13" ht="15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1:13" ht="15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1:13" ht="15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1:13" ht="15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1:13" ht="15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1:13" ht="15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1:13" ht="15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1:13" ht="15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1:13" ht="15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1:13" ht="15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1:13" ht="15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1:13" ht="15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1:13" ht="15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1:13" ht="15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1:13" ht="15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1:13" ht="15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1:13" ht="15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1:13" ht="15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1:13" ht="15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1:13" ht="15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1:13" ht="15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1:13" ht="15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1:13" ht="15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1:13" ht="15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1:13" ht="15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1:13" ht="15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1:13" ht="15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1:13" ht="15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1:13" ht="15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1:13" ht="15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1:13" ht="15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1:13" ht="15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1:13" ht="15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1:13" ht="15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1:13" ht="15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1:13" ht="15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1:13" ht="15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1:13" ht="15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1:13" ht="15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1:13" ht="15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1:13" ht="15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1:13" ht="15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1:13" ht="15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1:13" ht="15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1:13" ht="15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1:13" ht="15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1:13" ht="15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1:13" ht="15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1:13" ht="15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1:13" ht="15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1:13" ht="15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1:13" ht="15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1:13" ht="15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1:13" ht="15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1:13" ht="15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1:13" ht="15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1:13" ht="15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1:13" ht="15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1:13" ht="15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1:13" ht="15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1:13" ht="15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1:13" ht="15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1:13" ht="15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1:13" ht="15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1:13" ht="15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1:13" ht="15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1:13" ht="15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1:13" ht="15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1:13" ht="15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1:13" ht="15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1:13" ht="15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1:13" ht="15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1:13" ht="15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1:13" ht="15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1:13" ht="15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1:13" ht="15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1:13" ht="15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1:13" ht="15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1:13" ht="15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1:13" ht="15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1:13" ht="15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1:13" ht="15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1:13" ht="15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1:13" ht="15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1:13" ht="15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1:13" ht="15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1:13" ht="15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1:13" ht="15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1:13" ht="15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1:13" ht="15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1:13" ht="15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1:13" ht="15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1:13" ht="15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1:13" ht="15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1:13" ht="15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1:13" ht="15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1:13" ht="15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1:13" ht="15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1:13" ht="15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1:13" ht="15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1:13" ht="15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1:13" ht="15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1:13" ht="15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1:13" ht="15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1:13" ht="15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1:13" ht="15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1:13" ht="15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1:13" ht="15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1:13" ht="15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1:13" ht="15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1:13" ht="15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1:13" ht="15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1:13" ht="15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1:13" ht="15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1:13" ht="15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1:13" ht="15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1:13" ht="15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1:13" ht="15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1:13" ht="15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1:13" ht="15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1:13" ht="15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1:13" ht="15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1:13" ht="15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1:13" ht="15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1:13" ht="15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1:13" ht="15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1:13" ht="15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1:13" ht="15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1:13" ht="15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1:13" ht="15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1:13" ht="15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1:13" ht="15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1:13" ht="15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1:13" ht="15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1:13" ht="15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1:13" ht="15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1:13" ht="15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1:13" ht="15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1:13" ht="15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1:13" ht="15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1:13" ht="15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1:13" ht="15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1:13" ht="15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1:13" ht="15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1:13" ht="15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1:13" ht="15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1:13" ht="15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1:13" ht="15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1:13" ht="15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1:13" ht="15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1:13" ht="15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1:13" ht="15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1:13" ht="15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1:13" ht="15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1:13" ht="15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1:13" ht="15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1:13" ht="15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1:13" ht="15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1:13" ht="15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1:13" ht="15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1:13" ht="15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1:13" ht="15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1:13" ht="15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1:13" ht="15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1:13" ht="15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1:13" ht="15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1:13" ht="15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1:13" ht="15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1:13" ht="15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1:13" ht="15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1:13" ht="15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1:13" ht="15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1:13" ht="15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1:13" ht="15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1:13" ht="15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1:13" ht="15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1:13" ht="15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1:13" ht="15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1:13" ht="15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1:13" ht="15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1:13" ht="15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1:13" ht="15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1:13" ht="15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1:13" ht="15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1:13" ht="15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1:13" ht="15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1:13" ht="15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1:13" ht="15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1:13" ht="15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1:13" ht="15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1:13" ht="15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1:13" ht="15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1:13" ht="15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1:13" ht="15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1:13" ht="15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1:13" ht="15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1:13" ht="15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1:13" ht="15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1:13" ht="15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1:13" ht="15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1:13" ht="15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1:13" ht="15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1:13" ht="15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1:13" ht="15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1:13" ht="15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1:13" ht="15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1:13" ht="15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1:13" ht="15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1:13" ht="15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1:13" ht="15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1:13" ht="15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1:13" ht="15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1:13" ht="15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1:13" ht="15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1:13" ht="15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1:13" ht="15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1:13" ht="15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1:13" ht="15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1:13" ht="15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1:13" ht="15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1:13" ht="15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1:13" ht="15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1:13" ht="15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1:13" ht="15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1:13" ht="15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1:13" ht="15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1:13" ht="15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1:13" ht="15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1:13" ht="15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1:13" ht="15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1:13" ht="15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1:13" ht="15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1:13" ht="15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1:13" ht="15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1:13" ht="15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1:13" ht="15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1:13" ht="15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1:13" ht="15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1:13" ht="15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1:13" ht="15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1:13" ht="15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1:13" ht="15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1:13" ht="15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1:13" ht="15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1:13" ht="15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1:13" ht="15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1:13" ht="15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1:13" ht="15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1:13" ht="15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1:13" ht="15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1:13" ht="15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1:13" ht="15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1:13" ht="15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1:13" ht="15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1:13" ht="15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1:13" ht="15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1:13" ht="15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1:13" ht="15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1:13" ht="15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1:13" ht="15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1:13" ht="15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1:13" ht="15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1:13" ht="15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1:13" ht="15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1:13" ht="15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1:13" ht="15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1:13" ht="15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1:13" ht="15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1:13" ht="15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1:13" ht="15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1:13" ht="15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1:13" ht="15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1:13" ht="15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1:13" ht="15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1:13" ht="15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1:13" ht="15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1:13" ht="15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1:13" ht="15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1:13" ht="15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1:13" ht="15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1:13" ht="15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1:13" ht="15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1:13" ht="15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1:13" ht="15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1:13" ht="15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1:13" ht="15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1:13" ht="15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1:13" ht="15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1:13" ht="15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1:13" ht="15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1:13" ht="15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1:13" ht="15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1:13" ht="15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1:13" ht="15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1:13" ht="15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1:13" ht="15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1:13" ht="15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1:13" ht="15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1:13" ht="15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1:13" ht="15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1:13" ht="15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1:13" ht="15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1:13" ht="15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1:13" ht="15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1:13" ht="15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1:13" ht="15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1:13" ht="15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1:13" ht="15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1:13" ht="15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1:13" ht="15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1:13" ht="15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1:13" ht="15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1:13" ht="15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1:13" ht="15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1:13" ht="15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1:13" ht="15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1:13" ht="15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1:13" ht="15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1:13" ht="15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1:13" ht="15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1:13" ht="15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1:13" ht="15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1:13" ht="15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1:13" ht="15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1:13" ht="15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1:13" ht="15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1:13" ht="15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1:13" ht="15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1:13" ht="15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1:13" ht="15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1:13" ht="15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1:13" ht="15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1:13" ht="15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1:13" ht="15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1:13" ht="15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1:13" ht="15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1:13" ht="15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1:13" ht="15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1:13" ht="15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1:13" ht="15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1:13" ht="15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1:13" ht="15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1:13" ht="15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1:13" ht="15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1:13" ht="15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1:13" ht="15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1:13" ht="15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1:13" ht="15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1:13" ht="15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1:13" ht="15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1:13" ht="15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1:13" ht="15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1:13" ht="15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1:13" ht="15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1:13" ht="15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1:13" ht="15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1:13" ht="15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1:13" ht="15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1:13" ht="15" x14ac:dyDescent="0.25">
      <c r="A2011"/>
      <c r="B2011"/>
      <c r="C2011"/>
      <c r="D2011"/>
      <c r="E2011"/>
      <c r="F2011"/>
      <c r="G2011"/>
      <c r="H2011"/>
      <c r="I2011"/>
      <c r="J2011"/>
    </row>
    <row r="2012" spans="1:13" ht="15" x14ac:dyDescent="0.25">
      <c r="A2012"/>
      <c r="B2012"/>
      <c r="C2012"/>
      <c r="D2012"/>
      <c r="E2012"/>
      <c r="F2012"/>
      <c r="G2012"/>
      <c r="H2012"/>
      <c r="I2012"/>
      <c r="J2012"/>
    </row>
    <row r="2013" spans="1:13" ht="15" x14ac:dyDescent="0.25">
      <c r="A2013"/>
      <c r="B2013"/>
      <c r="C2013"/>
      <c r="D2013"/>
      <c r="E2013"/>
      <c r="F2013"/>
      <c r="G2013"/>
      <c r="H2013"/>
      <c r="I2013"/>
      <c r="J2013"/>
    </row>
    <row r="2014" spans="1:13" ht="15" x14ac:dyDescent="0.25">
      <c r="A2014"/>
      <c r="B2014"/>
      <c r="C2014"/>
      <c r="D2014"/>
      <c r="E2014"/>
      <c r="F2014"/>
      <c r="G2014"/>
      <c r="H2014"/>
      <c r="I2014"/>
      <c r="J2014"/>
    </row>
    <row r="2015" spans="1:13" ht="15" x14ac:dyDescent="0.25">
      <c r="A2015"/>
      <c r="B2015"/>
      <c r="C2015"/>
      <c r="D2015"/>
      <c r="E2015"/>
      <c r="F2015"/>
      <c r="G2015"/>
      <c r="H2015"/>
      <c r="I2015"/>
      <c r="J2015"/>
    </row>
    <row r="2016" spans="1:13" ht="15" x14ac:dyDescent="0.25">
      <c r="A2016"/>
      <c r="B2016"/>
      <c r="C2016"/>
      <c r="D2016"/>
      <c r="E2016"/>
      <c r="F2016"/>
      <c r="G2016"/>
      <c r="H2016"/>
      <c r="I2016"/>
      <c r="J2016"/>
    </row>
    <row r="2017" spans="1:10" ht="15" x14ac:dyDescent="0.25">
      <c r="A2017"/>
      <c r="B2017"/>
      <c r="C2017"/>
      <c r="D2017"/>
      <c r="E2017"/>
      <c r="F2017"/>
      <c r="G2017"/>
      <c r="H2017"/>
      <c r="I2017"/>
      <c r="J2017"/>
    </row>
    <row r="2018" spans="1:10" ht="15" x14ac:dyDescent="0.25">
      <c r="A2018"/>
      <c r="B2018"/>
      <c r="C2018"/>
      <c r="D2018"/>
      <c r="E2018"/>
      <c r="F2018"/>
      <c r="G2018"/>
      <c r="H2018"/>
      <c r="I2018"/>
      <c r="J2018"/>
    </row>
    <row r="2019" spans="1:10" ht="15" x14ac:dyDescent="0.25">
      <c r="A2019"/>
      <c r="B2019"/>
      <c r="C2019"/>
      <c r="D2019"/>
      <c r="E2019"/>
      <c r="F2019"/>
      <c r="G2019"/>
      <c r="H2019"/>
      <c r="I2019"/>
      <c r="J2019"/>
    </row>
    <row r="2020" spans="1:10" ht="15" x14ac:dyDescent="0.25">
      <c r="A2020"/>
      <c r="B2020"/>
      <c r="C2020"/>
      <c r="D2020"/>
      <c r="E2020"/>
      <c r="F2020"/>
      <c r="G2020"/>
      <c r="H2020"/>
      <c r="I2020"/>
      <c r="J2020"/>
    </row>
    <row r="2021" spans="1:10" ht="15" x14ac:dyDescent="0.25">
      <c r="A2021"/>
      <c r="B2021"/>
      <c r="C2021"/>
      <c r="D2021"/>
      <c r="E2021"/>
      <c r="F2021"/>
      <c r="G2021"/>
      <c r="H2021"/>
      <c r="I2021"/>
      <c r="J2021"/>
    </row>
    <row r="2022" spans="1:10" ht="15" x14ac:dyDescent="0.25">
      <c r="A2022"/>
      <c r="B2022"/>
      <c r="C2022"/>
      <c r="D2022"/>
      <c r="E2022"/>
      <c r="F2022"/>
      <c r="G2022"/>
      <c r="H2022"/>
      <c r="I2022"/>
      <c r="J2022"/>
    </row>
    <row r="2023" spans="1:10" ht="15" x14ac:dyDescent="0.25">
      <c r="A2023"/>
      <c r="B2023"/>
      <c r="C2023"/>
      <c r="D2023"/>
      <c r="E2023"/>
      <c r="F2023"/>
      <c r="G2023"/>
      <c r="H2023"/>
      <c r="I2023"/>
      <c r="J2023"/>
    </row>
    <row r="2024" spans="1:10" ht="15" x14ac:dyDescent="0.25">
      <c r="A2024"/>
      <c r="B2024"/>
      <c r="C2024"/>
      <c r="D2024"/>
      <c r="E2024"/>
      <c r="F2024"/>
      <c r="G2024"/>
      <c r="H2024"/>
      <c r="I2024"/>
      <c r="J2024"/>
    </row>
    <row r="2025" spans="1:10" ht="15" x14ac:dyDescent="0.25">
      <c r="A2025"/>
      <c r="B2025"/>
      <c r="C2025"/>
      <c r="D2025"/>
      <c r="E2025"/>
      <c r="F2025"/>
      <c r="G2025"/>
      <c r="H2025"/>
      <c r="I2025"/>
      <c r="J2025"/>
    </row>
    <row r="2026" spans="1:10" ht="15" x14ac:dyDescent="0.25">
      <c r="A2026"/>
      <c r="B2026"/>
      <c r="C2026"/>
      <c r="D2026"/>
      <c r="E2026"/>
      <c r="F2026"/>
      <c r="G2026"/>
      <c r="H2026"/>
      <c r="I2026"/>
      <c r="J2026"/>
    </row>
    <row r="2027" spans="1:10" ht="15" x14ac:dyDescent="0.25">
      <c r="A2027"/>
      <c r="B2027"/>
      <c r="C2027"/>
      <c r="D2027"/>
      <c r="E2027"/>
      <c r="F2027"/>
      <c r="G2027"/>
      <c r="H2027"/>
      <c r="I2027"/>
      <c r="J2027"/>
    </row>
    <row r="2028" spans="1:10" ht="15" x14ac:dyDescent="0.25">
      <c r="A2028"/>
      <c r="B2028"/>
      <c r="C2028"/>
      <c r="D2028"/>
      <c r="E2028"/>
      <c r="F2028"/>
      <c r="G2028"/>
      <c r="H2028"/>
      <c r="I2028"/>
      <c r="J2028"/>
    </row>
    <row r="2029" spans="1:10" ht="15" x14ac:dyDescent="0.25">
      <c r="A2029"/>
      <c r="B2029"/>
      <c r="C2029"/>
      <c r="D2029"/>
      <c r="E2029"/>
      <c r="F2029"/>
      <c r="G2029"/>
      <c r="H2029"/>
      <c r="I2029"/>
      <c r="J2029"/>
    </row>
    <row r="2030" spans="1:10" ht="15" x14ac:dyDescent="0.25">
      <c r="A2030"/>
      <c r="B2030"/>
      <c r="C2030"/>
      <c r="D2030"/>
      <c r="E2030"/>
      <c r="F2030"/>
      <c r="G2030"/>
      <c r="H2030"/>
      <c r="I2030"/>
      <c r="J2030"/>
    </row>
    <row r="2031" spans="1:10" ht="15" x14ac:dyDescent="0.25">
      <c r="A2031"/>
      <c r="B2031"/>
      <c r="C2031"/>
      <c r="D2031"/>
      <c r="E2031"/>
      <c r="F2031"/>
      <c r="G2031"/>
      <c r="H2031"/>
      <c r="I2031"/>
      <c r="J2031"/>
    </row>
    <row r="2032" spans="1:10" ht="15" x14ac:dyDescent="0.25">
      <c r="A2032"/>
      <c r="B2032"/>
      <c r="C2032"/>
      <c r="D2032"/>
      <c r="E2032"/>
      <c r="F2032"/>
      <c r="G2032"/>
      <c r="H2032"/>
      <c r="I2032"/>
      <c r="J2032"/>
    </row>
    <row r="2033" spans="1:10" ht="15" x14ac:dyDescent="0.25">
      <c r="A2033"/>
      <c r="B2033"/>
      <c r="C2033"/>
      <c r="D2033"/>
      <c r="E2033"/>
      <c r="F2033"/>
      <c r="G2033"/>
      <c r="H2033"/>
      <c r="I2033"/>
      <c r="J2033"/>
    </row>
    <row r="2034" spans="1:10" ht="15" x14ac:dyDescent="0.25">
      <c r="A2034"/>
      <c r="B2034"/>
      <c r="C2034"/>
      <c r="D2034"/>
      <c r="E2034"/>
      <c r="F2034"/>
      <c r="G2034"/>
      <c r="H2034"/>
      <c r="I2034"/>
      <c r="J2034"/>
    </row>
    <row r="2035" spans="1:10" ht="15" x14ac:dyDescent="0.25">
      <c r="A2035"/>
      <c r="B2035"/>
      <c r="C2035"/>
      <c r="D2035"/>
      <c r="E2035"/>
      <c r="F2035"/>
      <c r="G2035"/>
      <c r="H2035"/>
      <c r="I2035"/>
      <c r="J2035"/>
    </row>
    <row r="2036" spans="1:10" ht="15" x14ac:dyDescent="0.25">
      <c r="A2036"/>
      <c r="B2036"/>
      <c r="C2036"/>
      <c r="D2036"/>
      <c r="E2036"/>
      <c r="F2036"/>
      <c r="G2036"/>
      <c r="H2036"/>
      <c r="I2036"/>
      <c r="J2036"/>
    </row>
    <row r="2037" spans="1:10" ht="15" x14ac:dyDescent="0.25">
      <c r="A2037"/>
      <c r="B2037"/>
      <c r="C2037"/>
      <c r="D2037"/>
      <c r="E2037"/>
      <c r="F2037"/>
      <c r="G2037"/>
      <c r="H2037"/>
      <c r="I2037"/>
      <c r="J2037"/>
    </row>
    <row r="2038" spans="1:10" ht="15" x14ac:dyDescent="0.25">
      <c r="A2038"/>
      <c r="B2038"/>
      <c r="C2038"/>
      <c r="D2038"/>
      <c r="E2038"/>
      <c r="F2038"/>
      <c r="G2038"/>
      <c r="H2038"/>
      <c r="I2038"/>
      <c r="J2038"/>
    </row>
    <row r="2039" spans="1:10" ht="15" x14ac:dyDescent="0.25">
      <c r="A2039"/>
      <c r="B2039"/>
      <c r="C2039"/>
      <c r="D2039"/>
      <c r="E2039"/>
      <c r="F2039"/>
      <c r="G2039"/>
      <c r="H2039"/>
      <c r="I2039"/>
      <c r="J2039"/>
    </row>
    <row r="2040" spans="1:10" ht="15" x14ac:dyDescent="0.25">
      <c r="A2040"/>
      <c r="B2040"/>
      <c r="C2040"/>
      <c r="D2040"/>
      <c r="E2040"/>
      <c r="F2040"/>
      <c r="G2040"/>
      <c r="H2040"/>
      <c r="I2040"/>
      <c r="J2040"/>
    </row>
    <row r="2041" spans="1:10" ht="15" x14ac:dyDescent="0.25">
      <c r="A2041"/>
      <c r="B2041"/>
      <c r="C2041"/>
      <c r="D2041"/>
      <c r="E2041"/>
      <c r="F2041"/>
      <c r="G2041"/>
      <c r="H2041"/>
      <c r="I2041"/>
      <c r="J2041"/>
    </row>
    <row r="2042" spans="1:10" ht="15" x14ac:dyDescent="0.25">
      <c r="A2042"/>
      <c r="B2042"/>
      <c r="C2042"/>
      <c r="D2042"/>
      <c r="E2042"/>
      <c r="F2042"/>
      <c r="G2042"/>
      <c r="H2042"/>
      <c r="I2042"/>
      <c r="J2042"/>
    </row>
    <row r="2043" spans="1:10" ht="15" x14ac:dyDescent="0.25">
      <c r="A2043"/>
      <c r="B2043"/>
      <c r="C2043"/>
      <c r="D2043"/>
      <c r="E2043"/>
      <c r="F2043"/>
      <c r="G2043"/>
      <c r="H2043"/>
      <c r="I2043"/>
      <c r="J2043"/>
    </row>
    <row r="2044" spans="1:10" ht="15" x14ac:dyDescent="0.25">
      <c r="A2044"/>
      <c r="B2044"/>
      <c r="C2044"/>
      <c r="D2044"/>
      <c r="E2044"/>
      <c r="F2044"/>
      <c r="G2044"/>
      <c r="H2044"/>
      <c r="I2044"/>
      <c r="J2044"/>
    </row>
    <row r="2045" spans="1:10" ht="15" x14ac:dyDescent="0.25">
      <c r="A2045"/>
      <c r="B2045"/>
      <c r="C2045"/>
      <c r="D2045"/>
      <c r="E2045"/>
      <c r="F2045"/>
      <c r="G2045"/>
      <c r="H2045"/>
      <c r="I2045"/>
      <c r="J2045"/>
    </row>
    <row r="2046" spans="1:10" ht="15" x14ac:dyDescent="0.25">
      <c r="A2046"/>
      <c r="B2046"/>
      <c r="C2046"/>
      <c r="D2046"/>
      <c r="E2046"/>
      <c r="F2046"/>
      <c r="G2046"/>
      <c r="H2046"/>
      <c r="I2046"/>
      <c r="J2046"/>
    </row>
    <row r="2047" spans="1:10" ht="15" x14ac:dyDescent="0.25">
      <c r="A2047"/>
      <c r="B2047"/>
      <c r="C2047"/>
      <c r="D2047"/>
      <c r="E2047"/>
      <c r="F2047"/>
      <c r="G2047"/>
      <c r="H2047"/>
      <c r="I2047"/>
      <c r="J2047"/>
    </row>
    <row r="2048" spans="1:10" ht="15" x14ac:dyDescent="0.25">
      <c r="A2048"/>
      <c r="B2048"/>
      <c r="C2048"/>
      <c r="D2048"/>
      <c r="E2048"/>
      <c r="F2048"/>
      <c r="G2048"/>
      <c r="H2048"/>
      <c r="I2048"/>
      <c r="J2048"/>
    </row>
    <row r="2049" spans="1:10" ht="15" x14ac:dyDescent="0.25">
      <c r="A2049"/>
      <c r="B2049"/>
      <c r="C2049"/>
      <c r="D2049"/>
      <c r="E2049"/>
      <c r="F2049"/>
      <c r="G2049"/>
      <c r="H2049"/>
      <c r="I2049"/>
      <c r="J2049"/>
    </row>
    <row r="2050" spans="1:10" ht="15" x14ac:dyDescent="0.25">
      <c r="A2050"/>
      <c r="B2050"/>
      <c r="C2050"/>
      <c r="D2050"/>
      <c r="E2050"/>
      <c r="F2050"/>
      <c r="G2050"/>
      <c r="H2050"/>
      <c r="I2050"/>
      <c r="J2050"/>
    </row>
    <row r="2051" spans="1:10" ht="15" x14ac:dyDescent="0.25">
      <c r="A2051"/>
      <c r="B2051"/>
      <c r="C2051"/>
      <c r="D2051"/>
      <c r="E2051"/>
      <c r="F2051"/>
      <c r="G2051"/>
      <c r="H2051"/>
      <c r="I2051"/>
      <c r="J2051"/>
    </row>
    <row r="2052" spans="1:10" ht="15" x14ac:dyDescent="0.25">
      <c r="A2052"/>
      <c r="B2052"/>
      <c r="C2052"/>
      <c r="D2052"/>
      <c r="E2052"/>
      <c r="F2052"/>
      <c r="G2052"/>
      <c r="H2052"/>
      <c r="I2052"/>
      <c r="J2052"/>
    </row>
    <row r="2053" spans="1:10" ht="15" x14ac:dyDescent="0.25">
      <c r="A2053"/>
      <c r="B2053"/>
      <c r="C2053"/>
      <c r="D2053"/>
      <c r="E2053"/>
      <c r="F2053"/>
      <c r="G2053"/>
      <c r="H2053"/>
      <c r="I2053"/>
      <c r="J2053"/>
    </row>
    <row r="2054" spans="1:10" ht="15" x14ac:dyDescent="0.25">
      <c r="A2054"/>
      <c r="B2054"/>
      <c r="C2054"/>
      <c r="D2054"/>
      <c r="E2054"/>
      <c r="F2054"/>
      <c r="G2054"/>
      <c r="H2054"/>
      <c r="I2054"/>
      <c r="J2054"/>
    </row>
    <row r="2055" spans="1:10" ht="15" x14ac:dyDescent="0.25">
      <c r="A2055"/>
      <c r="B2055"/>
      <c r="C2055"/>
      <c r="D2055"/>
      <c r="E2055"/>
      <c r="F2055"/>
      <c r="G2055"/>
      <c r="H2055"/>
      <c r="I2055"/>
      <c r="J2055"/>
    </row>
    <row r="2056" spans="1:10" ht="15" x14ac:dyDescent="0.25">
      <c r="A2056"/>
      <c r="B2056"/>
      <c r="C2056"/>
      <c r="D2056"/>
      <c r="E2056"/>
      <c r="F2056"/>
      <c r="G2056"/>
      <c r="H2056"/>
      <c r="I2056"/>
      <c r="J2056"/>
    </row>
    <row r="2057" spans="1:10" ht="15" x14ac:dyDescent="0.25">
      <c r="A2057"/>
      <c r="B2057"/>
      <c r="C2057"/>
      <c r="D2057"/>
      <c r="E2057"/>
      <c r="F2057"/>
      <c r="G2057"/>
      <c r="H2057"/>
      <c r="I2057"/>
      <c r="J2057"/>
    </row>
    <row r="2058" spans="1:10" ht="15" x14ac:dyDescent="0.25">
      <c r="A2058"/>
      <c r="B2058"/>
      <c r="C2058"/>
      <c r="D2058"/>
      <c r="E2058"/>
      <c r="F2058"/>
      <c r="G2058"/>
      <c r="H2058"/>
      <c r="I2058"/>
      <c r="J2058"/>
    </row>
    <row r="2059" spans="1:10" ht="15" x14ac:dyDescent="0.25">
      <c r="A2059"/>
      <c r="B2059"/>
      <c r="C2059"/>
      <c r="D2059"/>
      <c r="E2059"/>
      <c r="F2059"/>
      <c r="G2059"/>
      <c r="H2059"/>
      <c r="I2059"/>
      <c r="J2059"/>
    </row>
    <row r="2060" spans="1:10" ht="15" x14ac:dyDescent="0.25">
      <c r="A2060"/>
      <c r="B2060"/>
      <c r="C2060"/>
      <c r="D2060"/>
      <c r="E2060"/>
      <c r="F2060"/>
      <c r="G2060"/>
      <c r="H2060"/>
      <c r="I2060"/>
      <c r="J2060"/>
    </row>
    <row r="2061" spans="1:10" ht="15" x14ac:dyDescent="0.25">
      <c r="A2061"/>
      <c r="B2061"/>
      <c r="C2061"/>
      <c r="D2061"/>
      <c r="E2061"/>
      <c r="F2061"/>
      <c r="G2061"/>
      <c r="H2061"/>
      <c r="I2061"/>
      <c r="J2061"/>
    </row>
    <row r="2062" spans="1:10" ht="15" x14ac:dyDescent="0.25">
      <c r="A2062"/>
      <c r="B2062"/>
      <c r="C2062"/>
      <c r="D2062"/>
      <c r="E2062"/>
      <c r="F2062"/>
      <c r="G2062"/>
      <c r="H2062"/>
      <c r="I2062"/>
      <c r="J2062"/>
    </row>
    <row r="2063" spans="1:10" ht="15" x14ac:dyDescent="0.25">
      <c r="A2063"/>
      <c r="B2063"/>
      <c r="C2063"/>
      <c r="D2063"/>
      <c r="E2063"/>
      <c r="F2063"/>
      <c r="G2063"/>
      <c r="H2063"/>
      <c r="I2063"/>
      <c r="J2063"/>
    </row>
    <row r="2064" spans="1:10" ht="15" x14ac:dyDescent="0.25">
      <c r="A2064"/>
      <c r="B2064"/>
      <c r="C2064"/>
      <c r="D2064"/>
      <c r="E2064"/>
      <c r="F2064"/>
      <c r="G2064"/>
      <c r="H2064"/>
      <c r="I2064"/>
      <c r="J2064"/>
    </row>
    <row r="2065" spans="1:10" ht="15" x14ac:dyDescent="0.25">
      <c r="A2065"/>
      <c r="B2065"/>
      <c r="C2065"/>
      <c r="D2065"/>
      <c r="E2065"/>
      <c r="F2065"/>
      <c r="G2065"/>
      <c r="H2065"/>
      <c r="I2065"/>
      <c r="J2065"/>
    </row>
    <row r="2066" spans="1:10" ht="15" x14ac:dyDescent="0.25">
      <c r="A2066"/>
      <c r="B2066"/>
      <c r="C2066"/>
      <c r="D2066"/>
      <c r="E2066"/>
      <c r="F2066"/>
      <c r="G2066"/>
      <c r="H2066"/>
      <c r="I2066"/>
      <c r="J2066"/>
    </row>
    <row r="2067" spans="1:10" ht="15" x14ac:dyDescent="0.25">
      <c r="A2067"/>
      <c r="B2067"/>
      <c r="C2067"/>
      <c r="D2067"/>
      <c r="E2067"/>
      <c r="F2067"/>
      <c r="G2067"/>
      <c r="H2067"/>
      <c r="I2067"/>
      <c r="J2067"/>
    </row>
    <row r="2068" spans="1:10" ht="15" x14ac:dyDescent="0.25">
      <c r="A2068"/>
      <c r="B2068"/>
      <c r="C2068"/>
      <c r="D2068"/>
      <c r="E2068"/>
      <c r="F2068"/>
      <c r="G2068"/>
      <c r="H2068"/>
      <c r="I2068"/>
      <c r="J2068"/>
    </row>
    <row r="2069" spans="1:10" ht="15" x14ac:dyDescent="0.25">
      <c r="A2069"/>
      <c r="B2069"/>
      <c r="C2069"/>
      <c r="D2069"/>
      <c r="E2069"/>
      <c r="F2069"/>
      <c r="G2069"/>
      <c r="H2069"/>
      <c r="I2069"/>
      <c r="J2069"/>
    </row>
    <row r="2070" spans="1:10" ht="15" x14ac:dyDescent="0.25">
      <c r="A2070"/>
      <c r="B2070"/>
      <c r="C2070"/>
      <c r="D2070"/>
      <c r="E2070"/>
      <c r="F2070"/>
      <c r="G2070"/>
      <c r="H2070"/>
      <c r="I2070"/>
      <c r="J2070"/>
    </row>
    <row r="2071" spans="1:10" ht="15" x14ac:dyDescent="0.25">
      <c r="A2071"/>
      <c r="B2071"/>
      <c r="C2071"/>
      <c r="D2071"/>
      <c r="E2071"/>
      <c r="F2071"/>
      <c r="G2071"/>
      <c r="H2071"/>
      <c r="I2071"/>
      <c r="J2071"/>
    </row>
    <row r="2072" spans="1:10" ht="15" x14ac:dyDescent="0.25">
      <c r="A2072"/>
      <c r="B2072"/>
      <c r="C2072"/>
      <c r="D2072"/>
      <c r="E2072"/>
      <c r="F2072"/>
      <c r="G2072"/>
      <c r="H2072"/>
      <c r="I2072"/>
      <c r="J2072"/>
    </row>
    <row r="2073" spans="1:10" ht="15" x14ac:dyDescent="0.25">
      <c r="A2073"/>
      <c r="B2073"/>
      <c r="C2073"/>
      <c r="D2073"/>
      <c r="E2073"/>
      <c r="F2073"/>
      <c r="G2073"/>
      <c r="H2073"/>
      <c r="I2073"/>
      <c r="J2073"/>
    </row>
    <row r="2074" spans="1:10" ht="15" x14ac:dyDescent="0.25">
      <c r="A2074"/>
      <c r="B2074"/>
      <c r="C2074"/>
      <c r="D2074"/>
      <c r="E2074"/>
      <c r="F2074"/>
      <c r="G2074"/>
      <c r="H2074"/>
      <c r="I2074"/>
      <c r="J2074"/>
    </row>
    <row r="2075" spans="1:10" ht="15" x14ac:dyDescent="0.25">
      <c r="A2075"/>
      <c r="B2075"/>
      <c r="C2075"/>
      <c r="D2075"/>
      <c r="E2075"/>
      <c r="F2075"/>
      <c r="G2075"/>
      <c r="H2075"/>
      <c r="I2075"/>
      <c r="J2075"/>
    </row>
    <row r="2076" spans="1:10" ht="15" x14ac:dyDescent="0.25">
      <c r="A2076"/>
      <c r="B2076"/>
      <c r="C2076"/>
      <c r="D2076"/>
      <c r="E2076"/>
      <c r="F2076"/>
      <c r="G2076"/>
      <c r="H2076"/>
      <c r="I2076"/>
      <c r="J2076"/>
    </row>
    <row r="2077" spans="1:10" ht="15" x14ac:dyDescent="0.25">
      <c r="A2077"/>
      <c r="B2077"/>
      <c r="C2077"/>
      <c r="D2077"/>
      <c r="E2077"/>
      <c r="F2077"/>
      <c r="G2077"/>
      <c r="H2077"/>
      <c r="I2077"/>
      <c r="J2077"/>
    </row>
    <row r="2078" spans="1:10" ht="15" x14ac:dyDescent="0.25">
      <c r="A2078"/>
      <c r="B2078"/>
      <c r="C2078"/>
      <c r="D2078"/>
      <c r="E2078"/>
      <c r="F2078"/>
      <c r="G2078"/>
      <c r="H2078"/>
      <c r="I2078"/>
      <c r="J2078"/>
    </row>
    <row r="2079" spans="1:10" ht="15" x14ac:dyDescent="0.25">
      <c r="A2079"/>
      <c r="B2079"/>
      <c r="C2079"/>
      <c r="D2079"/>
      <c r="E2079"/>
      <c r="F2079"/>
      <c r="G2079"/>
      <c r="H2079"/>
      <c r="I2079"/>
      <c r="J2079"/>
    </row>
    <row r="2080" spans="1:10" ht="15" x14ac:dyDescent="0.25">
      <c r="A2080"/>
      <c r="B2080"/>
      <c r="C2080"/>
      <c r="D2080"/>
      <c r="E2080"/>
      <c r="F2080"/>
      <c r="G2080"/>
      <c r="H2080"/>
      <c r="I2080"/>
      <c r="J2080"/>
    </row>
    <row r="2081" spans="1:10" ht="15" x14ac:dyDescent="0.25">
      <c r="A2081"/>
      <c r="B2081"/>
      <c r="C2081"/>
      <c r="D2081"/>
      <c r="E2081"/>
      <c r="F2081"/>
      <c r="G2081"/>
      <c r="H2081"/>
      <c r="I2081"/>
      <c r="J2081"/>
    </row>
    <row r="2082" spans="1:10" ht="15" x14ac:dyDescent="0.25">
      <c r="A2082"/>
      <c r="B2082"/>
      <c r="C2082"/>
      <c r="D2082"/>
      <c r="E2082"/>
      <c r="F2082"/>
      <c r="G2082"/>
      <c r="H2082"/>
      <c r="I2082"/>
      <c r="J2082"/>
    </row>
    <row r="2083" spans="1:10" ht="15" x14ac:dyDescent="0.25">
      <c r="A2083"/>
      <c r="B2083"/>
      <c r="C2083"/>
      <c r="D2083"/>
      <c r="E2083"/>
      <c r="F2083"/>
      <c r="G2083"/>
      <c r="H2083"/>
      <c r="I2083"/>
      <c r="J2083"/>
    </row>
    <row r="2084" spans="1:10" ht="15" x14ac:dyDescent="0.25">
      <c r="A2084"/>
      <c r="B2084"/>
      <c r="C2084"/>
      <c r="D2084"/>
      <c r="E2084"/>
      <c r="F2084"/>
      <c r="G2084"/>
      <c r="H2084"/>
      <c r="I2084"/>
      <c r="J2084"/>
    </row>
    <row r="2085" spans="1:10" ht="15" x14ac:dyDescent="0.25">
      <c r="A2085"/>
      <c r="B2085"/>
      <c r="C2085"/>
      <c r="D2085"/>
      <c r="E2085"/>
      <c r="F2085"/>
      <c r="G2085"/>
      <c r="H2085"/>
      <c r="I2085"/>
      <c r="J2085"/>
    </row>
    <row r="2086" spans="1:10" ht="15" x14ac:dyDescent="0.25">
      <c r="A2086"/>
      <c r="B2086"/>
      <c r="C2086"/>
      <c r="D2086"/>
      <c r="E2086"/>
      <c r="F2086"/>
      <c r="G2086"/>
      <c r="H2086"/>
      <c r="I2086"/>
      <c r="J2086"/>
    </row>
    <row r="2087" spans="1:10" ht="15" x14ac:dyDescent="0.25">
      <c r="A2087"/>
      <c r="B2087"/>
      <c r="C2087"/>
      <c r="D2087"/>
      <c r="E2087"/>
      <c r="F2087"/>
      <c r="G2087"/>
      <c r="H2087"/>
      <c r="I2087"/>
      <c r="J2087"/>
    </row>
    <row r="2088" spans="1:10" ht="15" x14ac:dyDescent="0.25">
      <c r="A2088"/>
      <c r="B2088"/>
      <c r="C2088"/>
      <c r="D2088"/>
      <c r="E2088"/>
      <c r="F2088"/>
      <c r="G2088"/>
      <c r="H2088"/>
      <c r="I2088"/>
      <c r="J2088"/>
    </row>
    <row r="2089" spans="1:10" ht="15" x14ac:dyDescent="0.25">
      <c r="A2089"/>
      <c r="B2089"/>
      <c r="C2089"/>
      <c r="D2089"/>
      <c r="E2089"/>
      <c r="F2089"/>
      <c r="G2089"/>
      <c r="H2089"/>
      <c r="I2089"/>
      <c r="J2089"/>
    </row>
    <row r="2090" spans="1:10" ht="15" x14ac:dyDescent="0.25">
      <c r="A2090"/>
      <c r="B2090"/>
      <c r="C2090"/>
      <c r="D2090"/>
      <c r="E2090"/>
      <c r="F2090"/>
      <c r="G2090"/>
      <c r="H2090"/>
      <c r="I2090"/>
      <c r="J2090"/>
    </row>
    <row r="2091" spans="1:10" ht="15" x14ac:dyDescent="0.25">
      <c r="A2091"/>
      <c r="B2091"/>
      <c r="C2091"/>
      <c r="D2091"/>
      <c r="E2091"/>
      <c r="F2091"/>
      <c r="G2091"/>
      <c r="H2091"/>
      <c r="I2091"/>
      <c r="J2091"/>
    </row>
    <row r="2092" spans="1:10" ht="15" x14ac:dyDescent="0.25">
      <c r="A2092"/>
      <c r="B2092"/>
      <c r="C2092"/>
      <c r="D2092"/>
      <c r="E2092"/>
      <c r="F2092"/>
      <c r="G2092"/>
      <c r="H2092"/>
      <c r="I2092"/>
      <c r="J2092"/>
    </row>
    <row r="2093" spans="1:10" ht="15" x14ac:dyDescent="0.25">
      <c r="A2093"/>
      <c r="B2093"/>
      <c r="C2093"/>
      <c r="D2093"/>
      <c r="E2093"/>
      <c r="F2093"/>
      <c r="G2093"/>
      <c r="H2093"/>
      <c r="I2093"/>
      <c r="J2093"/>
    </row>
    <row r="2094" spans="1:10" ht="15" x14ac:dyDescent="0.25">
      <c r="A2094"/>
      <c r="B2094"/>
      <c r="C2094"/>
      <c r="D2094"/>
      <c r="E2094"/>
      <c r="F2094"/>
      <c r="G2094"/>
      <c r="H2094"/>
      <c r="I2094"/>
      <c r="J2094"/>
    </row>
    <row r="2095" spans="1:10" ht="15" x14ac:dyDescent="0.25">
      <c r="A2095"/>
      <c r="B2095"/>
      <c r="C2095"/>
      <c r="D2095"/>
      <c r="E2095"/>
      <c r="F2095"/>
      <c r="G2095"/>
      <c r="H2095"/>
      <c r="I2095"/>
      <c r="J2095"/>
    </row>
    <row r="2096" spans="1:10" ht="15" x14ac:dyDescent="0.25">
      <c r="A2096"/>
      <c r="B2096"/>
      <c r="C2096"/>
      <c r="D2096"/>
      <c r="E2096"/>
      <c r="F2096"/>
      <c r="G2096"/>
      <c r="H2096"/>
      <c r="I2096"/>
      <c r="J2096"/>
    </row>
    <row r="2097" spans="1:10" ht="15" x14ac:dyDescent="0.25">
      <c r="A2097"/>
      <c r="B2097"/>
      <c r="C2097"/>
      <c r="D2097"/>
      <c r="E2097"/>
      <c r="F2097"/>
      <c r="G2097"/>
      <c r="H2097"/>
      <c r="I2097"/>
      <c r="J2097"/>
    </row>
    <row r="2098" spans="1:10" ht="15" x14ac:dyDescent="0.25">
      <c r="A2098"/>
      <c r="B2098"/>
      <c r="C2098"/>
      <c r="D2098"/>
      <c r="E2098"/>
      <c r="F2098"/>
      <c r="G2098"/>
      <c r="H2098"/>
      <c r="I2098"/>
      <c r="J2098"/>
    </row>
    <row r="2099" spans="1:10" ht="15" x14ac:dyDescent="0.25">
      <c r="A2099"/>
      <c r="B2099"/>
      <c r="C2099"/>
      <c r="D2099"/>
      <c r="E2099"/>
      <c r="F2099"/>
      <c r="G2099"/>
      <c r="H2099"/>
      <c r="I2099"/>
      <c r="J2099"/>
    </row>
    <row r="2100" spans="1:10" ht="15" x14ac:dyDescent="0.25">
      <c r="A2100"/>
      <c r="B2100"/>
      <c r="C2100"/>
      <c r="D2100"/>
      <c r="E2100"/>
      <c r="F2100"/>
      <c r="G2100"/>
      <c r="H2100"/>
      <c r="I2100"/>
      <c r="J2100"/>
    </row>
    <row r="2101" spans="1:10" ht="15" x14ac:dyDescent="0.25">
      <c r="A2101"/>
      <c r="B2101"/>
      <c r="C2101"/>
      <c r="D2101"/>
      <c r="E2101"/>
      <c r="F2101"/>
      <c r="G2101"/>
      <c r="H2101"/>
      <c r="I2101"/>
      <c r="J2101"/>
    </row>
    <row r="2102" spans="1:10" ht="15" x14ac:dyDescent="0.25">
      <c r="A2102"/>
      <c r="B2102"/>
      <c r="C2102"/>
      <c r="D2102"/>
      <c r="E2102"/>
      <c r="F2102"/>
      <c r="G2102"/>
      <c r="H2102"/>
      <c r="I2102"/>
      <c r="J2102"/>
    </row>
    <row r="2103" spans="1:10" ht="15" x14ac:dyDescent="0.25">
      <c r="A2103"/>
      <c r="B2103"/>
      <c r="C2103"/>
      <c r="D2103"/>
      <c r="E2103"/>
      <c r="F2103"/>
      <c r="G2103"/>
      <c r="H2103"/>
      <c r="I2103"/>
      <c r="J2103"/>
    </row>
    <row r="2104" spans="1:10" ht="15" x14ac:dyDescent="0.25">
      <c r="A2104"/>
      <c r="B2104"/>
      <c r="C2104"/>
      <c r="D2104"/>
      <c r="E2104"/>
      <c r="F2104"/>
      <c r="G2104"/>
      <c r="H2104"/>
      <c r="I2104"/>
      <c r="J2104"/>
    </row>
    <row r="2105" spans="1:10" ht="15" x14ac:dyDescent="0.25">
      <c r="A2105"/>
      <c r="B2105"/>
      <c r="C2105"/>
      <c r="D2105"/>
      <c r="E2105"/>
      <c r="F2105"/>
      <c r="G2105"/>
      <c r="H2105"/>
      <c r="I2105"/>
      <c r="J2105"/>
    </row>
    <row r="2106" spans="1:10" ht="15" x14ac:dyDescent="0.25">
      <c r="A2106"/>
      <c r="B2106"/>
      <c r="C2106"/>
      <c r="D2106"/>
      <c r="E2106"/>
      <c r="F2106"/>
      <c r="G2106"/>
      <c r="H2106"/>
      <c r="I2106"/>
      <c r="J2106"/>
    </row>
    <row r="2107" spans="1:10" ht="15" x14ac:dyDescent="0.25">
      <c r="A2107"/>
      <c r="B2107"/>
      <c r="C2107"/>
      <c r="D2107"/>
      <c r="E2107"/>
      <c r="F2107"/>
      <c r="G2107"/>
      <c r="H2107"/>
      <c r="I2107"/>
      <c r="J2107"/>
    </row>
    <row r="2108" spans="1:10" ht="15" x14ac:dyDescent="0.25">
      <c r="A2108"/>
      <c r="B2108"/>
      <c r="C2108"/>
      <c r="D2108"/>
      <c r="E2108"/>
      <c r="F2108"/>
      <c r="G2108"/>
      <c r="H2108"/>
      <c r="I2108"/>
      <c r="J2108"/>
    </row>
    <row r="2109" spans="1:10" ht="15" x14ac:dyDescent="0.25">
      <c r="A2109"/>
      <c r="B2109"/>
      <c r="C2109"/>
      <c r="D2109"/>
      <c r="E2109"/>
      <c r="F2109"/>
      <c r="G2109"/>
      <c r="H2109"/>
      <c r="I2109"/>
      <c r="J2109"/>
    </row>
    <row r="2110" spans="1:10" ht="15" x14ac:dyDescent="0.25">
      <c r="A2110"/>
      <c r="B2110"/>
      <c r="C2110"/>
      <c r="D2110"/>
      <c r="E2110"/>
      <c r="F2110"/>
      <c r="G2110"/>
      <c r="H2110"/>
      <c r="I2110"/>
      <c r="J2110"/>
    </row>
    <row r="2111" spans="1:10" ht="15" x14ac:dyDescent="0.25">
      <c r="A2111"/>
      <c r="B2111"/>
      <c r="C2111"/>
      <c r="D2111"/>
      <c r="E2111"/>
      <c r="F2111"/>
      <c r="G2111"/>
      <c r="H2111"/>
      <c r="I2111"/>
      <c r="J2111"/>
    </row>
    <row r="2112" spans="1:10" ht="15" x14ac:dyDescent="0.25">
      <c r="A2112"/>
      <c r="B2112"/>
      <c r="C2112"/>
      <c r="D2112" s="8"/>
      <c r="E2112"/>
      <c r="F2112"/>
      <c r="G2112"/>
      <c r="H2112"/>
      <c r="I2112"/>
      <c r="J2112"/>
    </row>
    <row r="2113" spans="1:10" ht="15" x14ac:dyDescent="0.25">
      <c r="A2113"/>
      <c r="B2113"/>
      <c r="C2113"/>
      <c r="D2113" s="8"/>
      <c r="E2113"/>
      <c r="F2113"/>
      <c r="G2113"/>
      <c r="H2113"/>
      <c r="I2113"/>
      <c r="J2113"/>
    </row>
    <row r="2114" spans="1:10" ht="15" x14ac:dyDescent="0.25">
      <c r="A2114"/>
      <c r="B2114"/>
      <c r="C2114"/>
      <c r="D2114" s="8"/>
      <c r="E2114"/>
      <c r="F2114"/>
      <c r="G2114"/>
      <c r="H2114"/>
      <c r="I2114"/>
      <c r="J2114"/>
    </row>
    <row r="2115" spans="1:10" ht="15" x14ac:dyDescent="0.25">
      <c r="A2115"/>
      <c r="B2115"/>
      <c r="C2115"/>
      <c r="D2115" s="8"/>
      <c r="E2115"/>
      <c r="F2115"/>
      <c r="G2115"/>
      <c r="H2115"/>
      <c r="I2115"/>
      <c r="J2115"/>
    </row>
    <row r="2116" spans="1:10" ht="15" x14ac:dyDescent="0.25">
      <c r="A2116"/>
      <c r="B2116"/>
      <c r="C2116"/>
      <c r="D2116" s="8"/>
      <c r="E2116"/>
      <c r="F2116"/>
      <c r="G2116"/>
      <c r="H2116"/>
      <c r="I2116"/>
      <c r="J2116"/>
    </row>
    <row r="2117" spans="1:10" ht="15" x14ac:dyDescent="0.25">
      <c r="A2117"/>
      <c r="B2117"/>
      <c r="C2117"/>
      <c r="D2117" s="8"/>
      <c r="E2117"/>
      <c r="F2117"/>
      <c r="G2117"/>
      <c r="H2117"/>
      <c r="I2117"/>
      <c r="J2117"/>
    </row>
    <row r="2118" spans="1:10" ht="15" x14ac:dyDescent="0.25">
      <c r="A2118"/>
      <c r="B2118"/>
      <c r="C2118"/>
      <c r="D2118" s="8"/>
      <c r="E2118"/>
      <c r="F2118"/>
      <c r="G2118"/>
      <c r="H2118"/>
      <c r="I2118"/>
      <c r="J2118"/>
    </row>
    <row r="2119" spans="1:10" ht="15" x14ac:dyDescent="0.25">
      <c r="A2119"/>
      <c r="B2119"/>
      <c r="C2119"/>
      <c r="D2119" s="8"/>
      <c r="E2119"/>
      <c r="F2119"/>
      <c r="G2119"/>
      <c r="H2119"/>
      <c r="I2119"/>
      <c r="J2119"/>
    </row>
    <row r="2120" spans="1:10" ht="15" x14ac:dyDescent="0.25">
      <c r="A2120"/>
      <c r="B2120"/>
      <c r="C2120"/>
      <c r="D2120" s="8"/>
      <c r="E2120"/>
      <c r="F2120"/>
      <c r="G2120"/>
      <c r="H2120"/>
      <c r="I2120"/>
      <c r="J2120"/>
    </row>
    <row r="2121" spans="1:10" ht="15" x14ac:dyDescent="0.25">
      <c r="A2121"/>
      <c r="B2121"/>
      <c r="C2121"/>
      <c r="D2121" s="8"/>
      <c r="E2121"/>
      <c r="F2121"/>
      <c r="G2121"/>
      <c r="H2121"/>
      <c r="I2121"/>
      <c r="J2121"/>
    </row>
    <row r="2122" spans="1:10" ht="15" x14ac:dyDescent="0.25">
      <c r="A2122"/>
      <c r="B2122"/>
      <c r="C2122"/>
      <c r="D2122" s="8"/>
      <c r="E2122"/>
      <c r="F2122"/>
      <c r="G2122"/>
      <c r="H2122"/>
      <c r="I2122"/>
      <c r="J2122"/>
    </row>
    <row r="2123" spans="1:10" ht="15" x14ac:dyDescent="0.25">
      <c r="A2123"/>
      <c r="B2123"/>
      <c r="C2123"/>
      <c r="D2123" s="8"/>
      <c r="E2123"/>
      <c r="F2123"/>
      <c r="G2123"/>
      <c r="H2123"/>
      <c r="I2123"/>
      <c r="J2123"/>
    </row>
    <row r="2124" spans="1:10" ht="15" x14ac:dyDescent="0.25">
      <c r="A2124"/>
      <c r="B2124"/>
      <c r="C2124"/>
      <c r="D2124" s="8"/>
      <c r="E2124"/>
      <c r="F2124"/>
      <c r="G2124"/>
      <c r="H2124"/>
      <c r="I2124"/>
      <c r="J2124"/>
    </row>
    <row r="2125" spans="1:10" ht="15" x14ac:dyDescent="0.25">
      <c r="A2125"/>
      <c r="B2125"/>
      <c r="C2125"/>
      <c r="D2125" s="8"/>
      <c r="E2125"/>
      <c r="F2125"/>
      <c r="G2125"/>
      <c r="H2125"/>
      <c r="I2125"/>
      <c r="J2125"/>
    </row>
    <row r="2126" spans="1:10" ht="15" x14ac:dyDescent="0.25">
      <c r="A2126"/>
      <c r="B2126"/>
      <c r="C2126"/>
      <c r="D2126" s="8"/>
      <c r="E2126"/>
      <c r="F2126"/>
      <c r="G2126"/>
      <c r="H2126"/>
      <c r="I2126"/>
      <c r="J2126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zoomScaleNormal="10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H3" sqref="H3"/>
    </sheetView>
  </sheetViews>
  <sheetFormatPr defaultColWidth="11.42578125" defaultRowHeight="15" x14ac:dyDescent="0.25"/>
  <cols>
    <col min="1" max="1" width="14.7109375" style="8" customWidth="1"/>
    <col min="2" max="2" width="5.140625" bestFit="1" customWidth="1"/>
    <col min="3" max="3" width="11.7109375" bestFit="1" customWidth="1"/>
    <col min="4" max="4" width="11.7109375" customWidth="1"/>
    <col min="5" max="5" width="25.85546875" customWidth="1"/>
    <col min="6" max="6" width="6.28515625" style="9" bestFit="1" customWidth="1"/>
    <col min="7" max="7" width="26.85546875" bestFit="1" customWidth="1"/>
    <col min="8" max="8" width="7.7109375" style="14" bestFit="1" customWidth="1"/>
    <col min="9" max="9" width="7.5703125" style="14" bestFit="1" customWidth="1"/>
    <col min="10" max="19" width="5.7109375" style="14" customWidth="1"/>
    <col min="20" max="20" width="11.5703125" style="15" bestFit="1" customWidth="1"/>
    <col min="21" max="21" width="9.7109375" style="15" bestFit="1" customWidth="1"/>
    <col min="22" max="22" width="8.7109375" style="10" bestFit="1" customWidth="1"/>
    <col min="23" max="23" width="13.28515625" style="11" bestFit="1" customWidth="1"/>
    <col min="24" max="24" width="14.140625" style="11" bestFit="1" customWidth="1"/>
    <col min="25" max="25" width="17.5703125" bestFit="1" customWidth="1"/>
    <col min="26" max="26" width="10.5703125" style="11" bestFit="1" customWidth="1"/>
    <col min="27" max="27" width="23.140625" customWidth="1"/>
    <col min="28" max="28" width="9.7109375" bestFit="1" customWidth="1"/>
    <col min="29" max="30" width="10.140625" style="16" customWidth="1"/>
    <col min="31" max="31" width="32.140625" bestFit="1" customWidth="1"/>
    <col min="32" max="32" width="8.5703125" bestFit="1" customWidth="1"/>
    <col min="33" max="33" width="8.5703125" customWidth="1"/>
    <col min="34" max="34" width="10.42578125" bestFit="1" customWidth="1"/>
    <col min="35" max="35" width="8.5703125" bestFit="1" customWidth="1"/>
    <col min="36" max="36" width="8.42578125" bestFit="1" customWidth="1"/>
    <col min="37" max="38" width="13.42578125" bestFit="1" customWidth="1"/>
    <col min="39" max="39" width="12.7109375" bestFit="1" customWidth="1"/>
  </cols>
  <sheetData>
    <row r="1" spans="1:41" s="22" customFormat="1" ht="11.25" x14ac:dyDescent="0.2">
      <c r="A1" s="21"/>
      <c r="F1" s="23"/>
      <c r="H1" s="20">
        <f t="shared" ref="H1:U1" si="0">SUBTOTAL(9, H3:H1048576)</f>
        <v>3409</v>
      </c>
      <c r="I1" s="20">
        <f t="shared" si="0"/>
        <v>1641</v>
      </c>
      <c r="J1" s="20">
        <f t="shared" si="0"/>
        <v>650</v>
      </c>
      <c r="K1" s="20">
        <f t="shared" si="0"/>
        <v>837</v>
      </c>
      <c r="L1" s="20">
        <f t="shared" si="0"/>
        <v>4969</v>
      </c>
      <c r="M1" s="20">
        <f t="shared" si="0"/>
        <v>0</v>
      </c>
      <c r="N1" s="20">
        <f t="shared" si="0"/>
        <v>0</v>
      </c>
      <c r="O1" s="20">
        <f t="shared" si="0"/>
        <v>0</v>
      </c>
      <c r="P1" s="20">
        <f t="shared" si="0"/>
        <v>0</v>
      </c>
      <c r="Q1" s="20">
        <f t="shared" si="0"/>
        <v>0</v>
      </c>
      <c r="R1" s="20">
        <f t="shared" si="0"/>
        <v>0</v>
      </c>
      <c r="S1" s="20">
        <f t="shared" si="0"/>
        <v>0</v>
      </c>
      <c r="T1" s="20">
        <f t="shared" si="0"/>
        <v>11506</v>
      </c>
      <c r="U1" s="20">
        <f t="shared" si="0"/>
        <v>21568.5</v>
      </c>
      <c r="V1" s="31">
        <f>T1/U1</f>
        <v>0.53346315228226349</v>
      </c>
      <c r="W1" s="24">
        <f>SUBTOTAL(9, W3:W1048576)</f>
        <v>60549540.980000012</v>
      </c>
      <c r="X1" s="24">
        <f>SUBTOTAL(9, X3:X1048576)</f>
        <v>115924757.67999996</v>
      </c>
      <c r="Z1" s="24"/>
      <c r="AC1" s="25"/>
      <c r="AD1" s="25"/>
      <c r="AF1" s="20">
        <f>SUBTOTAL(9, AF3:AF1048576)</f>
        <v>101</v>
      </c>
      <c r="AG1" s="20">
        <f>SUBTOTAL(9, AG3:AG1048576)</f>
        <v>480</v>
      </c>
      <c r="AH1" s="20">
        <f>SUBTOTAL(9, AH3:AH1048576)</f>
        <v>12087</v>
      </c>
      <c r="AI1" s="20">
        <f>SUBTOTAL(9, AI3:AI1048576)</f>
        <v>22032.5</v>
      </c>
      <c r="AJ1" s="20"/>
      <c r="AK1" s="24">
        <f>SUBTOTAL(9, AK3:AK1048576)</f>
        <v>68119408.560000002</v>
      </c>
      <c r="AL1" s="24">
        <f>SUBTOTAL(9, AL3:AL1048576)</f>
        <v>121904244.25999998</v>
      </c>
    </row>
    <row r="2" spans="1:41" s="7" customFormat="1" ht="35.25" customHeight="1" x14ac:dyDescent="0.25">
      <c r="A2" s="3" t="s">
        <v>0</v>
      </c>
      <c r="B2" s="1" t="s">
        <v>1</v>
      </c>
      <c r="C2" s="1" t="s">
        <v>2</v>
      </c>
      <c r="D2" s="1" t="s">
        <v>42</v>
      </c>
      <c r="E2" s="1" t="s">
        <v>3</v>
      </c>
      <c r="F2" s="18" t="s">
        <v>4</v>
      </c>
      <c r="G2" s="1" t="s">
        <v>5</v>
      </c>
      <c r="H2" s="12" t="s">
        <v>6</v>
      </c>
      <c r="I2" s="12" t="s">
        <v>22</v>
      </c>
      <c r="J2" s="12" t="s">
        <v>23</v>
      </c>
      <c r="K2" s="12" t="s">
        <v>24</v>
      </c>
      <c r="L2" s="13" t="s">
        <v>25</v>
      </c>
      <c r="M2" s="13" t="s">
        <v>26</v>
      </c>
      <c r="N2" s="19" t="s">
        <v>27</v>
      </c>
      <c r="O2" s="2" t="s">
        <v>28</v>
      </c>
      <c r="P2" s="2" t="s">
        <v>29</v>
      </c>
      <c r="Q2" s="3" t="s">
        <v>30</v>
      </c>
      <c r="R2" s="2" t="s">
        <v>31</v>
      </c>
      <c r="S2" s="3" t="s">
        <v>32</v>
      </c>
      <c r="T2" s="3" t="s">
        <v>7</v>
      </c>
      <c r="U2" s="3" t="s">
        <v>8</v>
      </c>
      <c r="V2" s="3" t="s">
        <v>9</v>
      </c>
      <c r="W2" s="3" t="s">
        <v>34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20</v>
      </c>
      <c r="AD2" s="3" t="s">
        <v>21</v>
      </c>
      <c r="AE2" s="3" t="s">
        <v>15</v>
      </c>
      <c r="AF2" s="26">
        <v>2016</v>
      </c>
      <c r="AG2" s="26">
        <v>2017</v>
      </c>
      <c r="AH2" s="27" t="s">
        <v>45</v>
      </c>
      <c r="AI2" s="27" t="s">
        <v>46</v>
      </c>
      <c r="AJ2" s="28" t="s">
        <v>9</v>
      </c>
      <c r="AK2" s="28" t="s">
        <v>34</v>
      </c>
      <c r="AL2" s="28" t="s">
        <v>10</v>
      </c>
      <c r="AM2" s="29" t="s">
        <v>47</v>
      </c>
      <c r="AN2" s="29" t="s">
        <v>56</v>
      </c>
      <c r="AO2" s="29" t="s">
        <v>71</v>
      </c>
    </row>
    <row r="3" spans="1:41" s="17" customFormat="1" x14ac:dyDescent="0.25">
      <c r="A3" s="74" t="s">
        <v>85</v>
      </c>
      <c r="B3" s="74">
        <v>2018</v>
      </c>
      <c r="C3" s="74" t="s">
        <v>33</v>
      </c>
      <c r="D3" s="74" t="s">
        <v>33</v>
      </c>
      <c r="E3" s="74" t="s">
        <v>75</v>
      </c>
      <c r="F3" s="74">
        <v>5627</v>
      </c>
      <c r="G3" s="74" t="s">
        <v>136</v>
      </c>
      <c r="H3" s="71">
        <v>2</v>
      </c>
      <c r="I3" s="71">
        <v>0</v>
      </c>
      <c r="J3" s="71">
        <v>0</v>
      </c>
      <c r="K3" s="71">
        <v>0</v>
      </c>
      <c r="L3" s="71">
        <v>2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68">
        <f t="shared" ref="T3:T34" si="1">SUM(H3:S3)</f>
        <v>4</v>
      </c>
      <c r="U3" s="71">
        <v>0</v>
      </c>
      <c r="V3" s="33">
        <f t="shared" ref="V3:V34" si="2">IF(ISERROR(T3/U3),0,(T3/U3))</f>
        <v>0</v>
      </c>
      <c r="W3" s="69">
        <f t="shared" ref="W3:W34" si="3">T3*Z3</f>
        <v>10496</v>
      </c>
      <c r="X3" s="69">
        <f t="shared" ref="X3:X34" si="4">U3*Z3</f>
        <v>0</v>
      </c>
      <c r="Y3" s="70" t="s">
        <v>137</v>
      </c>
      <c r="Z3" s="72">
        <v>2624</v>
      </c>
      <c r="AA3" s="70" t="s">
        <v>87</v>
      </c>
      <c r="AB3" s="68">
        <f t="shared" ref="AB3:AB34" si="5">U3-T3</f>
        <v>-4</v>
      </c>
      <c r="AC3" s="73">
        <v>43090</v>
      </c>
      <c r="AD3" s="73">
        <v>43465</v>
      </c>
      <c r="AE3" s="70" t="s">
        <v>55</v>
      </c>
      <c r="AF3" s="71">
        <v>0</v>
      </c>
      <c r="AG3" s="71">
        <v>0</v>
      </c>
      <c r="AH3" s="32">
        <f t="shared" ref="AH3:AH34" si="6">T3+AF3+AG3</f>
        <v>4</v>
      </c>
      <c r="AI3" s="71">
        <v>0</v>
      </c>
      <c r="AJ3" s="33">
        <f t="shared" ref="AJ3:AJ34" si="7">IF(ISERROR(AH3/AI3),0,(AH3/AI3))</f>
        <v>0</v>
      </c>
      <c r="AK3" s="69">
        <f t="shared" ref="AK3:AK34" si="8">AH3*Z3</f>
        <v>10496</v>
      </c>
      <c r="AL3" s="69">
        <f t="shared" ref="AL3:AL34" si="9">AI3*Z3</f>
        <v>0</v>
      </c>
      <c r="AM3" s="70" t="s">
        <v>37</v>
      </c>
      <c r="AN3" s="70" t="s">
        <v>57</v>
      </c>
      <c r="AO3" s="70" t="s">
        <v>80</v>
      </c>
    </row>
    <row r="4" spans="1:41" s="17" customFormat="1" x14ac:dyDescent="0.25">
      <c r="A4" s="74" t="s">
        <v>85</v>
      </c>
      <c r="B4" s="74">
        <v>2018</v>
      </c>
      <c r="C4" s="74" t="s">
        <v>33</v>
      </c>
      <c r="D4" s="74" t="s">
        <v>33</v>
      </c>
      <c r="E4" s="74" t="s">
        <v>76</v>
      </c>
      <c r="F4" s="74">
        <v>5627</v>
      </c>
      <c r="G4" s="74" t="s">
        <v>136</v>
      </c>
      <c r="H4" s="71">
        <v>0</v>
      </c>
      <c r="I4" s="71">
        <v>1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  <c r="P4" s="71">
        <v>0</v>
      </c>
      <c r="Q4" s="71">
        <v>0</v>
      </c>
      <c r="R4" s="71">
        <v>0</v>
      </c>
      <c r="S4" s="71">
        <v>0</v>
      </c>
      <c r="T4" s="68">
        <f t="shared" si="1"/>
        <v>1</v>
      </c>
      <c r="U4" s="71">
        <v>0</v>
      </c>
      <c r="V4" s="33">
        <f t="shared" si="2"/>
        <v>0</v>
      </c>
      <c r="W4" s="69">
        <f t="shared" si="3"/>
        <v>2624</v>
      </c>
      <c r="X4" s="69">
        <f t="shared" si="4"/>
        <v>0</v>
      </c>
      <c r="Y4" s="70" t="s">
        <v>137</v>
      </c>
      <c r="Z4" s="72">
        <v>2624</v>
      </c>
      <c r="AA4" s="70" t="s">
        <v>87</v>
      </c>
      <c r="AB4" s="68">
        <f t="shared" si="5"/>
        <v>-1</v>
      </c>
      <c r="AC4" s="73">
        <v>43090</v>
      </c>
      <c r="AD4" s="73">
        <v>43465</v>
      </c>
      <c r="AE4" s="70" t="s">
        <v>55</v>
      </c>
      <c r="AF4" s="71">
        <v>0</v>
      </c>
      <c r="AG4" s="71">
        <v>0</v>
      </c>
      <c r="AH4" s="32">
        <f t="shared" si="6"/>
        <v>1</v>
      </c>
      <c r="AI4" s="71">
        <v>0</v>
      </c>
      <c r="AJ4" s="33">
        <f t="shared" si="7"/>
        <v>0</v>
      </c>
      <c r="AK4" s="69">
        <f t="shared" si="8"/>
        <v>2624</v>
      </c>
      <c r="AL4" s="69">
        <f t="shared" si="9"/>
        <v>0</v>
      </c>
      <c r="AM4" s="70" t="s">
        <v>37</v>
      </c>
      <c r="AN4" s="70" t="s">
        <v>57</v>
      </c>
      <c r="AO4" s="70" t="s">
        <v>80</v>
      </c>
    </row>
    <row r="5" spans="1:41" s="17" customFormat="1" x14ac:dyDescent="0.25">
      <c r="A5" s="74" t="s">
        <v>85</v>
      </c>
      <c r="B5" s="74">
        <v>2018</v>
      </c>
      <c r="C5" s="74" t="s">
        <v>33</v>
      </c>
      <c r="D5" s="74" t="s">
        <v>33</v>
      </c>
      <c r="E5" s="74" t="s">
        <v>88</v>
      </c>
      <c r="F5" s="74">
        <v>5627</v>
      </c>
      <c r="G5" s="74" t="s">
        <v>136</v>
      </c>
      <c r="H5" s="71">
        <v>3</v>
      </c>
      <c r="I5" s="71">
        <v>5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71">
        <v>0</v>
      </c>
      <c r="S5" s="71">
        <v>0</v>
      </c>
      <c r="T5" s="68">
        <f t="shared" si="1"/>
        <v>8</v>
      </c>
      <c r="U5" s="71">
        <v>0</v>
      </c>
      <c r="V5" s="33">
        <f t="shared" si="2"/>
        <v>0</v>
      </c>
      <c r="W5" s="69">
        <f t="shared" si="3"/>
        <v>20992</v>
      </c>
      <c r="X5" s="69">
        <f t="shared" si="4"/>
        <v>0</v>
      </c>
      <c r="Y5" s="70" t="s">
        <v>137</v>
      </c>
      <c r="Z5" s="72">
        <v>2624</v>
      </c>
      <c r="AA5" s="70" t="s">
        <v>87</v>
      </c>
      <c r="AB5" s="68">
        <f t="shared" si="5"/>
        <v>-8</v>
      </c>
      <c r="AC5" s="73">
        <v>43090</v>
      </c>
      <c r="AD5" s="73">
        <v>43465</v>
      </c>
      <c r="AE5" s="70" t="s">
        <v>55</v>
      </c>
      <c r="AF5" s="71">
        <v>0</v>
      </c>
      <c r="AG5" s="71">
        <v>0</v>
      </c>
      <c r="AH5" s="32">
        <f t="shared" si="6"/>
        <v>8</v>
      </c>
      <c r="AI5" s="71">
        <v>0</v>
      </c>
      <c r="AJ5" s="33">
        <f t="shared" si="7"/>
        <v>0</v>
      </c>
      <c r="AK5" s="69">
        <f t="shared" si="8"/>
        <v>20992</v>
      </c>
      <c r="AL5" s="69">
        <f t="shared" si="9"/>
        <v>0</v>
      </c>
      <c r="AM5" s="70" t="s">
        <v>37</v>
      </c>
      <c r="AN5" s="70" t="s">
        <v>57</v>
      </c>
      <c r="AO5" s="70" t="s">
        <v>80</v>
      </c>
    </row>
    <row r="6" spans="1:41" s="17" customFormat="1" x14ac:dyDescent="0.25">
      <c r="A6" s="74" t="s">
        <v>85</v>
      </c>
      <c r="B6" s="74">
        <v>2018</v>
      </c>
      <c r="C6" s="74" t="s">
        <v>33</v>
      </c>
      <c r="D6" s="74" t="s">
        <v>33</v>
      </c>
      <c r="E6" s="74" t="s">
        <v>77</v>
      </c>
      <c r="F6" s="74">
        <v>5627</v>
      </c>
      <c r="G6" s="74" t="s">
        <v>136</v>
      </c>
      <c r="H6" s="71">
        <v>0</v>
      </c>
      <c r="I6" s="71">
        <v>0</v>
      </c>
      <c r="J6" s="71">
        <v>0</v>
      </c>
      <c r="K6" s="71">
        <v>0</v>
      </c>
      <c r="L6" s="71">
        <v>2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0</v>
      </c>
      <c r="T6" s="68">
        <f t="shared" si="1"/>
        <v>2</v>
      </c>
      <c r="U6" s="71">
        <v>0</v>
      </c>
      <c r="V6" s="33">
        <f t="shared" si="2"/>
        <v>0</v>
      </c>
      <c r="W6" s="69">
        <f t="shared" si="3"/>
        <v>5248</v>
      </c>
      <c r="X6" s="69">
        <f t="shared" si="4"/>
        <v>0</v>
      </c>
      <c r="Y6" s="70" t="s">
        <v>137</v>
      </c>
      <c r="Z6" s="72">
        <v>2624</v>
      </c>
      <c r="AA6" s="70" t="s">
        <v>87</v>
      </c>
      <c r="AB6" s="68">
        <f t="shared" si="5"/>
        <v>-2</v>
      </c>
      <c r="AC6" s="73">
        <v>43090</v>
      </c>
      <c r="AD6" s="73">
        <v>43465</v>
      </c>
      <c r="AE6" s="70" t="s">
        <v>55</v>
      </c>
      <c r="AF6" s="71">
        <v>0</v>
      </c>
      <c r="AG6" s="71">
        <v>0</v>
      </c>
      <c r="AH6" s="32">
        <f t="shared" si="6"/>
        <v>2</v>
      </c>
      <c r="AI6" s="71">
        <v>0</v>
      </c>
      <c r="AJ6" s="33">
        <f t="shared" si="7"/>
        <v>0</v>
      </c>
      <c r="AK6" s="69">
        <f t="shared" si="8"/>
        <v>5248</v>
      </c>
      <c r="AL6" s="69">
        <f t="shared" si="9"/>
        <v>0</v>
      </c>
      <c r="AM6" s="70" t="s">
        <v>37</v>
      </c>
      <c r="AN6" s="70" t="s">
        <v>57</v>
      </c>
      <c r="AO6" s="70" t="s">
        <v>80</v>
      </c>
    </row>
    <row r="7" spans="1:41" x14ac:dyDescent="0.25">
      <c r="A7" s="74" t="s">
        <v>85</v>
      </c>
      <c r="B7" s="74">
        <v>2018</v>
      </c>
      <c r="C7" s="74" t="s">
        <v>33</v>
      </c>
      <c r="D7" s="74" t="s">
        <v>33</v>
      </c>
      <c r="E7" s="74" t="s">
        <v>99</v>
      </c>
      <c r="F7" s="74">
        <v>5627</v>
      </c>
      <c r="G7" s="74" t="s">
        <v>136</v>
      </c>
      <c r="H7" s="71">
        <v>4</v>
      </c>
      <c r="I7" s="71">
        <v>4</v>
      </c>
      <c r="J7" s="71">
        <v>0</v>
      </c>
      <c r="K7" s="71">
        <v>0</v>
      </c>
      <c r="L7" s="71">
        <v>2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71">
        <v>0</v>
      </c>
      <c r="S7" s="71">
        <v>0</v>
      </c>
      <c r="T7" s="68">
        <f t="shared" si="1"/>
        <v>10</v>
      </c>
      <c r="U7" s="71">
        <v>0</v>
      </c>
      <c r="V7" s="33">
        <f t="shared" si="2"/>
        <v>0</v>
      </c>
      <c r="W7" s="69">
        <f t="shared" si="3"/>
        <v>26240</v>
      </c>
      <c r="X7" s="69">
        <f t="shared" si="4"/>
        <v>0</v>
      </c>
      <c r="Y7" s="70" t="s">
        <v>137</v>
      </c>
      <c r="Z7" s="72">
        <v>2624</v>
      </c>
      <c r="AA7" s="70" t="s">
        <v>87</v>
      </c>
      <c r="AB7" s="68">
        <f t="shared" si="5"/>
        <v>-10</v>
      </c>
      <c r="AC7" s="73">
        <v>43090</v>
      </c>
      <c r="AD7" s="73">
        <v>43465</v>
      </c>
      <c r="AE7" s="70" t="s">
        <v>55</v>
      </c>
      <c r="AF7" s="71">
        <v>0</v>
      </c>
      <c r="AG7" s="71">
        <v>0</v>
      </c>
      <c r="AH7" s="32">
        <f t="shared" si="6"/>
        <v>10</v>
      </c>
      <c r="AI7" s="71">
        <v>0</v>
      </c>
      <c r="AJ7" s="33">
        <f t="shared" si="7"/>
        <v>0</v>
      </c>
      <c r="AK7" s="69">
        <f t="shared" si="8"/>
        <v>26240</v>
      </c>
      <c r="AL7" s="69">
        <f t="shared" si="9"/>
        <v>0</v>
      </c>
      <c r="AM7" s="70" t="s">
        <v>37</v>
      </c>
      <c r="AN7" s="70" t="s">
        <v>57</v>
      </c>
      <c r="AO7" s="70" t="s">
        <v>80</v>
      </c>
    </row>
    <row r="8" spans="1:41" x14ac:dyDescent="0.25">
      <c r="A8" s="74" t="s">
        <v>85</v>
      </c>
      <c r="B8" s="74">
        <v>2018</v>
      </c>
      <c r="C8" s="74" t="s">
        <v>33</v>
      </c>
      <c r="D8" s="74" t="s">
        <v>33</v>
      </c>
      <c r="E8" s="74" t="s">
        <v>33</v>
      </c>
      <c r="F8" s="74">
        <v>5627</v>
      </c>
      <c r="G8" s="74" t="s">
        <v>136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68">
        <f t="shared" si="1"/>
        <v>0</v>
      </c>
      <c r="U8" s="71">
        <v>4038</v>
      </c>
      <c r="V8" s="33">
        <f t="shared" si="2"/>
        <v>0</v>
      </c>
      <c r="W8" s="69">
        <f t="shared" si="3"/>
        <v>0</v>
      </c>
      <c r="X8" s="69">
        <f t="shared" si="4"/>
        <v>10595712</v>
      </c>
      <c r="Y8" s="70" t="s">
        <v>137</v>
      </c>
      <c r="Z8" s="72">
        <v>2624</v>
      </c>
      <c r="AA8" s="70" t="s">
        <v>87</v>
      </c>
      <c r="AB8" s="68">
        <f t="shared" si="5"/>
        <v>4038</v>
      </c>
      <c r="AC8" s="73">
        <v>43090</v>
      </c>
      <c r="AD8" s="73">
        <v>43465</v>
      </c>
      <c r="AE8" s="70" t="s">
        <v>55</v>
      </c>
      <c r="AF8" s="71">
        <v>0</v>
      </c>
      <c r="AG8" s="71">
        <v>0</v>
      </c>
      <c r="AH8" s="32">
        <f t="shared" si="6"/>
        <v>0</v>
      </c>
      <c r="AI8" s="71">
        <v>4038</v>
      </c>
      <c r="AJ8" s="33">
        <f t="shared" si="7"/>
        <v>0</v>
      </c>
      <c r="AK8" s="69">
        <f t="shared" si="8"/>
        <v>0</v>
      </c>
      <c r="AL8" s="69">
        <f t="shared" si="9"/>
        <v>10595712</v>
      </c>
      <c r="AM8" s="70" t="s">
        <v>37</v>
      </c>
      <c r="AN8" s="70" t="s">
        <v>57</v>
      </c>
      <c r="AO8" s="70" t="s">
        <v>80</v>
      </c>
    </row>
    <row r="9" spans="1:41" x14ac:dyDescent="0.25">
      <c r="A9" s="74" t="s">
        <v>85</v>
      </c>
      <c r="B9" s="74">
        <v>2018</v>
      </c>
      <c r="C9" s="74" t="s">
        <v>33</v>
      </c>
      <c r="D9" s="74" t="s">
        <v>33</v>
      </c>
      <c r="E9" s="74" t="s">
        <v>78</v>
      </c>
      <c r="F9" s="74">
        <v>5627</v>
      </c>
      <c r="G9" s="74" t="s">
        <v>136</v>
      </c>
      <c r="H9" s="71">
        <v>25</v>
      </c>
      <c r="I9" s="71">
        <v>94</v>
      </c>
      <c r="J9" s="71">
        <v>0</v>
      </c>
      <c r="K9" s="71">
        <v>0</v>
      </c>
      <c r="L9" s="71">
        <v>81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71">
        <v>0</v>
      </c>
      <c r="S9" s="71">
        <v>0</v>
      </c>
      <c r="T9" s="68">
        <f t="shared" si="1"/>
        <v>200</v>
      </c>
      <c r="U9" s="71">
        <v>0</v>
      </c>
      <c r="V9" s="33">
        <f t="shared" si="2"/>
        <v>0</v>
      </c>
      <c r="W9" s="69">
        <f t="shared" si="3"/>
        <v>524800</v>
      </c>
      <c r="X9" s="69">
        <f t="shared" si="4"/>
        <v>0</v>
      </c>
      <c r="Y9" s="70" t="s">
        <v>137</v>
      </c>
      <c r="Z9" s="72">
        <v>2624</v>
      </c>
      <c r="AA9" s="70" t="s">
        <v>87</v>
      </c>
      <c r="AB9" s="68">
        <f t="shared" si="5"/>
        <v>-200</v>
      </c>
      <c r="AC9" s="73">
        <v>43090</v>
      </c>
      <c r="AD9" s="73">
        <v>43465</v>
      </c>
      <c r="AE9" s="70" t="s">
        <v>55</v>
      </c>
      <c r="AF9" s="71">
        <v>0</v>
      </c>
      <c r="AG9" s="71">
        <v>0</v>
      </c>
      <c r="AH9" s="32">
        <f t="shared" si="6"/>
        <v>200</v>
      </c>
      <c r="AI9" s="71">
        <v>0</v>
      </c>
      <c r="AJ9" s="33">
        <f t="shared" si="7"/>
        <v>0</v>
      </c>
      <c r="AK9" s="69">
        <f t="shared" si="8"/>
        <v>524800</v>
      </c>
      <c r="AL9" s="69">
        <f t="shared" si="9"/>
        <v>0</v>
      </c>
      <c r="AM9" s="70" t="s">
        <v>37</v>
      </c>
      <c r="AN9" s="70" t="s">
        <v>57</v>
      </c>
      <c r="AO9" s="70" t="s">
        <v>80</v>
      </c>
    </row>
    <row r="10" spans="1:41" x14ac:dyDescent="0.25">
      <c r="A10" s="74" t="s">
        <v>85</v>
      </c>
      <c r="B10" s="74">
        <v>2018</v>
      </c>
      <c r="C10" s="74" t="s">
        <v>33</v>
      </c>
      <c r="D10" s="74" t="s">
        <v>33</v>
      </c>
      <c r="E10" s="74" t="s">
        <v>58</v>
      </c>
      <c r="F10" s="74">
        <v>5627</v>
      </c>
      <c r="G10" s="74" t="s">
        <v>136</v>
      </c>
      <c r="H10" s="71">
        <v>219</v>
      </c>
      <c r="I10" s="71">
        <v>425</v>
      </c>
      <c r="J10" s="71">
        <v>215</v>
      </c>
      <c r="K10" s="71">
        <v>442</v>
      </c>
      <c r="L10" s="71">
        <v>236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68">
        <f t="shared" si="1"/>
        <v>1537</v>
      </c>
      <c r="U10" s="71">
        <v>0</v>
      </c>
      <c r="V10" s="33">
        <f t="shared" si="2"/>
        <v>0</v>
      </c>
      <c r="W10" s="69">
        <f t="shared" si="3"/>
        <v>4033088</v>
      </c>
      <c r="X10" s="69">
        <f t="shared" si="4"/>
        <v>0</v>
      </c>
      <c r="Y10" s="70" t="s">
        <v>137</v>
      </c>
      <c r="Z10" s="72">
        <v>2624</v>
      </c>
      <c r="AA10" s="70" t="s">
        <v>87</v>
      </c>
      <c r="AB10" s="68">
        <f t="shared" si="5"/>
        <v>-1537</v>
      </c>
      <c r="AC10" s="73">
        <v>43090</v>
      </c>
      <c r="AD10" s="73">
        <v>43465</v>
      </c>
      <c r="AE10" s="70" t="s">
        <v>55</v>
      </c>
      <c r="AF10" s="71">
        <v>0</v>
      </c>
      <c r="AG10" s="71">
        <v>0</v>
      </c>
      <c r="AH10" s="32">
        <f t="shared" si="6"/>
        <v>1537</v>
      </c>
      <c r="AI10" s="71">
        <v>0</v>
      </c>
      <c r="AJ10" s="33">
        <f t="shared" si="7"/>
        <v>0</v>
      </c>
      <c r="AK10" s="69">
        <f t="shared" si="8"/>
        <v>4033088</v>
      </c>
      <c r="AL10" s="69">
        <f t="shared" si="9"/>
        <v>0</v>
      </c>
      <c r="AM10" s="70" t="s">
        <v>37</v>
      </c>
      <c r="AN10" s="70" t="s">
        <v>57</v>
      </c>
      <c r="AO10" s="70" t="s">
        <v>80</v>
      </c>
    </row>
    <row r="11" spans="1:41" x14ac:dyDescent="0.25">
      <c r="A11" s="74" t="s">
        <v>85</v>
      </c>
      <c r="B11" s="74">
        <v>2018</v>
      </c>
      <c r="C11" s="74" t="s">
        <v>33</v>
      </c>
      <c r="D11" s="74" t="s">
        <v>33</v>
      </c>
      <c r="E11" s="74" t="s">
        <v>86</v>
      </c>
      <c r="F11" s="74">
        <v>5632</v>
      </c>
      <c r="G11" s="74" t="s">
        <v>138</v>
      </c>
      <c r="H11" s="71">
        <v>82</v>
      </c>
      <c r="I11" s="71">
        <v>54</v>
      </c>
      <c r="J11" s="71">
        <v>0</v>
      </c>
      <c r="K11" s="71">
        <v>0</v>
      </c>
      <c r="L11" s="71">
        <v>46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68">
        <f t="shared" si="1"/>
        <v>182</v>
      </c>
      <c r="U11" s="71">
        <v>0</v>
      </c>
      <c r="V11" s="33">
        <f t="shared" si="2"/>
        <v>0</v>
      </c>
      <c r="W11" s="69">
        <f t="shared" si="3"/>
        <v>805896</v>
      </c>
      <c r="X11" s="69">
        <f t="shared" si="4"/>
        <v>0</v>
      </c>
      <c r="Y11" s="70" t="s">
        <v>137</v>
      </c>
      <c r="Z11" s="72">
        <v>4428</v>
      </c>
      <c r="AA11" s="70" t="s">
        <v>87</v>
      </c>
      <c r="AB11" s="68">
        <f t="shared" si="5"/>
        <v>-182</v>
      </c>
      <c r="AC11" s="73">
        <v>43090</v>
      </c>
      <c r="AD11" s="73">
        <v>43465</v>
      </c>
      <c r="AE11" s="70" t="s">
        <v>55</v>
      </c>
      <c r="AF11" s="71">
        <v>0</v>
      </c>
      <c r="AG11" s="71">
        <v>0</v>
      </c>
      <c r="AH11" s="32">
        <f t="shared" si="6"/>
        <v>182</v>
      </c>
      <c r="AI11" s="71">
        <v>0</v>
      </c>
      <c r="AJ11" s="33">
        <f t="shared" si="7"/>
        <v>0</v>
      </c>
      <c r="AK11" s="69">
        <f t="shared" si="8"/>
        <v>805896</v>
      </c>
      <c r="AL11" s="69">
        <f t="shared" si="9"/>
        <v>0</v>
      </c>
      <c r="AM11" s="70" t="s">
        <v>37</v>
      </c>
      <c r="AN11" s="70" t="s">
        <v>57</v>
      </c>
      <c r="AO11" s="70" t="s">
        <v>80</v>
      </c>
    </row>
    <row r="12" spans="1:41" x14ac:dyDescent="0.25">
      <c r="A12" s="74" t="s">
        <v>85</v>
      </c>
      <c r="B12" s="74">
        <v>2018</v>
      </c>
      <c r="C12" s="74" t="s">
        <v>33</v>
      </c>
      <c r="D12" s="74" t="s">
        <v>33</v>
      </c>
      <c r="E12" s="74" t="s">
        <v>33</v>
      </c>
      <c r="F12" s="74">
        <v>5632</v>
      </c>
      <c r="G12" s="74" t="s">
        <v>138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68">
        <f t="shared" si="1"/>
        <v>0</v>
      </c>
      <c r="U12" s="71">
        <v>2356</v>
      </c>
      <c r="V12" s="33">
        <f t="shared" si="2"/>
        <v>0</v>
      </c>
      <c r="W12" s="69">
        <f t="shared" si="3"/>
        <v>0</v>
      </c>
      <c r="X12" s="69">
        <f t="shared" si="4"/>
        <v>10432368</v>
      </c>
      <c r="Y12" s="70" t="s">
        <v>137</v>
      </c>
      <c r="Z12" s="72">
        <v>4428</v>
      </c>
      <c r="AA12" s="70" t="s">
        <v>87</v>
      </c>
      <c r="AB12" s="68">
        <f t="shared" si="5"/>
        <v>2356</v>
      </c>
      <c r="AC12" s="73">
        <v>43090</v>
      </c>
      <c r="AD12" s="73">
        <v>43465</v>
      </c>
      <c r="AE12" s="70" t="s">
        <v>55</v>
      </c>
      <c r="AF12" s="71">
        <v>0</v>
      </c>
      <c r="AG12" s="71">
        <v>0</v>
      </c>
      <c r="AH12" s="32">
        <f t="shared" si="6"/>
        <v>0</v>
      </c>
      <c r="AI12" s="71">
        <v>2356</v>
      </c>
      <c r="AJ12" s="33">
        <f t="shared" si="7"/>
        <v>0</v>
      </c>
      <c r="AK12" s="69">
        <f t="shared" si="8"/>
        <v>0</v>
      </c>
      <c r="AL12" s="69">
        <f t="shared" si="9"/>
        <v>10432368</v>
      </c>
      <c r="AM12" s="70" t="s">
        <v>37</v>
      </c>
      <c r="AN12" s="70" t="s">
        <v>57</v>
      </c>
      <c r="AO12" s="70" t="s">
        <v>80</v>
      </c>
    </row>
    <row r="13" spans="1:41" x14ac:dyDescent="0.25">
      <c r="A13" s="74" t="s">
        <v>85</v>
      </c>
      <c r="B13" s="74">
        <v>2018</v>
      </c>
      <c r="C13" s="74" t="s">
        <v>33</v>
      </c>
      <c r="D13" s="74" t="s">
        <v>33</v>
      </c>
      <c r="E13" s="74" t="s">
        <v>78</v>
      </c>
      <c r="F13" s="74">
        <v>5632</v>
      </c>
      <c r="G13" s="74" t="s">
        <v>138</v>
      </c>
      <c r="H13" s="71">
        <v>2</v>
      </c>
      <c r="I13" s="71">
        <v>0</v>
      </c>
      <c r="J13" s="71">
        <v>0</v>
      </c>
      <c r="K13" s="71">
        <v>0</v>
      </c>
      <c r="L13" s="71">
        <v>6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68">
        <f t="shared" si="1"/>
        <v>8</v>
      </c>
      <c r="U13" s="71">
        <v>0</v>
      </c>
      <c r="V13" s="33">
        <f t="shared" si="2"/>
        <v>0</v>
      </c>
      <c r="W13" s="69">
        <f t="shared" si="3"/>
        <v>35424</v>
      </c>
      <c r="X13" s="69">
        <f t="shared" si="4"/>
        <v>0</v>
      </c>
      <c r="Y13" s="70" t="s">
        <v>137</v>
      </c>
      <c r="Z13" s="72">
        <v>4428</v>
      </c>
      <c r="AA13" s="70" t="s">
        <v>87</v>
      </c>
      <c r="AB13" s="68">
        <f t="shared" si="5"/>
        <v>-8</v>
      </c>
      <c r="AC13" s="73">
        <v>43090</v>
      </c>
      <c r="AD13" s="73">
        <v>43465</v>
      </c>
      <c r="AE13" s="70" t="s">
        <v>55</v>
      </c>
      <c r="AF13" s="71">
        <v>0</v>
      </c>
      <c r="AG13" s="71">
        <v>0</v>
      </c>
      <c r="AH13" s="32">
        <f t="shared" si="6"/>
        <v>8</v>
      </c>
      <c r="AI13" s="71">
        <v>0</v>
      </c>
      <c r="AJ13" s="33">
        <f t="shared" si="7"/>
        <v>0</v>
      </c>
      <c r="AK13" s="69">
        <f t="shared" si="8"/>
        <v>35424</v>
      </c>
      <c r="AL13" s="69">
        <f t="shared" si="9"/>
        <v>0</v>
      </c>
      <c r="AM13" s="70" t="s">
        <v>37</v>
      </c>
      <c r="AN13" s="70" t="s">
        <v>57</v>
      </c>
      <c r="AO13" s="70" t="s">
        <v>80</v>
      </c>
    </row>
    <row r="14" spans="1:41" x14ac:dyDescent="0.25">
      <c r="A14" s="74" t="s">
        <v>85</v>
      </c>
      <c r="B14" s="74">
        <v>2018</v>
      </c>
      <c r="C14" s="74" t="s">
        <v>33</v>
      </c>
      <c r="D14" s="74" t="s">
        <v>33</v>
      </c>
      <c r="E14" s="74" t="s">
        <v>58</v>
      </c>
      <c r="F14" s="74">
        <v>5632</v>
      </c>
      <c r="G14" s="74" t="s">
        <v>138</v>
      </c>
      <c r="H14" s="71">
        <v>198</v>
      </c>
      <c r="I14" s="71">
        <v>198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68">
        <f t="shared" si="1"/>
        <v>396</v>
      </c>
      <c r="U14" s="71">
        <v>0</v>
      </c>
      <c r="V14" s="33">
        <f t="shared" si="2"/>
        <v>0</v>
      </c>
      <c r="W14" s="69">
        <f t="shared" si="3"/>
        <v>1753488</v>
      </c>
      <c r="X14" s="69">
        <f t="shared" si="4"/>
        <v>0</v>
      </c>
      <c r="Y14" s="70" t="s">
        <v>137</v>
      </c>
      <c r="Z14" s="72">
        <v>4428</v>
      </c>
      <c r="AA14" s="70" t="s">
        <v>87</v>
      </c>
      <c r="AB14" s="68">
        <f t="shared" si="5"/>
        <v>-396</v>
      </c>
      <c r="AC14" s="73">
        <v>43090</v>
      </c>
      <c r="AD14" s="73">
        <v>43465</v>
      </c>
      <c r="AE14" s="70" t="s">
        <v>55</v>
      </c>
      <c r="AF14" s="71">
        <v>0</v>
      </c>
      <c r="AG14" s="71">
        <v>0</v>
      </c>
      <c r="AH14" s="32">
        <f t="shared" si="6"/>
        <v>396</v>
      </c>
      <c r="AI14" s="71">
        <v>0</v>
      </c>
      <c r="AJ14" s="33">
        <f t="shared" si="7"/>
        <v>0</v>
      </c>
      <c r="AK14" s="69">
        <f t="shared" si="8"/>
        <v>1753488</v>
      </c>
      <c r="AL14" s="69">
        <f t="shared" si="9"/>
        <v>0</v>
      </c>
      <c r="AM14" s="70" t="s">
        <v>37</v>
      </c>
      <c r="AN14" s="70" t="s">
        <v>57</v>
      </c>
      <c r="AO14" s="70" t="s">
        <v>80</v>
      </c>
    </row>
    <row r="15" spans="1:41" x14ac:dyDescent="0.25">
      <c r="A15" s="74" t="s">
        <v>85</v>
      </c>
      <c r="B15" s="74">
        <v>2018</v>
      </c>
      <c r="C15" s="74" t="s">
        <v>33</v>
      </c>
      <c r="D15" s="74" t="s">
        <v>33</v>
      </c>
      <c r="E15" s="74" t="s">
        <v>33</v>
      </c>
      <c r="F15" s="74">
        <v>5835</v>
      </c>
      <c r="G15" s="74" t="s">
        <v>139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68">
        <f t="shared" si="1"/>
        <v>0</v>
      </c>
      <c r="U15" s="71">
        <v>1275</v>
      </c>
      <c r="V15" s="33">
        <f t="shared" si="2"/>
        <v>0</v>
      </c>
      <c r="W15" s="69">
        <f t="shared" si="3"/>
        <v>0</v>
      </c>
      <c r="X15" s="69">
        <f t="shared" si="4"/>
        <v>2972662.5</v>
      </c>
      <c r="Y15" s="70" t="s">
        <v>137</v>
      </c>
      <c r="Z15" s="72">
        <v>2331.5</v>
      </c>
      <c r="AA15" s="70" t="s">
        <v>87</v>
      </c>
      <c r="AB15" s="68">
        <f t="shared" si="5"/>
        <v>1275</v>
      </c>
      <c r="AC15" s="73">
        <v>43090</v>
      </c>
      <c r="AD15" s="73">
        <v>43465</v>
      </c>
      <c r="AE15" s="70" t="s">
        <v>55</v>
      </c>
      <c r="AF15" s="71">
        <v>0</v>
      </c>
      <c r="AG15" s="71">
        <v>0</v>
      </c>
      <c r="AH15" s="32">
        <f t="shared" si="6"/>
        <v>0</v>
      </c>
      <c r="AI15" s="71">
        <v>1275</v>
      </c>
      <c r="AJ15" s="33">
        <f t="shared" si="7"/>
        <v>0</v>
      </c>
      <c r="AK15" s="69">
        <f t="shared" si="8"/>
        <v>0</v>
      </c>
      <c r="AL15" s="69">
        <f t="shared" si="9"/>
        <v>2972662.5</v>
      </c>
      <c r="AM15" s="70" t="s">
        <v>37</v>
      </c>
      <c r="AN15" s="70" t="s">
        <v>57</v>
      </c>
      <c r="AO15" s="70" t="s">
        <v>80</v>
      </c>
    </row>
    <row r="16" spans="1:41" x14ac:dyDescent="0.25">
      <c r="A16" s="74" t="s">
        <v>85</v>
      </c>
      <c r="B16" s="74">
        <v>2018</v>
      </c>
      <c r="C16" s="74" t="s">
        <v>33</v>
      </c>
      <c r="D16" s="74" t="s">
        <v>33</v>
      </c>
      <c r="E16" s="74" t="s">
        <v>78</v>
      </c>
      <c r="F16" s="74">
        <v>5835</v>
      </c>
      <c r="G16" s="74" t="s">
        <v>139</v>
      </c>
      <c r="H16" s="71">
        <v>12</v>
      </c>
      <c r="I16" s="71">
        <v>8</v>
      </c>
      <c r="J16" s="71">
        <v>0</v>
      </c>
      <c r="K16" s="71">
        <v>0</v>
      </c>
      <c r="L16" s="71">
        <v>8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68">
        <f t="shared" si="1"/>
        <v>28</v>
      </c>
      <c r="U16" s="71">
        <v>0</v>
      </c>
      <c r="V16" s="33">
        <f t="shared" si="2"/>
        <v>0</v>
      </c>
      <c r="W16" s="69">
        <f t="shared" si="3"/>
        <v>65282</v>
      </c>
      <c r="X16" s="69">
        <f t="shared" si="4"/>
        <v>0</v>
      </c>
      <c r="Y16" s="70" t="s">
        <v>137</v>
      </c>
      <c r="Z16" s="72">
        <v>2331.5</v>
      </c>
      <c r="AA16" s="70" t="s">
        <v>87</v>
      </c>
      <c r="AB16" s="68">
        <f t="shared" si="5"/>
        <v>-28</v>
      </c>
      <c r="AC16" s="73">
        <v>43090</v>
      </c>
      <c r="AD16" s="73">
        <v>43465</v>
      </c>
      <c r="AE16" s="70" t="s">
        <v>55</v>
      </c>
      <c r="AF16" s="71">
        <v>0</v>
      </c>
      <c r="AG16" s="71">
        <v>0</v>
      </c>
      <c r="AH16" s="32">
        <f t="shared" si="6"/>
        <v>28</v>
      </c>
      <c r="AI16" s="71">
        <v>0</v>
      </c>
      <c r="AJ16" s="33">
        <f t="shared" si="7"/>
        <v>0</v>
      </c>
      <c r="AK16" s="69">
        <f t="shared" si="8"/>
        <v>65282</v>
      </c>
      <c r="AL16" s="69">
        <f t="shared" si="9"/>
        <v>0</v>
      </c>
      <c r="AM16" s="70" t="s">
        <v>37</v>
      </c>
      <c r="AN16" s="70" t="s">
        <v>57</v>
      </c>
      <c r="AO16" s="70" t="s">
        <v>80</v>
      </c>
    </row>
    <row r="17" spans="1:41" x14ac:dyDescent="0.25">
      <c r="A17" s="74" t="s">
        <v>85</v>
      </c>
      <c r="B17" s="74">
        <v>2018</v>
      </c>
      <c r="C17" s="74" t="s">
        <v>33</v>
      </c>
      <c r="D17" s="74" t="s">
        <v>33</v>
      </c>
      <c r="E17" s="74" t="s">
        <v>58</v>
      </c>
      <c r="F17" s="74">
        <v>5835</v>
      </c>
      <c r="G17" s="74" t="s">
        <v>139</v>
      </c>
      <c r="H17" s="71">
        <v>127</v>
      </c>
      <c r="I17" s="71">
        <v>246</v>
      </c>
      <c r="J17" s="71">
        <v>211</v>
      </c>
      <c r="K17" s="71">
        <v>165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68">
        <f t="shared" si="1"/>
        <v>749</v>
      </c>
      <c r="U17" s="71">
        <v>0</v>
      </c>
      <c r="V17" s="33">
        <f t="shared" si="2"/>
        <v>0</v>
      </c>
      <c r="W17" s="69">
        <f t="shared" si="3"/>
        <v>1746293.5</v>
      </c>
      <c r="X17" s="69">
        <f t="shared" si="4"/>
        <v>0</v>
      </c>
      <c r="Y17" s="70" t="s">
        <v>137</v>
      </c>
      <c r="Z17" s="72">
        <v>2331.5</v>
      </c>
      <c r="AA17" s="70" t="s">
        <v>87</v>
      </c>
      <c r="AB17" s="68">
        <f t="shared" si="5"/>
        <v>-749</v>
      </c>
      <c r="AC17" s="73">
        <v>43090</v>
      </c>
      <c r="AD17" s="73">
        <v>43465</v>
      </c>
      <c r="AE17" s="70" t="s">
        <v>55</v>
      </c>
      <c r="AF17" s="71">
        <v>0</v>
      </c>
      <c r="AG17" s="71">
        <v>0</v>
      </c>
      <c r="AH17" s="32">
        <f t="shared" si="6"/>
        <v>749</v>
      </c>
      <c r="AI17" s="71">
        <v>0</v>
      </c>
      <c r="AJ17" s="33">
        <f t="shared" si="7"/>
        <v>0</v>
      </c>
      <c r="AK17" s="69">
        <f t="shared" si="8"/>
        <v>1746293.5</v>
      </c>
      <c r="AL17" s="69">
        <f t="shared" si="9"/>
        <v>0</v>
      </c>
      <c r="AM17" s="70" t="s">
        <v>37</v>
      </c>
      <c r="AN17" s="70" t="s">
        <v>57</v>
      </c>
      <c r="AO17" s="70" t="s">
        <v>80</v>
      </c>
    </row>
    <row r="18" spans="1:41" x14ac:dyDescent="0.25">
      <c r="A18" s="74" t="s">
        <v>85</v>
      </c>
      <c r="B18" s="74">
        <v>2018</v>
      </c>
      <c r="C18" s="74" t="s">
        <v>33</v>
      </c>
      <c r="D18" s="74" t="s">
        <v>33</v>
      </c>
      <c r="E18" s="74" t="s">
        <v>86</v>
      </c>
      <c r="F18" s="74">
        <v>6013</v>
      </c>
      <c r="G18" s="74" t="s">
        <v>140</v>
      </c>
      <c r="H18" s="71">
        <v>8</v>
      </c>
      <c r="I18" s="71">
        <v>5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68">
        <f t="shared" si="1"/>
        <v>13</v>
      </c>
      <c r="U18" s="71">
        <v>0</v>
      </c>
      <c r="V18" s="33">
        <f t="shared" si="2"/>
        <v>0</v>
      </c>
      <c r="W18" s="69">
        <f t="shared" si="3"/>
        <v>81605.16</v>
      </c>
      <c r="X18" s="69">
        <f t="shared" si="4"/>
        <v>0</v>
      </c>
      <c r="Y18" s="70" t="s">
        <v>137</v>
      </c>
      <c r="Z18" s="72">
        <v>6277.32</v>
      </c>
      <c r="AA18" s="70" t="s">
        <v>87</v>
      </c>
      <c r="AB18" s="68">
        <f t="shared" si="5"/>
        <v>-13</v>
      </c>
      <c r="AC18" s="73">
        <v>43090</v>
      </c>
      <c r="AD18" s="73">
        <v>43465</v>
      </c>
      <c r="AE18" s="70" t="s">
        <v>55</v>
      </c>
      <c r="AF18" s="71">
        <v>0</v>
      </c>
      <c r="AG18" s="71">
        <v>0</v>
      </c>
      <c r="AH18" s="32">
        <f t="shared" si="6"/>
        <v>13</v>
      </c>
      <c r="AI18" s="71">
        <v>0</v>
      </c>
      <c r="AJ18" s="33">
        <f t="shared" si="7"/>
        <v>0</v>
      </c>
      <c r="AK18" s="69">
        <f t="shared" si="8"/>
        <v>81605.16</v>
      </c>
      <c r="AL18" s="69">
        <f t="shared" si="9"/>
        <v>0</v>
      </c>
      <c r="AM18" s="70" t="s">
        <v>37</v>
      </c>
      <c r="AN18" s="70" t="s">
        <v>57</v>
      </c>
      <c r="AO18" s="70" t="s">
        <v>80</v>
      </c>
    </row>
    <row r="19" spans="1:41" x14ac:dyDescent="0.25">
      <c r="A19" s="74" t="s">
        <v>85</v>
      </c>
      <c r="B19" s="74">
        <v>2018</v>
      </c>
      <c r="C19" s="74" t="s">
        <v>33</v>
      </c>
      <c r="D19" s="74" t="s">
        <v>33</v>
      </c>
      <c r="E19" s="74" t="s">
        <v>33</v>
      </c>
      <c r="F19" s="74">
        <v>6013</v>
      </c>
      <c r="G19" s="74" t="s">
        <v>140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68">
        <f t="shared" si="1"/>
        <v>0</v>
      </c>
      <c r="U19" s="71">
        <v>200</v>
      </c>
      <c r="V19" s="33">
        <f t="shared" si="2"/>
        <v>0</v>
      </c>
      <c r="W19" s="69">
        <f t="shared" si="3"/>
        <v>0</v>
      </c>
      <c r="X19" s="69">
        <f t="shared" si="4"/>
        <v>1255464</v>
      </c>
      <c r="Y19" s="70" t="s">
        <v>137</v>
      </c>
      <c r="Z19" s="72">
        <v>6277.32</v>
      </c>
      <c r="AA19" s="70" t="s">
        <v>87</v>
      </c>
      <c r="AB19" s="68">
        <f t="shared" si="5"/>
        <v>200</v>
      </c>
      <c r="AC19" s="73">
        <v>43090</v>
      </c>
      <c r="AD19" s="73">
        <v>43465</v>
      </c>
      <c r="AE19" s="70" t="s">
        <v>55</v>
      </c>
      <c r="AF19" s="71">
        <v>0</v>
      </c>
      <c r="AG19" s="71">
        <v>0</v>
      </c>
      <c r="AH19" s="32">
        <f t="shared" si="6"/>
        <v>0</v>
      </c>
      <c r="AI19" s="71">
        <v>200</v>
      </c>
      <c r="AJ19" s="33">
        <f t="shared" si="7"/>
        <v>0</v>
      </c>
      <c r="AK19" s="69">
        <f t="shared" si="8"/>
        <v>0</v>
      </c>
      <c r="AL19" s="69">
        <f t="shared" si="9"/>
        <v>1255464</v>
      </c>
      <c r="AM19" s="70" t="s">
        <v>37</v>
      </c>
      <c r="AN19" s="70" t="s">
        <v>57</v>
      </c>
      <c r="AO19" s="70" t="s">
        <v>80</v>
      </c>
    </row>
    <row r="20" spans="1:41" x14ac:dyDescent="0.25">
      <c r="A20" s="74" t="s">
        <v>85</v>
      </c>
      <c r="B20" s="74">
        <v>2018</v>
      </c>
      <c r="C20" s="74" t="s">
        <v>33</v>
      </c>
      <c r="D20" s="74" t="s">
        <v>33</v>
      </c>
      <c r="E20" s="74" t="s">
        <v>78</v>
      </c>
      <c r="F20" s="74">
        <v>6013</v>
      </c>
      <c r="G20" s="74" t="s">
        <v>140</v>
      </c>
      <c r="H20" s="71">
        <v>1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68">
        <f t="shared" si="1"/>
        <v>1</v>
      </c>
      <c r="U20" s="71">
        <v>0</v>
      </c>
      <c r="V20" s="33">
        <f t="shared" si="2"/>
        <v>0</v>
      </c>
      <c r="W20" s="69">
        <f t="shared" si="3"/>
        <v>6277.32</v>
      </c>
      <c r="X20" s="69">
        <f t="shared" si="4"/>
        <v>0</v>
      </c>
      <c r="Y20" s="70" t="s">
        <v>137</v>
      </c>
      <c r="Z20" s="72">
        <v>6277.32</v>
      </c>
      <c r="AA20" s="70" t="s">
        <v>87</v>
      </c>
      <c r="AB20" s="68">
        <f t="shared" si="5"/>
        <v>-1</v>
      </c>
      <c r="AC20" s="73">
        <v>43090</v>
      </c>
      <c r="AD20" s="73">
        <v>43465</v>
      </c>
      <c r="AE20" s="70" t="s">
        <v>55</v>
      </c>
      <c r="AF20" s="71">
        <v>0</v>
      </c>
      <c r="AG20" s="71">
        <v>0</v>
      </c>
      <c r="AH20" s="32">
        <f t="shared" si="6"/>
        <v>1</v>
      </c>
      <c r="AI20" s="71">
        <v>0</v>
      </c>
      <c r="AJ20" s="33">
        <f t="shared" si="7"/>
        <v>0</v>
      </c>
      <c r="AK20" s="69">
        <f t="shared" si="8"/>
        <v>6277.32</v>
      </c>
      <c r="AL20" s="69">
        <f t="shared" si="9"/>
        <v>0</v>
      </c>
      <c r="AM20" s="70" t="s">
        <v>37</v>
      </c>
      <c r="AN20" s="70" t="s">
        <v>57</v>
      </c>
      <c r="AO20" s="70" t="s">
        <v>80</v>
      </c>
    </row>
    <row r="21" spans="1:41" x14ac:dyDescent="0.25">
      <c r="A21" s="74" t="s">
        <v>85</v>
      </c>
      <c r="B21" s="74">
        <v>2018</v>
      </c>
      <c r="C21" s="74" t="s">
        <v>33</v>
      </c>
      <c r="D21" s="74" t="s">
        <v>33</v>
      </c>
      <c r="E21" s="74" t="s">
        <v>58</v>
      </c>
      <c r="F21" s="74">
        <v>6013</v>
      </c>
      <c r="G21" s="74" t="s">
        <v>140</v>
      </c>
      <c r="H21" s="71">
        <v>30</v>
      </c>
      <c r="I21" s="71">
        <v>30</v>
      </c>
      <c r="J21" s="71">
        <v>0</v>
      </c>
      <c r="K21" s="71">
        <v>24</v>
      </c>
      <c r="L21" s="71">
        <v>16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68">
        <f t="shared" si="1"/>
        <v>100</v>
      </c>
      <c r="U21" s="71">
        <v>0</v>
      </c>
      <c r="V21" s="33">
        <f t="shared" si="2"/>
        <v>0</v>
      </c>
      <c r="W21" s="69">
        <f t="shared" si="3"/>
        <v>627732</v>
      </c>
      <c r="X21" s="69">
        <f t="shared" si="4"/>
        <v>0</v>
      </c>
      <c r="Y21" s="70" t="s">
        <v>137</v>
      </c>
      <c r="Z21" s="72">
        <v>6277.32</v>
      </c>
      <c r="AA21" s="70" t="s">
        <v>87</v>
      </c>
      <c r="AB21" s="68">
        <f t="shared" si="5"/>
        <v>-100</v>
      </c>
      <c r="AC21" s="73">
        <v>43090</v>
      </c>
      <c r="AD21" s="73">
        <v>43465</v>
      </c>
      <c r="AE21" s="70" t="s">
        <v>55</v>
      </c>
      <c r="AF21" s="71">
        <v>0</v>
      </c>
      <c r="AG21" s="71">
        <v>0</v>
      </c>
      <c r="AH21" s="32">
        <f t="shared" si="6"/>
        <v>100</v>
      </c>
      <c r="AI21" s="71">
        <v>0</v>
      </c>
      <c r="AJ21" s="33">
        <f t="shared" si="7"/>
        <v>0</v>
      </c>
      <c r="AK21" s="69">
        <f t="shared" si="8"/>
        <v>627732</v>
      </c>
      <c r="AL21" s="69">
        <f t="shared" si="9"/>
        <v>0</v>
      </c>
      <c r="AM21" s="70" t="s">
        <v>37</v>
      </c>
      <c r="AN21" s="70" t="s">
        <v>57</v>
      </c>
      <c r="AO21" s="70" t="s">
        <v>80</v>
      </c>
    </row>
    <row r="22" spans="1:41" x14ac:dyDescent="0.25">
      <c r="A22" s="74" t="s">
        <v>85</v>
      </c>
      <c r="B22" s="74">
        <v>2018</v>
      </c>
      <c r="C22" s="74" t="s">
        <v>33</v>
      </c>
      <c r="D22" s="74" t="s">
        <v>33</v>
      </c>
      <c r="E22" s="74" t="s">
        <v>86</v>
      </c>
      <c r="F22" s="74">
        <v>6086</v>
      </c>
      <c r="G22" s="74" t="s">
        <v>141</v>
      </c>
      <c r="H22" s="71">
        <v>3</v>
      </c>
      <c r="I22" s="71">
        <v>21</v>
      </c>
      <c r="J22" s="71">
        <v>0</v>
      </c>
      <c r="K22" s="71">
        <v>0</v>
      </c>
      <c r="L22" s="71">
        <v>6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68">
        <f t="shared" si="1"/>
        <v>30</v>
      </c>
      <c r="U22" s="71">
        <v>0</v>
      </c>
      <c r="V22" s="33">
        <f t="shared" si="2"/>
        <v>0</v>
      </c>
      <c r="W22" s="69">
        <f t="shared" si="3"/>
        <v>550037.1</v>
      </c>
      <c r="X22" s="69">
        <f t="shared" si="4"/>
        <v>0</v>
      </c>
      <c r="Y22" s="70" t="s">
        <v>137</v>
      </c>
      <c r="Z22" s="72">
        <v>18334.57</v>
      </c>
      <c r="AA22" s="70" t="s">
        <v>87</v>
      </c>
      <c r="AB22" s="68">
        <f t="shared" si="5"/>
        <v>-30</v>
      </c>
      <c r="AC22" s="73">
        <v>43090</v>
      </c>
      <c r="AD22" s="73">
        <v>43465</v>
      </c>
      <c r="AE22" s="70" t="s">
        <v>55</v>
      </c>
      <c r="AF22" s="71">
        <v>0</v>
      </c>
      <c r="AG22" s="71">
        <v>0</v>
      </c>
      <c r="AH22" s="32">
        <f t="shared" si="6"/>
        <v>30</v>
      </c>
      <c r="AI22" s="71">
        <v>0</v>
      </c>
      <c r="AJ22" s="33">
        <f t="shared" si="7"/>
        <v>0</v>
      </c>
      <c r="AK22" s="69">
        <f t="shared" si="8"/>
        <v>550037.1</v>
      </c>
      <c r="AL22" s="69">
        <f t="shared" si="9"/>
        <v>0</v>
      </c>
      <c r="AM22" s="70" t="s">
        <v>37</v>
      </c>
      <c r="AN22" s="70" t="s">
        <v>57</v>
      </c>
      <c r="AO22" s="70" t="s">
        <v>80</v>
      </c>
    </row>
    <row r="23" spans="1:41" x14ac:dyDescent="0.25">
      <c r="A23" s="74" t="s">
        <v>85</v>
      </c>
      <c r="B23" s="74">
        <v>2018</v>
      </c>
      <c r="C23" s="74" t="s">
        <v>33</v>
      </c>
      <c r="D23" s="74" t="s">
        <v>33</v>
      </c>
      <c r="E23" s="74" t="s">
        <v>33</v>
      </c>
      <c r="F23" s="74">
        <v>6086</v>
      </c>
      <c r="G23" s="74" t="s">
        <v>141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68">
        <f t="shared" si="1"/>
        <v>0</v>
      </c>
      <c r="U23" s="71">
        <v>471</v>
      </c>
      <c r="V23" s="33">
        <f t="shared" si="2"/>
        <v>0</v>
      </c>
      <c r="W23" s="69">
        <f t="shared" si="3"/>
        <v>0</v>
      </c>
      <c r="X23" s="69">
        <f t="shared" si="4"/>
        <v>8635582.4700000007</v>
      </c>
      <c r="Y23" s="70" t="s">
        <v>137</v>
      </c>
      <c r="Z23" s="72">
        <v>18334.57</v>
      </c>
      <c r="AA23" s="70" t="s">
        <v>87</v>
      </c>
      <c r="AB23" s="68">
        <f t="shared" si="5"/>
        <v>471</v>
      </c>
      <c r="AC23" s="73">
        <v>43090</v>
      </c>
      <c r="AD23" s="73">
        <v>43465</v>
      </c>
      <c r="AE23" s="70" t="s">
        <v>55</v>
      </c>
      <c r="AF23" s="71">
        <v>0</v>
      </c>
      <c r="AG23" s="71">
        <v>0</v>
      </c>
      <c r="AH23" s="32">
        <f t="shared" si="6"/>
        <v>0</v>
      </c>
      <c r="AI23" s="71">
        <v>471</v>
      </c>
      <c r="AJ23" s="33">
        <f t="shared" si="7"/>
        <v>0</v>
      </c>
      <c r="AK23" s="69">
        <f t="shared" si="8"/>
        <v>0</v>
      </c>
      <c r="AL23" s="69">
        <f t="shared" si="9"/>
        <v>8635582.4700000007</v>
      </c>
      <c r="AM23" s="70" t="s">
        <v>37</v>
      </c>
      <c r="AN23" s="70" t="s">
        <v>57</v>
      </c>
      <c r="AO23" s="70" t="s">
        <v>80</v>
      </c>
    </row>
    <row r="24" spans="1:41" x14ac:dyDescent="0.25">
      <c r="A24" s="74" t="s">
        <v>85</v>
      </c>
      <c r="B24" s="74">
        <v>2018</v>
      </c>
      <c r="C24" s="74" t="s">
        <v>33</v>
      </c>
      <c r="D24" s="74" t="s">
        <v>33</v>
      </c>
      <c r="E24" s="74" t="s">
        <v>58</v>
      </c>
      <c r="F24" s="74">
        <v>6086</v>
      </c>
      <c r="G24" s="74" t="s">
        <v>141</v>
      </c>
      <c r="H24" s="71">
        <v>0</v>
      </c>
      <c r="I24" s="71">
        <v>0</v>
      </c>
      <c r="J24" s="71">
        <v>0</v>
      </c>
      <c r="K24" s="71">
        <v>0</v>
      </c>
      <c r="L24" s="71">
        <v>77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68">
        <f t="shared" si="1"/>
        <v>77</v>
      </c>
      <c r="U24" s="71">
        <v>0</v>
      </c>
      <c r="V24" s="33">
        <f t="shared" si="2"/>
        <v>0</v>
      </c>
      <c r="W24" s="69">
        <f t="shared" si="3"/>
        <v>1411761.89</v>
      </c>
      <c r="X24" s="69">
        <f t="shared" si="4"/>
        <v>0</v>
      </c>
      <c r="Y24" s="70" t="s">
        <v>137</v>
      </c>
      <c r="Z24" s="72">
        <v>18334.57</v>
      </c>
      <c r="AA24" s="70" t="s">
        <v>87</v>
      </c>
      <c r="AB24" s="68">
        <f t="shared" si="5"/>
        <v>-77</v>
      </c>
      <c r="AC24" s="73">
        <v>43090</v>
      </c>
      <c r="AD24" s="73">
        <v>43465</v>
      </c>
      <c r="AE24" s="70" t="s">
        <v>55</v>
      </c>
      <c r="AF24" s="71">
        <v>0</v>
      </c>
      <c r="AG24" s="71">
        <v>0</v>
      </c>
      <c r="AH24" s="32">
        <f t="shared" si="6"/>
        <v>77</v>
      </c>
      <c r="AI24" s="71">
        <v>0</v>
      </c>
      <c r="AJ24" s="33">
        <f t="shared" si="7"/>
        <v>0</v>
      </c>
      <c r="AK24" s="69">
        <f t="shared" si="8"/>
        <v>1411761.89</v>
      </c>
      <c r="AL24" s="69">
        <f t="shared" si="9"/>
        <v>0</v>
      </c>
      <c r="AM24" s="70" t="s">
        <v>37</v>
      </c>
      <c r="AN24" s="70" t="s">
        <v>57</v>
      </c>
      <c r="AO24" s="70" t="s">
        <v>80</v>
      </c>
    </row>
    <row r="25" spans="1:41" x14ac:dyDescent="0.25">
      <c r="A25" s="74" t="s">
        <v>85</v>
      </c>
      <c r="B25" s="74">
        <v>2018</v>
      </c>
      <c r="C25" s="74" t="s">
        <v>33</v>
      </c>
      <c r="D25" s="74" t="s">
        <v>33</v>
      </c>
      <c r="E25" s="74" t="s">
        <v>33</v>
      </c>
      <c r="F25" s="74">
        <v>6089</v>
      </c>
      <c r="G25" s="74" t="s">
        <v>142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68">
        <f t="shared" si="1"/>
        <v>0</v>
      </c>
      <c r="U25" s="71">
        <v>1602</v>
      </c>
      <c r="V25" s="33">
        <f t="shared" si="2"/>
        <v>0</v>
      </c>
      <c r="W25" s="69">
        <f t="shared" si="3"/>
        <v>0</v>
      </c>
      <c r="X25" s="69">
        <f t="shared" si="4"/>
        <v>7168950</v>
      </c>
      <c r="Y25" s="70" t="s">
        <v>137</v>
      </c>
      <c r="Z25" s="72">
        <v>4475</v>
      </c>
      <c r="AA25" s="70" t="s">
        <v>87</v>
      </c>
      <c r="AB25" s="68">
        <f t="shared" si="5"/>
        <v>1602</v>
      </c>
      <c r="AC25" s="73">
        <v>43090</v>
      </c>
      <c r="AD25" s="73">
        <v>43465</v>
      </c>
      <c r="AE25" s="70" t="s">
        <v>55</v>
      </c>
      <c r="AF25" s="71">
        <v>0</v>
      </c>
      <c r="AG25" s="71">
        <v>0</v>
      </c>
      <c r="AH25" s="32">
        <f t="shared" si="6"/>
        <v>0</v>
      </c>
      <c r="AI25" s="71">
        <v>1602</v>
      </c>
      <c r="AJ25" s="33">
        <f t="shared" si="7"/>
        <v>0</v>
      </c>
      <c r="AK25" s="69">
        <f t="shared" si="8"/>
        <v>0</v>
      </c>
      <c r="AL25" s="69">
        <f t="shared" si="9"/>
        <v>7168950</v>
      </c>
      <c r="AM25" s="70" t="s">
        <v>37</v>
      </c>
      <c r="AN25" s="70" t="s">
        <v>57</v>
      </c>
      <c r="AO25" s="70" t="s">
        <v>80</v>
      </c>
    </row>
    <row r="26" spans="1:41" x14ac:dyDescent="0.25">
      <c r="A26" s="74" t="s">
        <v>85</v>
      </c>
      <c r="B26" s="74">
        <v>2018</v>
      </c>
      <c r="C26" s="74" t="s">
        <v>33</v>
      </c>
      <c r="D26" s="74" t="s">
        <v>33</v>
      </c>
      <c r="E26" s="74" t="s">
        <v>78</v>
      </c>
      <c r="F26" s="74">
        <v>6089</v>
      </c>
      <c r="G26" s="74" t="s">
        <v>142</v>
      </c>
      <c r="H26" s="71">
        <v>0</v>
      </c>
      <c r="I26" s="71">
        <v>2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  <c r="T26" s="68">
        <f t="shared" si="1"/>
        <v>2</v>
      </c>
      <c r="U26" s="71">
        <v>0</v>
      </c>
      <c r="V26" s="33">
        <f t="shared" si="2"/>
        <v>0</v>
      </c>
      <c r="W26" s="69">
        <f t="shared" si="3"/>
        <v>8950</v>
      </c>
      <c r="X26" s="69">
        <f t="shared" si="4"/>
        <v>0</v>
      </c>
      <c r="Y26" s="70" t="s">
        <v>137</v>
      </c>
      <c r="Z26" s="72">
        <v>4475</v>
      </c>
      <c r="AA26" s="70" t="s">
        <v>87</v>
      </c>
      <c r="AB26" s="68">
        <f t="shared" si="5"/>
        <v>-2</v>
      </c>
      <c r="AC26" s="73">
        <v>43090</v>
      </c>
      <c r="AD26" s="73">
        <v>43465</v>
      </c>
      <c r="AE26" s="70" t="s">
        <v>55</v>
      </c>
      <c r="AF26" s="71">
        <v>0</v>
      </c>
      <c r="AG26" s="71">
        <v>0</v>
      </c>
      <c r="AH26" s="32">
        <f t="shared" si="6"/>
        <v>2</v>
      </c>
      <c r="AI26" s="71">
        <v>0</v>
      </c>
      <c r="AJ26" s="33">
        <f t="shared" si="7"/>
        <v>0</v>
      </c>
      <c r="AK26" s="69">
        <f t="shared" si="8"/>
        <v>8950</v>
      </c>
      <c r="AL26" s="69">
        <f t="shared" si="9"/>
        <v>0</v>
      </c>
      <c r="AM26" s="70" t="s">
        <v>37</v>
      </c>
      <c r="AN26" s="70" t="s">
        <v>57</v>
      </c>
      <c r="AO26" s="70" t="s">
        <v>80</v>
      </c>
    </row>
    <row r="27" spans="1:41" x14ac:dyDescent="0.25">
      <c r="A27" s="74" t="s">
        <v>85</v>
      </c>
      <c r="B27" s="74">
        <v>2018</v>
      </c>
      <c r="C27" s="74" t="s">
        <v>33</v>
      </c>
      <c r="D27" s="74" t="s">
        <v>33</v>
      </c>
      <c r="E27" s="74" t="s">
        <v>58</v>
      </c>
      <c r="F27" s="74">
        <v>6089</v>
      </c>
      <c r="G27" s="74" t="s">
        <v>142</v>
      </c>
      <c r="H27" s="71">
        <v>148</v>
      </c>
      <c r="I27" s="71">
        <v>148</v>
      </c>
      <c r="J27" s="71">
        <v>0</v>
      </c>
      <c r="K27" s="71">
        <v>0</v>
      </c>
      <c r="L27" s="71">
        <v>272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68">
        <f t="shared" si="1"/>
        <v>568</v>
      </c>
      <c r="U27" s="71">
        <v>0</v>
      </c>
      <c r="V27" s="33">
        <f t="shared" si="2"/>
        <v>0</v>
      </c>
      <c r="W27" s="69">
        <f t="shared" si="3"/>
        <v>2541800</v>
      </c>
      <c r="X27" s="69">
        <f t="shared" si="4"/>
        <v>0</v>
      </c>
      <c r="Y27" s="70" t="s">
        <v>137</v>
      </c>
      <c r="Z27" s="72">
        <v>4475</v>
      </c>
      <c r="AA27" s="70" t="s">
        <v>87</v>
      </c>
      <c r="AB27" s="68">
        <f t="shared" si="5"/>
        <v>-568</v>
      </c>
      <c r="AC27" s="73">
        <v>43090</v>
      </c>
      <c r="AD27" s="73">
        <v>43465</v>
      </c>
      <c r="AE27" s="70" t="s">
        <v>55</v>
      </c>
      <c r="AF27" s="71">
        <v>0</v>
      </c>
      <c r="AG27" s="71">
        <v>0</v>
      </c>
      <c r="AH27" s="32">
        <f t="shared" si="6"/>
        <v>568</v>
      </c>
      <c r="AI27" s="71">
        <v>0</v>
      </c>
      <c r="AJ27" s="33">
        <f t="shared" si="7"/>
        <v>0</v>
      </c>
      <c r="AK27" s="69">
        <f t="shared" si="8"/>
        <v>2541800</v>
      </c>
      <c r="AL27" s="69">
        <f t="shared" si="9"/>
        <v>0</v>
      </c>
      <c r="AM27" s="70" t="s">
        <v>37</v>
      </c>
      <c r="AN27" s="70" t="s">
        <v>57</v>
      </c>
      <c r="AO27" s="70" t="s">
        <v>80</v>
      </c>
    </row>
    <row r="28" spans="1:41" x14ac:dyDescent="0.25">
      <c r="A28" s="74">
        <v>1</v>
      </c>
      <c r="B28" s="74">
        <v>2018</v>
      </c>
      <c r="C28" s="74" t="s">
        <v>59</v>
      </c>
      <c r="D28" s="74" t="s">
        <v>113</v>
      </c>
      <c r="E28" s="74" t="s">
        <v>115</v>
      </c>
      <c r="F28" s="74">
        <v>5613</v>
      </c>
      <c r="G28" s="74" t="s">
        <v>143</v>
      </c>
      <c r="H28" s="71">
        <v>1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68">
        <f t="shared" si="1"/>
        <v>1</v>
      </c>
      <c r="U28" s="71">
        <v>1</v>
      </c>
      <c r="V28" s="33">
        <f t="shared" si="2"/>
        <v>1</v>
      </c>
      <c r="W28" s="69">
        <f t="shared" si="3"/>
        <v>3655.6</v>
      </c>
      <c r="X28" s="69">
        <f t="shared" si="4"/>
        <v>3655.6</v>
      </c>
      <c r="Y28" s="70" t="s">
        <v>137</v>
      </c>
      <c r="Z28" s="72">
        <v>3655.6</v>
      </c>
      <c r="AA28" s="70" t="s">
        <v>144</v>
      </c>
      <c r="AB28" s="68">
        <f t="shared" si="5"/>
        <v>0</v>
      </c>
      <c r="AC28" s="73">
        <v>43118</v>
      </c>
      <c r="AD28" s="73">
        <v>43149</v>
      </c>
      <c r="AE28" s="70" t="s">
        <v>55</v>
      </c>
      <c r="AF28" s="71">
        <v>0</v>
      </c>
      <c r="AG28" s="71">
        <v>0</v>
      </c>
      <c r="AH28" s="32">
        <f t="shared" si="6"/>
        <v>1</v>
      </c>
      <c r="AI28" s="71">
        <v>1</v>
      </c>
      <c r="AJ28" s="33">
        <f t="shared" si="7"/>
        <v>1</v>
      </c>
      <c r="AK28" s="69">
        <f t="shared" si="8"/>
        <v>3655.6</v>
      </c>
      <c r="AL28" s="69">
        <f t="shared" si="9"/>
        <v>3655.6</v>
      </c>
      <c r="AM28" s="70" t="s">
        <v>112</v>
      </c>
      <c r="AN28" s="70" t="s">
        <v>82</v>
      </c>
      <c r="AO28" s="70" t="s">
        <v>70</v>
      </c>
    </row>
    <row r="29" spans="1:41" x14ac:dyDescent="0.25">
      <c r="A29" s="74">
        <v>15</v>
      </c>
      <c r="B29" s="74">
        <v>2018</v>
      </c>
      <c r="C29" s="74" t="s">
        <v>59</v>
      </c>
      <c r="D29" s="74" t="s">
        <v>113</v>
      </c>
      <c r="E29" s="74" t="s">
        <v>115</v>
      </c>
      <c r="F29" s="74">
        <v>5613</v>
      </c>
      <c r="G29" s="74" t="s">
        <v>143</v>
      </c>
      <c r="H29" s="71">
        <v>0</v>
      </c>
      <c r="I29" s="71">
        <v>0</v>
      </c>
      <c r="J29" s="71">
        <v>2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68">
        <f t="shared" si="1"/>
        <v>2</v>
      </c>
      <c r="U29" s="71">
        <v>2</v>
      </c>
      <c r="V29" s="33">
        <f t="shared" si="2"/>
        <v>1</v>
      </c>
      <c r="W29" s="69">
        <f t="shared" si="3"/>
        <v>7311.2</v>
      </c>
      <c r="X29" s="69">
        <f t="shared" si="4"/>
        <v>7311.2</v>
      </c>
      <c r="Y29" s="70" t="s">
        <v>137</v>
      </c>
      <c r="Z29" s="72">
        <v>3655.6</v>
      </c>
      <c r="AA29" s="70" t="s">
        <v>145</v>
      </c>
      <c r="AB29" s="68">
        <f t="shared" si="5"/>
        <v>0</v>
      </c>
      <c r="AC29" s="73">
        <v>43165</v>
      </c>
      <c r="AD29" s="73">
        <v>43196</v>
      </c>
      <c r="AE29" s="70" t="s">
        <v>55</v>
      </c>
      <c r="AF29" s="71">
        <v>0</v>
      </c>
      <c r="AG29" s="71">
        <v>0</v>
      </c>
      <c r="AH29" s="32">
        <f t="shared" si="6"/>
        <v>2</v>
      </c>
      <c r="AI29" s="71">
        <v>2</v>
      </c>
      <c r="AJ29" s="33">
        <f t="shared" si="7"/>
        <v>1</v>
      </c>
      <c r="AK29" s="69">
        <f t="shared" si="8"/>
        <v>7311.2</v>
      </c>
      <c r="AL29" s="69">
        <f t="shared" si="9"/>
        <v>7311.2</v>
      </c>
      <c r="AM29" s="70" t="s">
        <v>112</v>
      </c>
      <c r="AN29" s="70" t="s">
        <v>82</v>
      </c>
      <c r="AO29" s="70" t="s">
        <v>70</v>
      </c>
    </row>
    <row r="30" spans="1:41" x14ac:dyDescent="0.25">
      <c r="A30" s="74">
        <v>192</v>
      </c>
      <c r="B30" s="74">
        <v>2018</v>
      </c>
      <c r="C30" s="74" t="s">
        <v>59</v>
      </c>
      <c r="D30" s="74" t="s">
        <v>83</v>
      </c>
      <c r="E30" s="74" t="s">
        <v>100</v>
      </c>
      <c r="F30" s="74">
        <v>6089</v>
      </c>
      <c r="G30" s="74" t="s">
        <v>142</v>
      </c>
      <c r="H30" s="71">
        <v>0</v>
      </c>
      <c r="I30" s="71">
        <v>0</v>
      </c>
      <c r="J30" s="71">
        <v>0</v>
      </c>
      <c r="K30" s="71">
        <v>0</v>
      </c>
      <c r="L30" s="71">
        <v>12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  <c r="T30" s="68">
        <f t="shared" si="1"/>
        <v>12</v>
      </c>
      <c r="U30" s="71">
        <v>12</v>
      </c>
      <c r="V30" s="33">
        <f t="shared" si="2"/>
        <v>1</v>
      </c>
      <c r="W30" s="69">
        <f t="shared" si="3"/>
        <v>56808</v>
      </c>
      <c r="X30" s="69">
        <f t="shared" si="4"/>
        <v>56808</v>
      </c>
      <c r="Y30" s="70" t="s">
        <v>137</v>
      </c>
      <c r="Z30" s="72">
        <v>4734</v>
      </c>
      <c r="AA30" s="70" t="s">
        <v>146</v>
      </c>
      <c r="AB30" s="68">
        <f t="shared" si="5"/>
        <v>0</v>
      </c>
      <c r="AC30" s="73">
        <v>43203</v>
      </c>
      <c r="AD30" s="73">
        <v>43233</v>
      </c>
      <c r="AE30" s="70" t="s">
        <v>55</v>
      </c>
      <c r="AF30" s="71">
        <v>0</v>
      </c>
      <c r="AG30" s="71">
        <v>0</v>
      </c>
      <c r="AH30" s="32">
        <f t="shared" si="6"/>
        <v>12</v>
      </c>
      <c r="AI30" s="71">
        <v>12</v>
      </c>
      <c r="AJ30" s="33">
        <f t="shared" si="7"/>
        <v>1</v>
      </c>
      <c r="AK30" s="69">
        <f t="shared" si="8"/>
        <v>56808</v>
      </c>
      <c r="AL30" s="69">
        <f t="shared" si="9"/>
        <v>56808</v>
      </c>
      <c r="AM30" s="70" t="s">
        <v>84</v>
      </c>
      <c r="AN30" s="70" t="s">
        <v>82</v>
      </c>
      <c r="AO30" s="70" t="s">
        <v>70</v>
      </c>
    </row>
    <row r="31" spans="1:41" x14ac:dyDescent="0.25">
      <c r="A31" s="74">
        <v>277</v>
      </c>
      <c r="B31" s="74">
        <v>2018</v>
      </c>
      <c r="C31" s="74" t="s">
        <v>59</v>
      </c>
      <c r="D31" s="74" t="s">
        <v>83</v>
      </c>
      <c r="E31" s="74" t="s">
        <v>147</v>
      </c>
      <c r="F31" s="74">
        <v>6089</v>
      </c>
      <c r="G31" s="74" t="s">
        <v>142</v>
      </c>
      <c r="H31" s="71">
        <v>0</v>
      </c>
      <c r="I31" s="71">
        <v>0</v>
      </c>
      <c r="J31" s="71">
        <v>0</v>
      </c>
      <c r="K31" s="71">
        <v>0</v>
      </c>
      <c r="L31" s="71">
        <v>12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68">
        <f t="shared" si="1"/>
        <v>12</v>
      </c>
      <c r="U31" s="71">
        <v>12</v>
      </c>
      <c r="V31" s="33">
        <f t="shared" si="2"/>
        <v>1</v>
      </c>
      <c r="W31" s="69">
        <f t="shared" si="3"/>
        <v>56808</v>
      </c>
      <c r="X31" s="69">
        <f t="shared" si="4"/>
        <v>56808</v>
      </c>
      <c r="Y31" s="70" t="s">
        <v>137</v>
      </c>
      <c r="Z31" s="72">
        <v>4734</v>
      </c>
      <c r="AA31" s="70" t="s">
        <v>148</v>
      </c>
      <c r="AB31" s="68">
        <f t="shared" si="5"/>
        <v>0</v>
      </c>
      <c r="AC31" s="73">
        <v>43224</v>
      </c>
      <c r="AD31" s="73">
        <v>43255</v>
      </c>
      <c r="AE31" s="70" t="s">
        <v>55</v>
      </c>
      <c r="AF31" s="71">
        <v>0</v>
      </c>
      <c r="AG31" s="71">
        <v>0</v>
      </c>
      <c r="AH31" s="32">
        <f t="shared" si="6"/>
        <v>12</v>
      </c>
      <c r="AI31" s="71">
        <v>12</v>
      </c>
      <c r="AJ31" s="33">
        <f t="shared" si="7"/>
        <v>1</v>
      </c>
      <c r="AK31" s="69">
        <f t="shared" si="8"/>
        <v>56808</v>
      </c>
      <c r="AL31" s="69">
        <f t="shared" si="9"/>
        <v>56808</v>
      </c>
      <c r="AM31" s="70" t="s">
        <v>84</v>
      </c>
      <c r="AN31" s="70" t="s">
        <v>82</v>
      </c>
      <c r="AO31" s="70" t="s">
        <v>70</v>
      </c>
    </row>
    <row r="32" spans="1:41" x14ac:dyDescent="0.25">
      <c r="A32" s="74">
        <v>4755</v>
      </c>
      <c r="B32" s="74">
        <v>2018</v>
      </c>
      <c r="C32" s="74" t="s">
        <v>59</v>
      </c>
      <c r="D32" s="74" t="s">
        <v>114</v>
      </c>
      <c r="E32" s="74" t="s">
        <v>114</v>
      </c>
      <c r="F32" s="74">
        <v>6096</v>
      </c>
      <c r="G32" s="74" t="s">
        <v>149</v>
      </c>
      <c r="H32" s="71">
        <v>0</v>
      </c>
      <c r="I32" s="71">
        <v>0</v>
      </c>
      <c r="J32" s="71">
        <v>0</v>
      </c>
      <c r="K32" s="71">
        <v>12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68">
        <f t="shared" si="1"/>
        <v>12</v>
      </c>
      <c r="U32" s="71">
        <v>12</v>
      </c>
      <c r="V32" s="33">
        <f t="shared" si="2"/>
        <v>1</v>
      </c>
      <c r="W32" s="69">
        <f t="shared" si="3"/>
        <v>364824.12</v>
      </c>
      <c r="X32" s="69">
        <f t="shared" si="4"/>
        <v>364824.12</v>
      </c>
      <c r="Y32" s="70" t="s">
        <v>137</v>
      </c>
      <c r="Z32" s="72">
        <v>30402.01</v>
      </c>
      <c r="AA32" s="70" t="s">
        <v>150</v>
      </c>
      <c r="AB32" s="68">
        <f t="shared" si="5"/>
        <v>0</v>
      </c>
      <c r="AC32" s="73">
        <v>43179</v>
      </c>
      <c r="AD32" s="73">
        <v>43210</v>
      </c>
      <c r="AE32" s="70" t="s">
        <v>55</v>
      </c>
      <c r="AF32" s="71">
        <v>0</v>
      </c>
      <c r="AG32" s="71">
        <v>0</v>
      </c>
      <c r="AH32" s="32">
        <f t="shared" si="6"/>
        <v>12</v>
      </c>
      <c r="AI32" s="71">
        <v>12</v>
      </c>
      <c r="AJ32" s="33">
        <f t="shared" si="7"/>
        <v>1</v>
      </c>
      <c r="AK32" s="69">
        <f t="shared" si="8"/>
        <v>364824.12</v>
      </c>
      <c r="AL32" s="69">
        <f t="shared" si="9"/>
        <v>364824.12</v>
      </c>
      <c r="AM32" s="70" t="s">
        <v>108</v>
      </c>
      <c r="AN32" s="70" t="s">
        <v>82</v>
      </c>
      <c r="AO32" s="70" t="s">
        <v>70</v>
      </c>
    </row>
    <row r="33" spans="1:41" x14ac:dyDescent="0.25">
      <c r="A33" s="74">
        <v>39969</v>
      </c>
      <c r="B33" s="74">
        <v>2018</v>
      </c>
      <c r="C33" s="74" t="s">
        <v>59</v>
      </c>
      <c r="D33" s="74" t="s">
        <v>83</v>
      </c>
      <c r="E33" s="74" t="s">
        <v>100</v>
      </c>
      <c r="F33" s="74">
        <v>5632</v>
      </c>
      <c r="G33" s="74" t="s">
        <v>138</v>
      </c>
      <c r="H33" s="71">
        <v>3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68">
        <f t="shared" si="1"/>
        <v>3</v>
      </c>
      <c r="U33" s="71">
        <v>3</v>
      </c>
      <c r="V33" s="33">
        <f t="shared" si="2"/>
        <v>1</v>
      </c>
      <c r="W33" s="69">
        <f t="shared" si="3"/>
        <v>13284</v>
      </c>
      <c r="X33" s="69">
        <f t="shared" si="4"/>
        <v>13284</v>
      </c>
      <c r="Y33" s="70" t="s">
        <v>137</v>
      </c>
      <c r="Z33" s="72">
        <v>4428</v>
      </c>
      <c r="AA33" s="70" t="s">
        <v>151</v>
      </c>
      <c r="AB33" s="68">
        <f t="shared" si="5"/>
        <v>0</v>
      </c>
      <c r="AC33" s="73">
        <v>43116</v>
      </c>
      <c r="AD33" s="73">
        <v>43147</v>
      </c>
      <c r="AE33" s="70" t="s">
        <v>55</v>
      </c>
      <c r="AF33" s="71">
        <v>0</v>
      </c>
      <c r="AG33" s="71">
        <v>0</v>
      </c>
      <c r="AH33" s="32">
        <f t="shared" si="6"/>
        <v>3</v>
      </c>
      <c r="AI33" s="71">
        <v>3</v>
      </c>
      <c r="AJ33" s="33">
        <f t="shared" si="7"/>
        <v>1</v>
      </c>
      <c r="AK33" s="69">
        <f t="shared" si="8"/>
        <v>13284</v>
      </c>
      <c r="AL33" s="69">
        <f t="shared" si="9"/>
        <v>13284</v>
      </c>
      <c r="AM33" s="70" t="s">
        <v>84</v>
      </c>
      <c r="AN33" s="70" t="s">
        <v>82</v>
      </c>
      <c r="AO33" s="70" t="s">
        <v>70</v>
      </c>
    </row>
    <row r="34" spans="1:41" x14ac:dyDescent="0.25">
      <c r="A34" s="74">
        <v>56857</v>
      </c>
      <c r="B34" s="74">
        <v>2018</v>
      </c>
      <c r="C34" s="74" t="s">
        <v>59</v>
      </c>
      <c r="D34" s="74" t="s">
        <v>83</v>
      </c>
      <c r="E34" s="74" t="s">
        <v>147</v>
      </c>
      <c r="F34" s="74">
        <v>6089</v>
      </c>
      <c r="G34" s="74" t="s">
        <v>142</v>
      </c>
      <c r="H34" s="71">
        <v>0</v>
      </c>
      <c r="I34" s="71">
        <v>0</v>
      </c>
      <c r="J34" s="71">
        <v>0</v>
      </c>
      <c r="K34" s="71">
        <v>0</v>
      </c>
      <c r="L34" s="71">
        <v>8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68">
        <f t="shared" si="1"/>
        <v>8</v>
      </c>
      <c r="U34" s="71">
        <v>8</v>
      </c>
      <c r="V34" s="33">
        <f t="shared" si="2"/>
        <v>1</v>
      </c>
      <c r="W34" s="69">
        <f t="shared" si="3"/>
        <v>37872</v>
      </c>
      <c r="X34" s="69">
        <f t="shared" si="4"/>
        <v>37872</v>
      </c>
      <c r="Y34" s="70" t="s">
        <v>137</v>
      </c>
      <c r="Z34" s="72">
        <v>4734</v>
      </c>
      <c r="AA34" s="70" t="s">
        <v>152</v>
      </c>
      <c r="AB34" s="68">
        <f t="shared" si="5"/>
        <v>0</v>
      </c>
      <c r="AC34" s="73">
        <v>43224</v>
      </c>
      <c r="AD34" s="73">
        <v>43255</v>
      </c>
      <c r="AE34" s="70" t="s">
        <v>55</v>
      </c>
      <c r="AF34" s="71">
        <v>0</v>
      </c>
      <c r="AG34" s="71">
        <v>0</v>
      </c>
      <c r="AH34" s="32">
        <f t="shared" si="6"/>
        <v>8</v>
      </c>
      <c r="AI34" s="71">
        <v>8</v>
      </c>
      <c r="AJ34" s="33">
        <f t="shared" si="7"/>
        <v>1</v>
      </c>
      <c r="AK34" s="69">
        <f t="shared" si="8"/>
        <v>37872</v>
      </c>
      <c r="AL34" s="69">
        <f t="shared" si="9"/>
        <v>37872</v>
      </c>
      <c r="AM34" s="70" t="s">
        <v>84</v>
      </c>
      <c r="AN34" s="70" t="s">
        <v>82</v>
      </c>
      <c r="AO34" s="70" t="s">
        <v>70</v>
      </c>
    </row>
    <row r="35" spans="1:41" x14ac:dyDescent="0.25">
      <c r="A35" s="74">
        <v>57085</v>
      </c>
      <c r="B35" s="74">
        <v>2018</v>
      </c>
      <c r="C35" s="74" t="s">
        <v>59</v>
      </c>
      <c r="D35" s="74" t="s">
        <v>102</v>
      </c>
      <c r="E35" s="74" t="s">
        <v>102</v>
      </c>
      <c r="F35" s="74">
        <v>5613</v>
      </c>
      <c r="G35" s="74" t="s">
        <v>143</v>
      </c>
      <c r="H35" s="71">
        <v>0</v>
      </c>
      <c r="I35" s="71">
        <v>0</v>
      </c>
      <c r="J35" s="71">
        <v>0</v>
      </c>
      <c r="K35" s="71">
        <v>0</v>
      </c>
      <c r="L35" s="71">
        <v>1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68">
        <f t="shared" ref="T35:T66" si="10">SUM(H35:S35)</f>
        <v>1</v>
      </c>
      <c r="U35" s="71">
        <v>1</v>
      </c>
      <c r="V35" s="33">
        <f t="shared" ref="V35:V66" si="11">IF(ISERROR(T35/U35),0,(T35/U35))</f>
        <v>1</v>
      </c>
      <c r="W35" s="69">
        <f t="shared" ref="W35:W66" si="12">T35*Z35</f>
        <v>3655.6</v>
      </c>
      <c r="X35" s="69">
        <f t="shared" ref="X35:X66" si="13">U35*Z35</f>
        <v>3655.6</v>
      </c>
      <c r="Y35" s="70" t="s">
        <v>137</v>
      </c>
      <c r="Z35" s="72">
        <v>3655.6</v>
      </c>
      <c r="AA35" s="70" t="s">
        <v>153</v>
      </c>
      <c r="AB35" s="68">
        <f t="shared" ref="AB35:AB66" si="14">U35-T35</f>
        <v>0</v>
      </c>
      <c r="AC35" s="73">
        <v>43246</v>
      </c>
      <c r="AD35" s="73">
        <v>43277</v>
      </c>
      <c r="AE35" s="70" t="s">
        <v>55</v>
      </c>
      <c r="AF35" s="71">
        <v>0</v>
      </c>
      <c r="AG35" s="71">
        <v>0</v>
      </c>
      <c r="AH35" s="32">
        <f t="shared" ref="AH35:AH66" si="15">T35+AF35+AG35</f>
        <v>1</v>
      </c>
      <c r="AI35" s="71">
        <v>1</v>
      </c>
      <c r="AJ35" s="33">
        <f t="shared" ref="AJ35:AJ66" si="16">IF(ISERROR(AH35/AI35),0,(AH35/AI35))</f>
        <v>1</v>
      </c>
      <c r="AK35" s="69">
        <f t="shared" ref="AK35:AK66" si="17">AH35*Z35</f>
        <v>3655.6</v>
      </c>
      <c r="AL35" s="69">
        <f t="shared" ref="AL35:AL66" si="18">AI35*Z35</f>
        <v>3655.6</v>
      </c>
      <c r="AM35" s="70" t="s">
        <v>84</v>
      </c>
      <c r="AN35" s="70" t="s">
        <v>82</v>
      </c>
      <c r="AO35" s="70" t="s">
        <v>70</v>
      </c>
    </row>
    <row r="36" spans="1:41" x14ac:dyDescent="0.25">
      <c r="A36" s="74" t="s">
        <v>154</v>
      </c>
      <c r="B36" s="74">
        <v>2018</v>
      </c>
      <c r="C36" s="74" t="s">
        <v>59</v>
      </c>
      <c r="D36" s="74" t="s">
        <v>113</v>
      </c>
      <c r="E36" s="74" t="s">
        <v>115</v>
      </c>
      <c r="F36" s="74">
        <v>5633</v>
      </c>
      <c r="G36" s="74" t="s">
        <v>155</v>
      </c>
      <c r="H36" s="71">
        <v>0</v>
      </c>
      <c r="I36" s="71">
        <v>1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68">
        <f t="shared" si="10"/>
        <v>1</v>
      </c>
      <c r="U36" s="71">
        <v>1</v>
      </c>
      <c r="V36" s="33">
        <f t="shared" si="11"/>
        <v>1</v>
      </c>
      <c r="W36" s="69">
        <f t="shared" si="12"/>
        <v>7380</v>
      </c>
      <c r="X36" s="69">
        <f t="shared" si="13"/>
        <v>7380</v>
      </c>
      <c r="Y36" s="70" t="s">
        <v>137</v>
      </c>
      <c r="Z36" s="72">
        <v>7380</v>
      </c>
      <c r="AA36" s="70" t="s">
        <v>156</v>
      </c>
      <c r="AB36" s="68">
        <f t="shared" si="14"/>
        <v>0</v>
      </c>
      <c r="AC36" s="73">
        <v>43109</v>
      </c>
      <c r="AD36" s="73">
        <v>43189</v>
      </c>
      <c r="AE36" s="70" t="s">
        <v>55</v>
      </c>
      <c r="AF36" s="71">
        <v>0</v>
      </c>
      <c r="AG36" s="71">
        <v>0</v>
      </c>
      <c r="AH36" s="32">
        <f t="shared" si="15"/>
        <v>1</v>
      </c>
      <c r="AI36" s="71">
        <v>1</v>
      </c>
      <c r="AJ36" s="33">
        <f t="shared" si="16"/>
        <v>1</v>
      </c>
      <c r="AK36" s="69">
        <f t="shared" si="17"/>
        <v>7380</v>
      </c>
      <c r="AL36" s="69">
        <f t="shared" si="18"/>
        <v>7380</v>
      </c>
      <c r="AM36" s="70" t="s">
        <v>112</v>
      </c>
      <c r="AN36" s="70" t="s">
        <v>82</v>
      </c>
      <c r="AO36" s="70" t="s">
        <v>70</v>
      </c>
    </row>
    <row r="37" spans="1:41" x14ac:dyDescent="0.25">
      <c r="A37" s="74" t="s">
        <v>157</v>
      </c>
      <c r="B37" s="74">
        <v>2018</v>
      </c>
      <c r="C37" s="74" t="s">
        <v>59</v>
      </c>
      <c r="D37" s="74" t="s">
        <v>158</v>
      </c>
      <c r="E37" s="74" t="s">
        <v>158</v>
      </c>
      <c r="F37" s="74">
        <v>5633</v>
      </c>
      <c r="G37" s="74" t="s">
        <v>155</v>
      </c>
      <c r="H37" s="71">
        <v>1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68">
        <f t="shared" si="10"/>
        <v>1</v>
      </c>
      <c r="U37" s="71">
        <v>1</v>
      </c>
      <c r="V37" s="33">
        <f t="shared" si="11"/>
        <v>1</v>
      </c>
      <c r="W37" s="69">
        <f t="shared" si="12"/>
        <v>7380</v>
      </c>
      <c r="X37" s="69">
        <f t="shared" si="13"/>
        <v>7380</v>
      </c>
      <c r="Y37" s="70" t="s">
        <v>137</v>
      </c>
      <c r="Z37" s="72">
        <v>7380</v>
      </c>
      <c r="AA37" s="70" t="s">
        <v>159</v>
      </c>
      <c r="AB37" s="68">
        <f t="shared" si="14"/>
        <v>0</v>
      </c>
      <c r="AC37" s="73">
        <v>43112</v>
      </c>
      <c r="AD37" s="73">
        <v>43143</v>
      </c>
      <c r="AE37" s="70" t="s">
        <v>55</v>
      </c>
      <c r="AF37" s="71">
        <v>0</v>
      </c>
      <c r="AG37" s="71">
        <v>0</v>
      </c>
      <c r="AH37" s="32">
        <f t="shared" si="15"/>
        <v>1</v>
      </c>
      <c r="AI37" s="71">
        <v>1</v>
      </c>
      <c r="AJ37" s="33">
        <f t="shared" si="16"/>
        <v>1</v>
      </c>
      <c r="AK37" s="69">
        <f t="shared" si="17"/>
        <v>7380</v>
      </c>
      <c r="AL37" s="69">
        <f t="shared" si="18"/>
        <v>7380</v>
      </c>
      <c r="AM37" s="70" t="s">
        <v>110</v>
      </c>
      <c r="AN37" s="70" t="s">
        <v>82</v>
      </c>
      <c r="AO37" s="70" t="s">
        <v>70</v>
      </c>
    </row>
    <row r="38" spans="1:41" x14ac:dyDescent="0.25">
      <c r="A38" s="74" t="s">
        <v>160</v>
      </c>
      <c r="B38" s="74">
        <v>2018</v>
      </c>
      <c r="C38" s="74" t="s">
        <v>59</v>
      </c>
      <c r="D38" s="74" t="s">
        <v>83</v>
      </c>
      <c r="E38" s="74" t="s">
        <v>100</v>
      </c>
      <c r="F38" s="74">
        <v>5632</v>
      </c>
      <c r="G38" s="74" t="s">
        <v>138</v>
      </c>
      <c r="H38" s="71">
        <v>0</v>
      </c>
      <c r="I38" s="71">
        <v>0</v>
      </c>
      <c r="J38" s="71">
        <v>3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68">
        <f t="shared" si="10"/>
        <v>3</v>
      </c>
      <c r="U38" s="71">
        <v>3</v>
      </c>
      <c r="V38" s="33">
        <f t="shared" si="11"/>
        <v>1</v>
      </c>
      <c r="W38" s="69">
        <f t="shared" si="12"/>
        <v>13284</v>
      </c>
      <c r="X38" s="69">
        <f t="shared" si="13"/>
        <v>13284</v>
      </c>
      <c r="Y38" s="70" t="s">
        <v>137</v>
      </c>
      <c r="Z38" s="72">
        <v>4428</v>
      </c>
      <c r="AA38" s="70" t="s">
        <v>161</v>
      </c>
      <c r="AB38" s="68">
        <f t="shared" si="14"/>
        <v>0</v>
      </c>
      <c r="AC38" s="73">
        <v>43154</v>
      </c>
      <c r="AD38" s="73">
        <v>43181</v>
      </c>
      <c r="AE38" s="70" t="s">
        <v>55</v>
      </c>
      <c r="AF38" s="71">
        <v>0</v>
      </c>
      <c r="AG38" s="71">
        <v>0</v>
      </c>
      <c r="AH38" s="32">
        <f t="shared" si="15"/>
        <v>3</v>
      </c>
      <c r="AI38" s="71">
        <v>3</v>
      </c>
      <c r="AJ38" s="33">
        <f t="shared" si="16"/>
        <v>1</v>
      </c>
      <c r="AK38" s="69">
        <f t="shared" si="17"/>
        <v>13284</v>
      </c>
      <c r="AL38" s="69">
        <f t="shared" si="18"/>
        <v>13284</v>
      </c>
      <c r="AM38" s="70" t="s">
        <v>84</v>
      </c>
      <c r="AN38" s="70" t="s">
        <v>82</v>
      </c>
      <c r="AO38" s="70" t="s">
        <v>70</v>
      </c>
    </row>
    <row r="39" spans="1:41" x14ac:dyDescent="0.25">
      <c r="A39" s="74" t="s">
        <v>162</v>
      </c>
      <c r="B39" s="74">
        <v>2018</v>
      </c>
      <c r="C39" s="74" t="s">
        <v>59</v>
      </c>
      <c r="D39" s="74" t="s">
        <v>163</v>
      </c>
      <c r="E39" s="74" t="s">
        <v>163</v>
      </c>
      <c r="F39" s="74">
        <v>5452</v>
      </c>
      <c r="G39" s="74" t="s">
        <v>164</v>
      </c>
      <c r="H39" s="71">
        <v>0</v>
      </c>
      <c r="I39" s="71">
        <v>0</v>
      </c>
      <c r="J39" s="71">
        <v>10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68">
        <f t="shared" si="10"/>
        <v>10</v>
      </c>
      <c r="U39" s="71">
        <v>24</v>
      </c>
      <c r="V39" s="33">
        <f t="shared" si="11"/>
        <v>0.41666666666666669</v>
      </c>
      <c r="W39" s="69">
        <f t="shared" si="12"/>
        <v>135930</v>
      </c>
      <c r="X39" s="69">
        <f t="shared" si="13"/>
        <v>326232</v>
      </c>
      <c r="Y39" s="70" t="s">
        <v>137</v>
      </c>
      <c r="Z39" s="72">
        <v>13593</v>
      </c>
      <c r="AA39" s="70" t="s">
        <v>116</v>
      </c>
      <c r="AB39" s="68">
        <f t="shared" si="14"/>
        <v>14</v>
      </c>
      <c r="AC39" s="73">
        <v>43122</v>
      </c>
      <c r="AD39" s="73">
        <v>43465</v>
      </c>
      <c r="AE39" s="70" t="s">
        <v>55</v>
      </c>
      <c r="AF39" s="71">
        <v>0</v>
      </c>
      <c r="AG39" s="71">
        <v>0</v>
      </c>
      <c r="AH39" s="32">
        <f t="shared" si="15"/>
        <v>10</v>
      </c>
      <c r="AI39" s="71">
        <v>24</v>
      </c>
      <c r="AJ39" s="33">
        <f t="shared" si="16"/>
        <v>0.41666666666666669</v>
      </c>
      <c r="AK39" s="69">
        <f t="shared" si="17"/>
        <v>135930</v>
      </c>
      <c r="AL39" s="69">
        <f t="shared" si="18"/>
        <v>326232</v>
      </c>
      <c r="AM39" s="70" t="s">
        <v>107</v>
      </c>
      <c r="AN39" s="70" t="s">
        <v>57</v>
      </c>
      <c r="AO39" s="70" t="s">
        <v>79</v>
      </c>
    </row>
    <row r="40" spans="1:41" x14ac:dyDescent="0.25">
      <c r="A40" s="74" t="s">
        <v>117</v>
      </c>
      <c r="B40" s="74">
        <v>2018</v>
      </c>
      <c r="C40" s="74" t="s">
        <v>59</v>
      </c>
      <c r="D40" s="74" t="s">
        <v>118</v>
      </c>
      <c r="E40" s="74" t="s">
        <v>118</v>
      </c>
      <c r="F40" s="74">
        <v>5452</v>
      </c>
      <c r="G40" s="74" t="s">
        <v>164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68">
        <f t="shared" si="10"/>
        <v>0</v>
      </c>
      <c r="U40" s="71">
        <v>240</v>
      </c>
      <c r="V40" s="33">
        <f t="shared" si="11"/>
        <v>0</v>
      </c>
      <c r="W40" s="69">
        <f t="shared" si="12"/>
        <v>0</v>
      </c>
      <c r="X40" s="69">
        <f t="shared" si="13"/>
        <v>3262320</v>
      </c>
      <c r="Y40" s="70" t="s">
        <v>137</v>
      </c>
      <c r="Z40" s="72">
        <v>13593</v>
      </c>
      <c r="AA40" s="70" t="s">
        <v>116</v>
      </c>
      <c r="AB40" s="68">
        <f t="shared" si="14"/>
        <v>240</v>
      </c>
      <c r="AC40" s="73">
        <v>43122</v>
      </c>
      <c r="AD40" s="73">
        <v>43465</v>
      </c>
      <c r="AE40" s="70" t="s">
        <v>55</v>
      </c>
      <c r="AF40" s="71">
        <v>0</v>
      </c>
      <c r="AG40" s="71">
        <v>0</v>
      </c>
      <c r="AH40" s="32">
        <f t="shared" si="15"/>
        <v>0</v>
      </c>
      <c r="AI40" s="71">
        <v>240</v>
      </c>
      <c r="AJ40" s="33">
        <f t="shared" si="16"/>
        <v>0</v>
      </c>
      <c r="AK40" s="69">
        <f t="shared" si="17"/>
        <v>0</v>
      </c>
      <c r="AL40" s="69">
        <f t="shared" si="18"/>
        <v>3262320</v>
      </c>
      <c r="AM40" s="70" t="s">
        <v>108</v>
      </c>
      <c r="AN40" s="70" t="s">
        <v>57</v>
      </c>
      <c r="AO40" s="70" t="s">
        <v>79</v>
      </c>
    </row>
    <row r="41" spans="1:41" x14ac:dyDescent="0.25">
      <c r="A41" s="74" t="s">
        <v>165</v>
      </c>
      <c r="B41" s="74">
        <v>2018</v>
      </c>
      <c r="C41" s="74" t="s">
        <v>59</v>
      </c>
      <c r="D41" s="74" t="s">
        <v>102</v>
      </c>
      <c r="E41" s="74" t="s">
        <v>102</v>
      </c>
      <c r="F41" s="74">
        <v>5613</v>
      </c>
      <c r="G41" s="74" t="s">
        <v>143</v>
      </c>
      <c r="H41" s="71">
        <v>0</v>
      </c>
      <c r="I41" s="71">
        <v>1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1">
        <v>0</v>
      </c>
      <c r="Q41" s="71">
        <v>0</v>
      </c>
      <c r="R41" s="71">
        <v>0</v>
      </c>
      <c r="S41" s="71">
        <v>0</v>
      </c>
      <c r="T41" s="68">
        <f t="shared" si="10"/>
        <v>1</v>
      </c>
      <c r="U41" s="71">
        <v>1</v>
      </c>
      <c r="V41" s="33">
        <f t="shared" si="11"/>
        <v>1</v>
      </c>
      <c r="W41" s="69">
        <f t="shared" si="12"/>
        <v>3655.6</v>
      </c>
      <c r="X41" s="69">
        <f t="shared" si="13"/>
        <v>3655.6</v>
      </c>
      <c r="Y41" s="70" t="s">
        <v>137</v>
      </c>
      <c r="Z41" s="72">
        <v>3655.6</v>
      </c>
      <c r="AA41" s="70" t="s">
        <v>166</v>
      </c>
      <c r="AB41" s="68">
        <f t="shared" si="14"/>
        <v>0</v>
      </c>
      <c r="AC41" s="73">
        <v>43139</v>
      </c>
      <c r="AD41" s="73">
        <v>43167</v>
      </c>
      <c r="AE41" s="70" t="s">
        <v>55</v>
      </c>
      <c r="AF41" s="71">
        <v>0</v>
      </c>
      <c r="AG41" s="71">
        <v>0</v>
      </c>
      <c r="AH41" s="32">
        <f t="shared" si="15"/>
        <v>1</v>
      </c>
      <c r="AI41" s="71">
        <v>1</v>
      </c>
      <c r="AJ41" s="33">
        <f t="shared" si="16"/>
        <v>1</v>
      </c>
      <c r="AK41" s="69">
        <f t="shared" si="17"/>
        <v>3655.6</v>
      </c>
      <c r="AL41" s="69">
        <f t="shared" si="18"/>
        <v>3655.6</v>
      </c>
      <c r="AM41" s="70" t="s">
        <v>84</v>
      </c>
      <c r="AN41" s="70" t="s">
        <v>82</v>
      </c>
      <c r="AO41" s="70" t="s">
        <v>70</v>
      </c>
    </row>
    <row r="42" spans="1:41" x14ac:dyDescent="0.25">
      <c r="A42" s="74" t="s">
        <v>167</v>
      </c>
      <c r="B42" s="74">
        <v>2018</v>
      </c>
      <c r="C42" s="74" t="s">
        <v>59</v>
      </c>
      <c r="D42" s="74" t="s">
        <v>102</v>
      </c>
      <c r="E42" s="74" t="s">
        <v>102</v>
      </c>
      <c r="F42" s="74">
        <v>5613</v>
      </c>
      <c r="G42" s="74" t="s">
        <v>143</v>
      </c>
      <c r="H42" s="71">
        <v>0</v>
      </c>
      <c r="I42" s="71">
        <v>0</v>
      </c>
      <c r="J42" s="71">
        <v>1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68">
        <f t="shared" si="10"/>
        <v>1</v>
      </c>
      <c r="U42" s="71">
        <v>1</v>
      </c>
      <c r="V42" s="33">
        <f t="shared" si="11"/>
        <v>1</v>
      </c>
      <c r="W42" s="69">
        <f t="shared" si="12"/>
        <v>3655.6</v>
      </c>
      <c r="X42" s="69">
        <f t="shared" si="13"/>
        <v>3655.6</v>
      </c>
      <c r="Y42" s="70" t="s">
        <v>137</v>
      </c>
      <c r="Z42" s="72">
        <v>3655.6</v>
      </c>
      <c r="AA42" s="70" t="s">
        <v>168</v>
      </c>
      <c r="AB42" s="68">
        <f t="shared" si="14"/>
        <v>0</v>
      </c>
      <c r="AC42" s="73">
        <v>43181</v>
      </c>
      <c r="AD42" s="73">
        <v>43212</v>
      </c>
      <c r="AE42" s="70" t="s">
        <v>55</v>
      </c>
      <c r="AF42" s="71">
        <v>0</v>
      </c>
      <c r="AG42" s="71">
        <v>0</v>
      </c>
      <c r="AH42" s="32">
        <f t="shared" si="15"/>
        <v>1</v>
      </c>
      <c r="AI42" s="71">
        <v>1</v>
      </c>
      <c r="AJ42" s="33">
        <f t="shared" si="16"/>
        <v>1</v>
      </c>
      <c r="AK42" s="69">
        <f t="shared" si="17"/>
        <v>3655.6</v>
      </c>
      <c r="AL42" s="69">
        <f t="shared" si="18"/>
        <v>3655.6</v>
      </c>
      <c r="AM42" s="70" t="s">
        <v>84</v>
      </c>
      <c r="AN42" s="70" t="s">
        <v>82</v>
      </c>
      <c r="AO42" s="70" t="s">
        <v>70</v>
      </c>
    </row>
    <row r="43" spans="1:41" x14ac:dyDescent="0.25">
      <c r="A43" s="74" t="s">
        <v>169</v>
      </c>
      <c r="B43" s="74">
        <v>2018</v>
      </c>
      <c r="C43" s="74" t="s">
        <v>59</v>
      </c>
      <c r="D43" s="74" t="s">
        <v>170</v>
      </c>
      <c r="E43" s="74" t="s">
        <v>170</v>
      </c>
      <c r="F43" s="74">
        <v>5452</v>
      </c>
      <c r="G43" s="74" t="s">
        <v>164</v>
      </c>
      <c r="H43" s="71">
        <v>0</v>
      </c>
      <c r="I43" s="71">
        <v>0</v>
      </c>
      <c r="J43" s="71">
        <v>0</v>
      </c>
      <c r="K43" s="71">
        <v>0</v>
      </c>
      <c r="L43" s="71">
        <v>40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68">
        <f t="shared" si="10"/>
        <v>40</v>
      </c>
      <c r="U43" s="71">
        <v>210</v>
      </c>
      <c r="V43" s="33">
        <f t="shared" si="11"/>
        <v>0.19047619047619047</v>
      </c>
      <c r="W43" s="69">
        <f t="shared" si="12"/>
        <v>543720</v>
      </c>
      <c r="X43" s="69">
        <f t="shared" si="13"/>
        <v>2854530</v>
      </c>
      <c r="Y43" s="70" t="s">
        <v>137</v>
      </c>
      <c r="Z43" s="72">
        <v>13593</v>
      </c>
      <c r="AA43" s="70" t="s">
        <v>116</v>
      </c>
      <c r="AB43" s="68">
        <f t="shared" si="14"/>
        <v>170</v>
      </c>
      <c r="AC43" s="73">
        <v>43122</v>
      </c>
      <c r="AD43" s="73">
        <v>43465</v>
      </c>
      <c r="AE43" s="70" t="s">
        <v>55</v>
      </c>
      <c r="AF43" s="71">
        <v>0</v>
      </c>
      <c r="AG43" s="71">
        <v>0</v>
      </c>
      <c r="AH43" s="32">
        <f t="shared" si="15"/>
        <v>40</v>
      </c>
      <c r="AI43" s="71">
        <v>210</v>
      </c>
      <c r="AJ43" s="33">
        <f t="shared" si="16"/>
        <v>0.19047619047619047</v>
      </c>
      <c r="AK43" s="69">
        <f t="shared" si="17"/>
        <v>543720</v>
      </c>
      <c r="AL43" s="69">
        <f t="shared" si="18"/>
        <v>2854530</v>
      </c>
      <c r="AM43" s="70" t="s">
        <v>109</v>
      </c>
      <c r="AN43" s="70" t="s">
        <v>57</v>
      </c>
      <c r="AO43" s="70" t="s">
        <v>79</v>
      </c>
    </row>
    <row r="44" spans="1:41" x14ac:dyDescent="0.25">
      <c r="A44" s="74" t="s">
        <v>169</v>
      </c>
      <c r="B44" s="74">
        <v>2018</v>
      </c>
      <c r="C44" s="74" t="s">
        <v>59</v>
      </c>
      <c r="D44" s="74" t="s">
        <v>170</v>
      </c>
      <c r="E44" s="74" t="s">
        <v>170</v>
      </c>
      <c r="F44" s="74">
        <v>5452</v>
      </c>
      <c r="G44" s="74" t="s">
        <v>164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68">
        <f t="shared" si="10"/>
        <v>0</v>
      </c>
      <c r="U44" s="71">
        <v>90</v>
      </c>
      <c r="V44" s="33">
        <f t="shared" si="11"/>
        <v>0</v>
      </c>
      <c r="W44" s="69">
        <f t="shared" si="12"/>
        <v>0</v>
      </c>
      <c r="X44" s="69">
        <f t="shared" si="13"/>
        <v>1223370</v>
      </c>
      <c r="Y44" s="70" t="s">
        <v>137</v>
      </c>
      <c r="Z44" s="72">
        <v>13593</v>
      </c>
      <c r="AA44" s="70" t="s">
        <v>116</v>
      </c>
      <c r="AB44" s="68">
        <f t="shared" si="14"/>
        <v>90</v>
      </c>
      <c r="AC44" s="73">
        <v>43122</v>
      </c>
      <c r="AD44" s="73">
        <v>43465.999988425923</v>
      </c>
      <c r="AE44" s="70" t="s">
        <v>55</v>
      </c>
      <c r="AF44" s="71">
        <v>0</v>
      </c>
      <c r="AG44" s="71">
        <v>0</v>
      </c>
      <c r="AH44" s="32">
        <f t="shared" si="15"/>
        <v>0</v>
      </c>
      <c r="AI44" s="71">
        <v>90</v>
      </c>
      <c r="AJ44" s="33">
        <f t="shared" si="16"/>
        <v>0</v>
      </c>
      <c r="AK44" s="69">
        <f t="shared" si="17"/>
        <v>0</v>
      </c>
      <c r="AL44" s="69">
        <f t="shared" si="18"/>
        <v>1223370</v>
      </c>
      <c r="AM44" s="70" t="s">
        <v>109</v>
      </c>
      <c r="AN44" s="70" t="s">
        <v>57</v>
      </c>
      <c r="AO44" s="70" t="s">
        <v>79</v>
      </c>
    </row>
    <row r="45" spans="1:41" x14ac:dyDescent="0.25">
      <c r="A45" s="74" t="s">
        <v>171</v>
      </c>
      <c r="B45" s="74">
        <v>2018</v>
      </c>
      <c r="C45" s="74" t="s">
        <v>59</v>
      </c>
      <c r="D45" s="74" t="s">
        <v>172</v>
      </c>
      <c r="E45" s="74" t="s">
        <v>172</v>
      </c>
      <c r="F45" s="74">
        <v>5452</v>
      </c>
      <c r="G45" s="74" t="s">
        <v>164</v>
      </c>
      <c r="H45" s="71">
        <v>2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  <c r="T45" s="68">
        <f t="shared" si="10"/>
        <v>2</v>
      </c>
      <c r="U45" s="71">
        <v>5</v>
      </c>
      <c r="V45" s="33">
        <f t="shared" si="11"/>
        <v>0.4</v>
      </c>
      <c r="W45" s="69">
        <f t="shared" si="12"/>
        <v>27186</v>
      </c>
      <c r="X45" s="69">
        <f t="shared" si="13"/>
        <v>67965</v>
      </c>
      <c r="Y45" s="70" t="s">
        <v>137</v>
      </c>
      <c r="Z45" s="72">
        <v>13593</v>
      </c>
      <c r="AA45" s="70" t="s">
        <v>116</v>
      </c>
      <c r="AB45" s="68">
        <f t="shared" si="14"/>
        <v>3</v>
      </c>
      <c r="AC45" s="73">
        <v>43105</v>
      </c>
      <c r="AD45" s="73">
        <v>43465</v>
      </c>
      <c r="AE45" s="70" t="s">
        <v>55</v>
      </c>
      <c r="AF45" s="71">
        <v>0</v>
      </c>
      <c r="AG45" s="71">
        <v>0</v>
      </c>
      <c r="AH45" s="32">
        <f t="shared" si="15"/>
        <v>2</v>
      </c>
      <c r="AI45" s="71">
        <v>5</v>
      </c>
      <c r="AJ45" s="33">
        <f t="shared" si="16"/>
        <v>0.4</v>
      </c>
      <c r="AK45" s="69">
        <f t="shared" si="17"/>
        <v>27186</v>
      </c>
      <c r="AL45" s="69">
        <f t="shared" si="18"/>
        <v>67965</v>
      </c>
      <c r="AM45" s="70" t="s">
        <v>111</v>
      </c>
      <c r="AN45" s="70" t="s">
        <v>57</v>
      </c>
      <c r="AO45" s="70" t="s">
        <v>79</v>
      </c>
    </row>
    <row r="46" spans="1:41" x14ac:dyDescent="0.25">
      <c r="A46" s="74" t="s">
        <v>171</v>
      </c>
      <c r="B46" s="74">
        <v>2018</v>
      </c>
      <c r="C46" s="74" t="s">
        <v>59</v>
      </c>
      <c r="D46" s="74" t="s">
        <v>172</v>
      </c>
      <c r="E46" s="74" t="s">
        <v>172</v>
      </c>
      <c r="F46" s="74">
        <v>5653</v>
      </c>
      <c r="G46" s="74" t="s">
        <v>173</v>
      </c>
      <c r="H46" s="71">
        <v>6</v>
      </c>
      <c r="I46" s="71">
        <v>9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68">
        <f t="shared" si="10"/>
        <v>15</v>
      </c>
      <c r="U46" s="71">
        <v>15</v>
      </c>
      <c r="V46" s="33">
        <f t="shared" si="11"/>
        <v>1</v>
      </c>
      <c r="W46" s="69">
        <f t="shared" si="12"/>
        <v>115488</v>
      </c>
      <c r="X46" s="69">
        <f t="shared" si="13"/>
        <v>115488</v>
      </c>
      <c r="Y46" s="70" t="s">
        <v>137</v>
      </c>
      <c r="Z46" s="72">
        <v>7699.2</v>
      </c>
      <c r="AA46" s="70" t="s">
        <v>116</v>
      </c>
      <c r="AB46" s="68">
        <f t="shared" si="14"/>
        <v>0</v>
      </c>
      <c r="AC46" s="73">
        <v>43105</v>
      </c>
      <c r="AD46" s="73">
        <v>43465</v>
      </c>
      <c r="AE46" s="70" t="s">
        <v>55</v>
      </c>
      <c r="AF46" s="71">
        <v>0</v>
      </c>
      <c r="AG46" s="71">
        <v>0</v>
      </c>
      <c r="AH46" s="32">
        <f t="shared" si="15"/>
        <v>15</v>
      </c>
      <c r="AI46" s="71">
        <v>15</v>
      </c>
      <c r="AJ46" s="33">
        <f t="shared" si="16"/>
        <v>1</v>
      </c>
      <c r="AK46" s="69">
        <f t="shared" si="17"/>
        <v>115488</v>
      </c>
      <c r="AL46" s="69">
        <f t="shared" si="18"/>
        <v>115488</v>
      </c>
      <c r="AM46" s="70" t="s">
        <v>111</v>
      </c>
      <c r="AN46" s="70" t="s">
        <v>57</v>
      </c>
      <c r="AO46" s="70" t="s">
        <v>79</v>
      </c>
    </row>
    <row r="47" spans="1:41" x14ac:dyDescent="0.25">
      <c r="A47" s="74" t="s">
        <v>174</v>
      </c>
      <c r="B47" s="74">
        <v>2018</v>
      </c>
      <c r="C47" s="74" t="s">
        <v>59</v>
      </c>
      <c r="D47" s="74" t="s">
        <v>133</v>
      </c>
      <c r="E47" s="74" t="s">
        <v>133</v>
      </c>
      <c r="F47" s="74">
        <v>5452</v>
      </c>
      <c r="G47" s="74" t="s">
        <v>164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71">
        <v>0</v>
      </c>
      <c r="S47" s="71">
        <v>0</v>
      </c>
      <c r="T47" s="68">
        <f t="shared" si="10"/>
        <v>0</v>
      </c>
      <c r="U47" s="71">
        <v>75</v>
      </c>
      <c r="V47" s="33">
        <f t="shared" si="11"/>
        <v>0</v>
      </c>
      <c r="W47" s="69">
        <f t="shared" si="12"/>
        <v>0</v>
      </c>
      <c r="X47" s="69">
        <f t="shared" si="13"/>
        <v>1019475</v>
      </c>
      <c r="Y47" s="70" t="s">
        <v>137</v>
      </c>
      <c r="Z47" s="72">
        <v>13593</v>
      </c>
      <c r="AA47" s="70" t="s">
        <v>116</v>
      </c>
      <c r="AB47" s="68">
        <f t="shared" si="14"/>
        <v>75</v>
      </c>
      <c r="AC47" s="73">
        <v>43111</v>
      </c>
      <c r="AD47" s="73">
        <v>43465</v>
      </c>
      <c r="AE47" s="70" t="s">
        <v>55</v>
      </c>
      <c r="AF47" s="71">
        <v>0</v>
      </c>
      <c r="AG47" s="71">
        <v>0</v>
      </c>
      <c r="AH47" s="32">
        <f t="shared" si="15"/>
        <v>0</v>
      </c>
      <c r="AI47" s="71">
        <v>75</v>
      </c>
      <c r="AJ47" s="33">
        <f t="shared" si="16"/>
        <v>0</v>
      </c>
      <c r="AK47" s="69">
        <f t="shared" si="17"/>
        <v>0</v>
      </c>
      <c r="AL47" s="69">
        <f t="shared" si="18"/>
        <v>1019475</v>
      </c>
      <c r="AM47" s="70" t="s">
        <v>106</v>
      </c>
      <c r="AN47" s="70" t="s">
        <v>57</v>
      </c>
      <c r="AO47" s="70" t="s">
        <v>79</v>
      </c>
    </row>
    <row r="48" spans="1:41" x14ac:dyDescent="0.25">
      <c r="A48" s="74" t="s">
        <v>89</v>
      </c>
      <c r="B48" s="74">
        <v>2018</v>
      </c>
      <c r="C48" s="74" t="s">
        <v>59</v>
      </c>
      <c r="D48" s="74" t="s">
        <v>90</v>
      </c>
      <c r="E48" s="74" t="s">
        <v>90</v>
      </c>
      <c r="F48" s="74">
        <v>5633</v>
      </c>
      <c r="G48" s="74" t="s">
        <v>155</v>
      </c>
      <c r="H48" s="71">
        <v>9</v>
      </c>
      <c r="I48" s="71">
        <v>6</v>
      </c>
      <c r="J48" s="71">
        <v>0</v>
      </c>
      <c r="K48" s="71">
        <v>5</v>
      </c>
      <c r="L48" s="71">
        <v>10</v>
      </c>
      <c r="M48" s="71">
        <v>0</v>
      </c>
      <c r="N48" s="71">
        <v>0</v>
      </c>
      <c r="O48" s="71">
        <v>0</v>
      </c>
      <c r="P48" s="71">
        <v>0</v>
      </c>
      <c r="Q48" s="71">
        <v>0</v>
      </c>
      <c r="R48" s="71">
        <v>0</v>
      </c>
      <c r="S48" s="71">
        <v>0</v>
      </c>
      <c r="T48" s="68">
        <f t="shared" si="10"/>
        <v>30</v>
      </c>
      <c r="U48" s="71">
        <v>24</v>
      </c>
      <c r="V48" s="33">
        <f t="shared" si="11"/>
        <v>1.25</v>
      </c>
      <c r="W48" s="69">
        <f t="shared" si="12"/>
        <v>221400</v>
      </c>
      <c r="X48" s="69">
        <f t="shared" si="13"/>
        <v>177120</v>
      </c>
      <c r="Y48" s="70" t="s">
        <v>137</v>
      </c>
      <c r="Z48" s="72">
        <v>7380</v>
      </c>
      <c r="AA48" s="70" t="s">
        <v>91</v>
      </c>
      <c r="AB48" s="68">
        <f t="shared" si="14"/>
        <v>-6</v>
      </c>
      <c r="AC48" s="73">
        <v>42908</v>
      </c>
      <c r="AD48" s="73">
        <v>43465</v>
      </c>
      <c r="AE48" s="70" t="s">
        <v>55</v>
      </c>
      <c r="AF48" s="71">
        <v>0</v>
      </c>
      <c r="AG48" s="71">
        <v>14</v>
      </c>
      <c r="AH48" s="32">
        <f t="shared" si="15"/>
        <v>44</v>
      </c>
      <c r="AI48" s="71">
        <v>38</v>
      </c>
      <c r="AJ48" s="33">
        <f t="shared" si="16"/>
        <v>1.1578947368421053</v>
      </c>
      <c r="AK48" s="69">
        <f t="shared" si="17"/>
        <v>324720</v>
      </c>
      <c r="AL48" s="69">
        <f t="shared" si="18"/>
        <v>280440</v>
      </c>
      <c r="AM48" s="70" t="s">
        <v>65</v>
      </c>
      <c r="AN48" s="70" t="s">
        <v>57</v>
      </c>
      <c r="AO48" s="70" t="s">
        <v>70</v>
      </c>
    </row>
    <row r="49" spans="1:41" x14ac:dyDescent="0.25">
      <c r="A49" s="74" t="s">
        <v>89</v>
      </c>
      <c r="B49" s="74">
        <v>2018</v>
      </c>
      <c r="C49" s="74" t="s">
        <v>59</v>
      </c>
      <c r="D49" s="74" t="s">
        <v>90</v>
      </c>
      <c r="E49" s="74" t="s">
        <v>90</v>
      </c>
      <c r="F49" s="74">
        <v>6096</v>
      </c>
      <c r="G49" s="74" t="s">
        <v>149</v>
      </c>
      <c r="H49" s="71">
        <v>0</v>
      </c>
      <c r="I49" s="71">
        <v>0</v>
      </c>
      <c r="J49" s="71">
        <v>0</v>
      </c>
      <c r="K49" s="71">
        <v>0</v>
      </c>
      <c r="L49" s="71">
        <v>10</v>
      </c>
      <c r="M49" s="71">
        <v>0</v>
      </c>
      <c r="N49" s="71">
        <v>0</v>
      </c>
      <c r="O49" s="71">
        <v>0</v>
      </c>
      <c r="P49" s="71">
        <v>0</v>
      </c>
      <c r="Q49" s="71">
        <v>0</v>
      </c>
      <c r="R49" s="71">
        <v>0</v>
      </c>
      <c r="S49" s="71">
        <v>0</v>
      </c>
      <c r="T49" s="68">
        <f t="shared" si="10"/>
        <v>10</v>
      </c>
      <c r="U49" s="71">
        <v>0</v>
      </c>
      <c r="V49" s="33">
        <f t="shared" si="11"/>
        <v>0</v>
      </c>
      <c r="W49" s="69">
        <f t="shared" si="12"/>
        <v>304020.09999999998</v>
      </c>
      <c r="X49" s="69">
        <f t="shared" si="13"/>
        <v>0</v>
      </c>
      <c r="Y49" s="70" t="s">
        <v>137</v>
      </c>
      <c r="Z49" s="72">
        <v>30402.01</v>
      </c>
      <c r="AA49" s="70" t="s">
        <v>91</v>
      </c>
      <c r="AB49" s="68">
        <f t="shared" si="14"/>
        <v>-10</v>
      </c>
      <c r="AC49" s="73">
        <v>42908</v>
      </c>
      <c r="AD49" s="73">
        <v>43465</v>
      </c>
      <c r="AE49" s="70" t="s">
        <v>55</v>
      </c>
      <c r="AF49" s="71">
        <v>0</v>
      </c>
      <c r="AG49" s="71">
        <v>0</v>
      </c>
      <c r="AH49" s="32">
        <f t="shared" si="15"/>
        <v>10</v>
      </c>
      <c r="AI49" s="71">
        <v>0</v>
      </c>
      <c r="AJ49" s="33">
        <f t="shared" si="16"/>
        <v>0</v>
      </c>
      <c r="AK49" s="69">
        <f t="shared" si="17"/>
        <v>304020.09999999998</v>
      </c>
      <c r="AL49" s="69">
        <f t="shared" si="18"/>
        <v>0</v>
      </c>
      <c r="AM49" s="70" t="s">
        <v>65</v>
      </c>
      <c r="AN49" s="70" t="s">
        <v>57</v>
      </c>
      <c r="AO49" s="70" t="s">
        <v>70</v>
      </c>
    </row>
    <row r="50" spans="1:41" x14ac:dyDescent="0.25">
      <c r="A50" s="74" t="s">
        <v>101</v>
      </c>
      <c r="B50" s="74">
        <v>2018</v>
      </c>
      <c r="C50" s="74" t="s">
        <v>59</v>
      </c>
      <c r="D50" s="74" t="s">
        <v>102</v>
      </c>
      <c r="E50" s="74" t="s">
        <v>102</v>
      </c>
      <c r="F50" s="74">
        <v>5452</v>
      </c>
      <c r="G50" s="74" t="s">
        <v>164</v>
      </c>
      <c r="H50" s="71">
        <v>0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68">
        <f t="shared" si="10"/>
        <v>0</v>
      </c>
      <c r="U50" s="71">
        <v>162</v>
      </c>
      <c r="V50" s="33">
        <f t="shared" si="11"/>
        <v>0</v>
      </c>
      <c r="W50" s="69">
        <f t="shared" si="12"/>
        <v>0</v>
      </c>
      <c r="X50" s="69">
        <f t="shared" si="13"/>
        <v>2202066</v>
      </c>
      <c r="Y50" s="70" t="s">
        <v>137</v>
      </c>
      <c r="Z50" s="72">
        <v>13593</v>
      </c>
      <c r="AA50" s="70" t="s">
        <v>103</v>
      </c>
      <c r="AB50" s="68">
        <f t="shared" si="14"/>
        <v>162</v>
      </c>
      <c r="AC50" s="73">
        <v>43070</v>
      </c>
      <c r="AD50" s="73">
        <v>43465</v>
      </c>
      <c r="AE50" s="70" t="s">
        <v>55</v>
      </c>
      <c r="AF50" s="71">
        <v>0</v>
      </c>
      <c r="AG50" s="71">
        <v>0</v>
      </c>
      <c r="AH50" s="32">
        <f t="shared" si="15"/>
        <v>0</v>
      </c>
      <c r="AI50" s="71">
        <v>162</v>
      </c>
      <c r="AJ50" s="33">
        <f t="shared" si="16"/>
        <v>0</v>
      </c>
      <c r="AK50" s="69">
        <f t="shared" si="17"/>
        <v>0</v>
      </c>
      <c r="AL50" s="69">
        <f t="shared" si="18"/>
        <v>2202066</v>
      </c>
      <c r="AM50" s="70" t="s">
        <v>84</v>
      </c>
      <c r="AN50" s="70" t="s">
        <v>57</v>
      </c>
      <c r="AO50" s="70" t="s">
        <v>70</v>
      </c>
    </row>
    <row r="51" spans="1:41" x14ac:dyDescent="0.25">
      <c r="A51" s="74" t="s">
        <v>101</v>
      </c>
      <c r="B51" s="74">
        <v>2018</v>
      </c>
      <c r="C51" s="74" t="s">
        <v>59</v>
      </c>
      <c r="D51" s="74" t="s">
        <v>102</v>
      </c>
      <c r="E51" s="74" t="s">
        <v>104</v>
      </c>
      <c r="F51" s="74">
        <v>5452</v>
      </c>
      <c r="G51" s="74" t="s">
        <v>164</v>
      </c>
      <c r="H51" s="71">
        <v>0</v>
      </c>
      <c r="I51" s="71">
        <v>0</v>
      </c>
      <c r="J51" s="71">
        <v>0</v>
      </c>
      <c r="K51" s="71">
        <v>0</v>
      </c>
      <c r="L51" s="71">
        <v>1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0</v>
      </c>
      <c r="T51" s="68">
        <f t="shared" si="10"/>
        <v>1</v>
      </c>
      <c r="U51" s="71">
        <v>0</v>
      </c>
      <c r="V51" s="33">
        <f t="shared" si="11"/>
        <v>0</v>
      </c>
      <c r="W51" s="69">
        <f t="shared" si="12"/>
        <v>13593</v>
      </c>
      <c r="X51" s="69">
        <f t="shared" si="13"/>
        <v>0</v>
      </c>
      <c r="Y51" s="70" t="s">
        <v>137</v>
      </c>
      <c r="Z51" s="72">
        <v>13593</v>
      </c>
      <c r="AA51" s="70" t="s">
        <v>103</v>
      </c>
      <c r="AB51" s="68">
        <f t="shared" si="14"/>
        <v>-1</v>
      </c>
      <c r="AC51" s="73">
        <v>43070</v>
      </c>
      <c r="AD51" s="73">
        <v>43465</v>
      </c>
      <c r="AE51" s="70" t="s">
        <v>55</v>
      </c>
      <c r="AF51" s="71">
        <v>0</v>
      </c>
      <c r="AG51" s="71">
        <v>0</v>
      </c>
      <c r="AH51" s="32">
        <f t="shared" si="15"/>
        <v>1</v>
      </c>
      <c r="AI51" s="71">
        <v>0</v>
      </c>
      <c r="AJ51" s="33">
        <f t="shared" si="16"/>
        <v>0</v>
      </c>
      <c r="AK51" s="69">
        <f t="shared" si="17"/>
        <v>13593</v>
      </c>
      <c r="AL51" s="69">
        <f t="shared" si="18"/>
        <v>0</v>
      </c>
      <c r="AM51" s="70" t="s">
        <v>84</v>
      </c>
      <c r="AN51" s="70" t="s">
        <v>57</v>
      </c>
      <c r="AO51" s="70" t="s">
        <v>70</v>
      </c>
    </row>
    <row r="52" spans="1:41" x14ac:dyDescent="0.25">
      <c r="A52" s="74" t="s">
        <v>101</v>
      </c>
      <c r="B52" s="74">
        <v>2018</v>
      </c>
      <c r="C52" s="74" t="s">
        <v>59</v>
      </c>
      <c r="D52" s="74" t="s">
        <v>102</v>
      </c>
      <c r="E52" s="74" t="s">
        <v>175</v>
      </c>
      <c r="F52" s="74">
        <v>5452</v>
      </c>
      <c r="G52" s="74" t="s">
        <v>164</v>
      </c>
      <c r="H52" s="71">
        <v>20</v>
      </c>
      <c r="I52" s="71">
        <v>15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68">
        <f t="shared" si="10"/>
        <v>35</v>
      </c>
      <c r="U52" s="71">
        <v>0</v>
      </c>
      <c r="V52" s="33">
        <f t="shared" si="11"/>
        <v>0</v>
      </c>
      <c r="W52" s="69">
        <f t="shared" si="12"/>
        <v>475755</v>
      </c>
      <c r="X52" s="69">
        <f t="shared" si="13"/>
        <v>0</v>
      </c>
      <c r="Y52" s="70" t="s">
        <v>137</v>
      </c>
      <c r="Z52" s="72">
        <v>13593</v>
      </c>
      <c r="AA52" s="70" t="s">
        <v>103</v>
      </c>
      <c r="AB52" s="68">
        <f t="shared" si="14"/>
        <v>-35</v>
      </c>
      <c r="AC52" s="73">
        <v>43070</v>
      </c>
      <c r="AD52" s="73">
        <v>43465</v>
      </c>
      <c r="AE52" s="70" t="s">
        <v>55</v>
      </c>
      <c r="AF52" s="71">
        <v>0</v>
      </c>
      <c r="AG52" s="71">
        <v>0</v>
      </c>
      <c r="AH52" s="32">
        <f t="shared" si="15"/>
        <v>35</v>
      </c>
      <c r="AI52" s="71">
        <v>0</v>
      </c>
      <c r="AJ52" s="33">
        <f t="shared" si="16"/>
        <v>0</v>
      </c>
      <c r="AK52" s="69">
        <f t="shared" si="17"/>
        <v>475755</v>
      </c>
      <c r="AL52" s="69">
        <f t="shared" si="18"/>
        <v>0</v>
      </c>
      <c r="AM52" s="70" t="s">
        <v>84</v>
      </c>
      <c r="AN52" s="70" t="s">
        <v>57</v>
      </c>
      <c r="AO52" s="70" t="s">
        <v>70</v>
      </c>
    </row>
    <row r="53" spans="1:41" x14ac:dyDescent="0.25">
      <c r="A53" s="74" t="s">
        <v>101</v>
      </c>
      <c r="B53" s="74">
        <v>2018</v>
      </c>
      <c r="C53" s="74" t="s">
        <v>59</v>
      </c>
      <c r="D53" s="74" t="s">
        <v>102</v>
      </c>
      <c r="E53" s="74" t="s">
        <v>102</v>
      </c>
      <c r="F53" s="74">
        <v>5613</v>
      </c>
      <c r="G53" s="74" t="s">
        <v>143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68">
        <f t="shared" si="10"/>
        <v>0</v>
      </c>
      <c r="U53" s="71">
        <v>302</v>
      </c>
      <c r="V53" s="33">
        <f t="shared" si="11"/>
        <v>0</v>
      </c>
      <c r="W53" s="69">
        <f t="shared" si="12"/>
        <v>0</v>
      </c>
      <c r="X53" s="69">
        <f t="shared" si="13"/>
        <v>1103991.2</v>
      </c>
      <c r="Y53" s="70" t="s">
        <v>137</v>
      </c>
      <c r="Z53" s="72">
        <v>3655.6</v>
      </c>
      <c r="AA53" s="70" t="s">
        <v>103</v>
      </c>
      <c r="AB53" s="68">
        <f t="shared" si="14"/>
        <v>302</v>
      </c>
      <c r="AC53" s="73">
        <v>43070</v>
      </c>
      <c r="AD53" s="73">
        <v>43465</v>
      </c>
      <c r="AE53" s="70" t="s">
        <v>55</v>
      </c>
      <c r="AF53" s="71">
        <v>0</v>
      </c>
      <c r="AG53" s="71">
        <v>0</v>
      </c>
      <c r="AH53" s="32">
        <f t="shared" si="15"/>
        <v>0</v>
      </c>
      <c r="AI53" s="71">
        <v>302</v>
      </c>
      <c r="AJ53" s="33">
        <f t="shared" si="16"/>
        <v>0</v>
      </c>
      <c r="AK53" s="69">
        <f t="shared" si="17"/>
        <v>0</v>
      </c>
      <c r="AL53" s="69">
        <f t="shared" si="18"/>
        <v>1103991.2</v>
      </c>
      <c r="AM53" s="70" t="s">
        <v>84</v>
      </c>
      <c r="AN53" s="70" t="s">
        <v>57</v>
      </c>
      <c r="AO53" s="70" t="s">
        <v>70</v>
      </c>
    </row>
    <row r="54" spans="1:41" x14ac:dyDescent="0.25">
      <c r="A54" s="74" t="s">
        <v>101</v>
      </c>
      <c r="B54" s="74">
        <v>2018</v>
      </c>
      <c r="C54" s="74" t="s">
        <v>59</v>
      </c>
      <c r="D54" s="74" t="s">
        <v>102</v>
      </c>
      <c r="E54" s="74" t="s">
        <v>104</v>
      </c>
      <c r="F54" s="74">
        <v>5613</v>
      </c>
      <c r="G54" s="74" t="s">
        <v>143</v>
      </c>
      <c r="H54" s="71">
        <v>0</v>
      </c>
      <c r="I54" s="71">
        <v>0</v>
      </c>
      <c r="J54" s="71">
        <v>0</v>
      </c>
      <c r="K54" s="71">
        <v>0</v>
      </c>
      <c r="L54" s="71">
        <v>7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68">
        <f t="shared" si="10"/>
        <v>7</v>
      </c>
      <c r="U54" s="71">
        <v>0</v>
      </c>
      <c r="V54" s="33">
        <f t="shared" si="11"/>
        <v>0</v>
      </c>
      <c r="W54" s="69">
        <f t="shared" si="12"/>
        <v>25589.200000000001</v>
      </c>
      <c r="X54" s="69">
        <f t="shared" si="13"/>
        <v>0</v>
      </c>
      <c r="Y54" s="70" t="s">
        <v>137</v>
      </c>
      <c r="Z54" s="72">
        <v>3655.6</v>
      </c>
      <c r="AA54" s="70" t="s">
        <v>103</v>
      </c>
      <c r="AB54" s="68">
        <f t="shared" si="14"/>
        <v>-7</v>
      </c>
      <c r="AC54" s="73">
        <v>43070</v>
      </c>
      <c r="AD54" s="73">
        <v>43465</v>
      </c>
      <c r="AE54" s="70" t="s">
        <v>55</v>
      </c>
      <c r="AF54" s="71">
        <v>0</v>
      </c>
      <c r="AG54" s="71">
        <v>0</v>
      </c>
      <c r="AH54" s="32">
        <f t="shared" si="15"/>
        <v>7</v>
      </c>
      <c r="AI54" s="71">
        <v>0</v>
      </c>
      <c r="AJ54" s="33">
        <f t="shared" si="16"/>
        <v>0</v>
      </c>
      <c r="AK54" s="69">
        <f t="shared" si="17"/>
        <v>25589.200000000001</v>
      </c>
      <c r="AL54" s="69">
        <f t="shared" si="18"/>
        <v>0</v>
      </c>
      <c r="AM54" s="70" t="s">
        <v>84</v>
      </c>
      <c r="AN54" s="70" t="s">
        <v>57</v>
      </c>
      <c r="AO54" s="70" t="s">
        <v>70</v>
      </c>
    </row>
    <row r="55" spans="1:41" x14ac:dyDescent="0.25">
      <c r="A55" s="74" t="s">
        <v>101</v>
      </c>
      <c r="B55" s="74">
        <v>2018</v>
      </c>
      <c r="C55" s="74" t="s">
        <v>59</v>
      </c>
      <c r="D55" s="74" t="s">
        <v>102</v>
      </c>
      <c r="E55" s="74" t="s">
        <v>175</v>
      </c>
      <c r="F55" s="74">
        <v>5613</v>
      </c>
      <c r="G55" s="74" t="s">
        <v>143</v>
      </c>
      <c r="H55" s="71">
        <v>5</v>
      </c>
      <c r="I55" s="71">
        <v>5</v>
      </c>
      <c r="J55" s="71">
        <v>0</v>
      </c>
      <c r="K55" s="71">
        <v>5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1">
        <v>0</v>
      </c>
      <c r="R55" s="71">
        <v>0</v>
      </c>
      <c r="S55" s="71">
        <v>0</v>
      </c>
      <c r="T55" s="68">
        <f t="shared" si="10"/>
        <v>15</v>
      </c>
      <c r="U55" s="71">
        <v>0</v>
      </c>
      <c r="V55" s="33">
        <f t="shared" si="11"/>
        <v>0</v>
      </c>
      <c r="W55" s="69">
        <f t="shared" si="12"/>
        <v>54834</v>
      </c>
      <c r="X55" s="69">
        <f t="shared" si="13"/>
        <v>0</v>
      </c>
      <c r="Y55" s="70" t="s">
        <v>137</v>
      </c>
      <c r="Z55" s="72">
        <v>3655.6</v>
      </c>
      <c r="AA55" s="70" t="s">
        <v>103</v>
      </c>
      <c r="AB55" s="68">
        <f t="shared" si="14"/>
        <v>-15</v>
      </c>
      <c r="AC55" s="73">
        <v>43070</v>
      </c>
      <c r="AD55" s="73">
        <v>43465</v>
      </c>
      <c r="AE55" s="70" t="s">
        <v>55</v>
      </c>
      <c r="AF55" s="71">
        <v>0</v>
      </c>
      <c r="AG55" s="71">
        <v>0</v>
      </c>
      <c r="AH55" s="32">
        <f t="shared" si="15"/>
        <v>15</v>
      </c>
      <c r="AI55" s="71">
        <v>0</v>
      </c>
      <c r="AJ55" s="33">
        <f t="shared" si="16"/>
        <v>0</v>
      </c>
      <c r="AK55" s="69">
        <f t="shared" si="17"/>
        <v>54834</v>
      </c>
      <c r="AL55" s="69">
        <f t="shared" si="18"/>
        <v>0</v>
      </c>
      <c r="AM55" s="70" t="s">
        <v>84</v>
      </c>
      <c r="AN55" s="70" t="s">
        <v>57</v>
      </c>
      <c r="AO55" s="70" t="s">
        <v>70</v>
      </c>
    </row>
    <row r="56" spans="1:41" x14ac:dyDescent="0.25">
      <c r="A56" s="74" t="s">
        <v>101</v>
      </c>
      <c r="B56" s="74">
        <v>2018</v>
      </c>
      <c r="C56" s="74" t="s">
        <v>59</v>
      </c>
      <c r="D56" s="74" t="s">
        <v>102</v>
      </c>
      <c r="E56" s="74" t="s">
        <v>102</v>
      </c>
      <c r="F56" s="74">
        <v>5624</v>
      </c>
      <c r="G56" s="74" t="s">
        <v>176</v>
      </c>
      <c r="H56" s="71">
        <v>0</v>
      </c>
      <c r="I56" s="71"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68">
        <f t="shared" si="10"/>
        <v>0</v>
      </c>
      <c r="U56" s="71">
        <v>40</v>
      </c>
      <c r="V56" s="33">
        <f t="shared" si="11"/>
        <v>0</v>
      </c>
      <c r="W56" s="69">
        <f t="shared" si="12"/>
        <v>0</v>
      </c>
      <c r="X56" s="69">
        <f t="shared" si="13"/>
        <v>293720</v>
      </c>
      <c r="Y56" s="70" t="s">
        <v>137</v>
      </c>
      <c r="Z56" s="72">
        <v>7343</v>
      </c>
      <c r="AA56" s="70" t="s">
        <v>103</v>
      </c>
      <c r="AB56" s="68">
        <f t="shared" si="14"/>
        <v>40</v>
      </c>
      <c r="AC56" s="73">
        <v>43070</v>
      </c>
      <c r="AD56" s="73">
        <v>43465</v>
      </c>
      <c r="AE56" s="70" t="s">
        <v>55</v>
      </c>
      <c r="AF56" s="71">
        <v>0</v>
      </c>
      <c r="AG56" s="71">
        <v>0</v>
      </c>
      <c r="AH56" s="32">
        <f t="shared" si="15"/>
        <v>0</v>
      </c>
      <c r="AI56" s="71">
        <v>40</v>
      </c>
      <c r="AJ56" s="33">
        <f t="shared" si="16"/>
        <v>0</v>
      </c>
      <c r="AK56" s="69">
        <f t="shared" si="17"/>
        <v>0</v>
      </c>
      <c r="AL56" s="69">
        <f t="shared" si="18"/>
        <v>293720</v>
      </c>
      <c r="AM56" s="70" t="s">
        <v>84</v>
      </c>
      <c r="AN56" s="70" t="s">
        <v>57</v>
      </c>
      <c r="AO56" s="70" t="s">
        <v>70</v>
      </c>
    </row>
    <row r="57" spans="1:41" x14ac:dyDescent="0.25">
      <c r="A57" s="74" t="s">
        <v>101</v>
      </c>
      <c r="B57" s="74">
        <v>2018</v>
      </c>
      <c r="C57" s="74" t="s">
        <v>59</v>
      </c>
      <c r="D57" s="74" t="s">
        <v>102</v>
      </c>
      <c r="E57" s="74" t="s">
        <v>104</v>
      </c>
      <c r="F57" s="74">
        <v>5624</v>
      </c>
      <c r="G57" s="74" t="s">
        <v>176</v>
      </c>
      <c r="H57" s="71">
        <v>0</v>
      </c>
      <c r="I57" s="71">
        <v>0</v>
      </c>
      <c r="J57" s="71">
        <v>0</v>
      </c>
      <c r="K57" s="71">
        <v>1</v>
      </c>
      <c r="L57" s="71">
        <v>2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71">
        <v>0</v>
      </c>
      <c r="S57" s="71">
        <v>0</v>
      </c>
      <c r="T57" s="68">
        <f t="shared" si="10"/>
        <v>3</v>
      </c>
      <c r="U57" s="71">
        <v>0</v>
      </c>
      <c r="V57" s="33">
        <f t="shared" si="11"/>
        <v>0</v>
      </c>
      <c r="W57" s="69">
        <f t="shared" si="12"/>
        <v>22029</v>
      </c>
      <c r="X57" s="69">
        <f t="shared" si="13"/>
        <v>0</v>
      </c>
      <c r="Y57" s="70" t="s">
        <v>137</v>
      </c>
      <c r="Z57" s="72">
        <v>7343</v>
      </c>
      <c r="AA57" s="70" t="s">
        <v>103</v>
      </c>
      <c r="AB57" s="68">
        <f t="shared" si="14"/>
        <v>-3</v>
      </c>
      <c r="AC57" s="73">
        <v>43070</v>
      </c>
      <c r="AD57" s="73">
        <v>43465</v>
      </c>
      <c r="AE57" s="70" t="s">
        <v>55</v>
      </c>
      <c r="AF57" s="71">
        <v>0</v>
      </c>
      <c r="AG57" s="71">
        <v>0</v>
      </c>
      <c r="AH57" s="32">
        <f t="shared" si="15"/>
        <v>3</v>
      </c>
      <c r="AI57" s="71">
        <v>0</v>
      </c>
      <c r="AJ57" s="33">
        <f t="shared" si="16"/>
        <v>0</v>
      </c>
      <c r="AK57" s="69">
        <f t="shared" si="17"/>
        <v>22029</v>
      </c>
      <c r="AL57" s="69">
        <f t="shared" si="18"/>
        <v>0</v>
      </c>
      <c r="AM57" s="70" t="s">
        <v>84</v>
      </c>
      <c r="AN57" s="70" t="s">
        <v>57</v>
      </c>
      <c r="AO57" s="70" t="s">
        <v>70</v>
      </c>
    </row>
    <row r="58" spans="1:41" x14ac:dyDescent="0.25">
      <c r="A58" s="74" t="s">
        <v>101</v>
      </c>
      <c r="B58" s="74">
        <v>2018</v>
      </c>
      <c r="C58" s="74" t="s">
        <v>59</v>
      </c>
      <c r="D58" s="74" t="s">
        <v>102</v>
      </c>
      <c r="E58" s="74" t="s">
        <v>102</v>
      </c>
      <c r="F58" s="74">
        <v>5627</v>
      </c>
      <c r="G58" s="74" t="s">
        <v>136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71">
        <v>0</v>
      </c>
      <c r="S58" s="71">
        <v>0</v>
      </c>
      <c r="T58" s="68">
        <f t="shared" si="10"/>
        <v>0</v>
      </c>
      <c r="U58" s="71">
        <v>1180.5</v>
      </c>
      <c r="V58" s="33">
        <f t="shared" si="11"/>
        <v>0</v>
      </c>
      <c r="W58" s="69">
        <f t="shared" si="12"/>
        <v>0</v>
      </c>
      <c r="X58" s="69">
        <f t="shared" si="13"/>
        <v>3097632</v>
      </c>
      <c r="Y58" s="70" t="s">
        <v>137</v>
      </c>
      <c r="Z58" s="72">
        <v>2624</v>
      </c>
      <c r="AA58" s="70" t="s">
        <v>103</v>
      </c>
      <c r="AB58" s="68">
        <f t="shared" si="14"/>
        <v>1180.5</v>
      </c>
      <c r="AC58" s="73">
        <v>43070</v>
      </c>
      <c r="AD58" s="73">
        <v>43465</v>
      </c>
      <c r="AE58" s="70" t="s">
        <v>55</v>
      </c>
      <c r="AF58" s="71">
        <v>0</v>
      </c>
      <c r="AG58" s="71">
        <v>0</v>
      </c>
      <c r="AH58" s="32">
        <f t="shared" si="15"/>
        <v>0</v>
      </c>
      <c r="AI58" s="71">
        <v>1180.5</v>
      </c>
      <c r="AJ58" s="33">
        <f t="shared" si="16"/>
        <v>0</v>
      </c>
      <c r="AK58" s="69">
        <f t="shared" si="17"/>
        <v>0</v>
      </c>
      <c r="AL58" s="69">
        <f t="shared" si="18"/>
        <v>3097632</v>
      </c>
      <c r="AM58" s="70" t="s">
        <v>84</v>
      </c>
      <c r="AN58" s="70" t="s">
        <v>57</v>
      </c>
      <c r="AO58" s="70" t="s">
        <v>70</v>
      </c>
    </row>
    <row r="59" spans="1:41" x14ac:dyDescent="0.25">
      <c r="A59" s="74" t="s">
        <v>101</v>
      </c>
      <c r="B59" s="74">
        <v>2018</v>
      </c>
      <c r="C59" s="74" t="s">
        <v>59</v>
      </c>
      <c r="D59" s="74" t="s">
        <v>102</v>
      </c>
      <c r="E59" s="74" t="s">
        <v>104</v>
      </c>
      <c r="F59" s="74">
        <v>5627</v>
      </c>
      <c r="G59" s="74" t="s">
        <v>136</v>
      </c>
      <c r="H59" s="71">
        <v>59</v>
      </c>
      <c r="I59" s="71">
        <v>51</v>
      </c>
      <c r="J59" s="71">
        <v>3</v>
      </c>
      <c r="K59" s="71">
        <v>58</v>
      </c>
      <c r="L59" s="71">
        <v>107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68">
        <f t="shared" si="10"/>
        <v>278</v>
      </c>
      <c r="U59" s="71">
        <v>0</v>
      </c>
      <c r="V59" s="33">
        <f t="shared" si="11"/>
        <v>0</v>
      </c>
      <c r="W59" s="69">
        <f t="shared" si="12"/>
        <v>729472</v>
      </c>
      <c r="X59" s="69">
        <f t="shared" si="13"/>
        <v>0</v>
      </c>
      <c r="Y59" s="70" t="s">
        <v>137</v>
      </c>
      <c r="Z59" s="72">
        <v>2624</v>
      </c>
      <c r="AA59" s="70" t="s">
        <v>103</v>
      </c>
      <c r="AB59" s="68">
        <f t="shared" si="14"/>
        <v>-278</v>
      </c>
      <c r="AC59" s="73">
        <v>43070</v>
      </c>
      <c r="AD59" s="73">
        <v>43465</v>
      </c>
      <c r="AE59" s="70" t="s">
        <v>55</v>
      </c>
      <c r="AF59" s="71">
        <v>0</v>
      </c>
      <c r="AG59" s="71">
        <v>0</v>
      </c>
      <c r="AH59" s="32">
        <f t="shared" si="15"/>
        <v>278</v>
      </c>
      <c r="AI59" s="71">
        <v>0</v>
      </c>
      <c r="AJ59" s="33">
        <f t="shared" si="16"/>
        <v>0</v>
      </c>
      <c r="AK59" s="69">
        <f t="shared" si="17"/>
        <v>729472</v>
      </c>
      <c r="AL59" s="69">
        <f t="shared" si="18"/>
        <v>0</v>
      </c>
      <c r="AM59" s="70" t="s">
        <v>84</v>
      </c>
      <c r="AN59" s="70" t="s">
        <v>57</v>
      </c>
      <c r="AO59" s="70" t="s">
        <v>70</v>
      </c>
    </row>
    <row r="60" spans="1:41" x14ac:dyDescent="0.25">
      <c r="A60" s="74" t="s">
        <v>101</v>
      </c>
      <c r="B60" s="74">
        <v>2018</v>
      </c>
      <c r="C60" s="74" t="s">
        <v>59</v>
      </c>
      <c r="D60" s="74" t="s">
        <v>102</v>
      </c>
      <c r="E60" s="74" t="s">
        <v>102</v>
      </c>
      <c r="F60" s="74">
        <v>5632</v>
      </c>
      <c r="G60" s="74" t="s">
        <v>138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1">
        <v>0</v>
      </c>
      <c r="T60" s="68">
        <f t="shared" si="10"/>
        <v>0</v>
      </c>
      <c r="U60" s="71">
        <v>15</v>
      </c>
      <c r="V60" s="33">
        <f t="shared" si="11"/>
        <v>0</v>
      </c>
      <c r="W60" s="69">
        <f t="shared" si="12"/>
        <v>0</v>
      </c>
      <c r="X60" s="69">
        <f t="shared" si="13"/>
        <v>66420</v>
      </c>
      <c r="Y60" s="70" t="s">
        <v>137</v>
      </c>
      <c r="Z60" s="72">
        <v>4428</v>
      </c>
      <c r="AA60" s="70" t="s">
        <v>103</v>
      </c>
      <c r="AB60" s="68">
        <f t="shared" si="14"/>
        <v>15</v>
      </c>
      <c r="AC60" s="73">
        <v>43070</v>
      </c>
      <c r="AD60" s="73">
        <v>43465</v>
      </c>
      <c r="AE60" s="70" t="s">
        <v>55</v>
      </c>
      <c r="AF60" s="71">
        <v>0</v>
      </c>
      <c r="AG60" s="71">
        <v>0</v>
      </c>
      <c r="AH60" s="32">
        <f t="shared" si="15"/>
        <v>0</v>
      </c>
      <c r="AI60" s="71">
        <v>15</v>
      </c>
      <c r="AJ60" s="33">
        <f t="shared" si="16"/>
        <v>0</v>
      </c>
      <c r="AK60" s="69">
        <f t="shared" si="17"/>
        <v>0</v>
      </c>
      <c r="AL60" s="69">
        <f t="shared" si="18"/>
        <v>66420</v>
      </c>
      <c r="AM60" s="70" t="s">
        <v>84</v>
      </c>
      <c r="AN60" s="70" t="s">
        <v>57</v>
      </c>
      <c r="AO60" s="70" t="s">
        <v>70</v>
      </c>
    </row>
    <row r="61" spans="1:41" x14ac:dyDescent="0.25">
      <c r="A61" s="74" t="s">
        <v>101</v>
      </c>
      <c r="B61" s="74">
        <v>2018</v>
      </c>
      <c r="C61" s="74" t="s">
        <v>59</v>
      </c>
      <c r="D61" s="74" t="s">
        <v>102</v>
      </c>
      <c r="E61" s="74" t="s">
        <v>102</v>
      </c>
      <c r="F61" s="74">
        <v>5653</v>
      </c>
      <c r="G61" s="74" t="s">
        <v>173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71">
        <v>0</v>
      </c>
      <c r="P61" s="71">
        <v>0</v>
      </c>
      <c r="Q61" s="71">
        <v>0</v>
      </c>
      <c r="R61" s="71">
        <v>0</v>
      </c>
      <c r="S61" s="71">
        <v>0</v>
      </c>
      <c r="T61" s="68">
        <f t="shared" si="10"/>
        <v>0</v>
      </c>
      <c r="U61" s="71">
        <v>225</v>
      </c>
      <c r="V61" s="33">
        <f t="shared" si="11"/>
        <v>0</v>
      </c>
      <c r="W61" s="69">
        <f t="shared" si="12"/>
        <v>0</v>
      </c>
      <c r="X61" s="69">
        <f t="shared" si="13"/>
        <v>1732320</v>
      </c>
      <c r="Y61" s="70" t="s">
        <v>137</v>
      </c>
      <c r="Z61" s="72">
        <v>7699.2</v>
      </c>
      <c r="AA61" s="70" t="s">
        <v>103</v>
      </c>
      <c r="AB61" s="68">
        <f t="shared" si="14"/>
        <v>225</v>
      </c>
      <c r="AC61" s="73">
        <v>43070</v>
      </c>
      <c r="AD61" s="73">
        <v>43465</v>
      </c>
      <c r="AE61" s="70" t="s">
        <v>55</v>
      </c>
      <c r="AF61" s="71">
        <v>0</v>
      </c>
      <c r="AG61" s="71">
        <v>0</v>
      </c>
      <c r="AH61" s="32">
        <f t="shared" si="15"/>
        <v>0</v>
      </c>
      <c r="AI61" s="71">
        <v>225</v>
      </c>
      <c r="AJ61" s="33">
        <f t="shared" si="16"/>
        <v>0</v>
      </c>
      <c r="AK61" s="69">
        <f t="shared" si="17"/>
        <v>0</v>
      </c>
      <c r="AL61" s="69">
        <f t="shared" si="18"/>
        <v>1732320</v>
      </c>
      <c r="AM61" s="70" t="s">
        <v>84</v>
      </c>
      <c r="AN61" s="70" t="s">
        <v>57</v>
      </c>
      <c r="AO61" s="70" t="s">
        <v>70</v>
      </c>
    </row>
    <row r="62" spans="1:41" x14ac:dyDescent="0.25">
      <c r="A62" s="74" t="s">
        <v>101</v>
      </c>
      <c r="B62" s="74">
        <v>2018</v>
      </c>
      <c r="C62" s="74" t="s">
        <v>59</v>
      </c>
      <c r="D62" s="74" t="s">
        <v>102</v>
      </c>
      <c r="E62" s="74" t="s">
        <v>104</v>
      </c>
      <c r="F62" s="74">
        <v>5653</v>
      </c>
      <c r="G62" s="74" t="s">
        <v>173</v>
      </c>
      <c r="H62" s="71">
        <v>11</v>
      </c>
      <c r="I62" s="71">
        <v>0</v>
      </c>
      <c r="J62" s="71">
        <v>18</v>
      </c>
      <c r="K62" s="71">
        <v>20</v>
      </c>
      <c r="L62" s="71">
        <v>36</v>
      </c>
      <c r="M62" s="71">
        <v>0</v>
      </c>
      <c r="N62" s="71">
        <v>0</v>
      </c>
      <c r="O62" s="71">
        <v>0</v>
      </c>
      <c r="P62" s="71">
        <v>0</v>
      </c>
      <c r="Q62" s="71">
        <v>0</v>
      </c>
      <c r="R62" s="71">
        <v>0</v>
      </c>
      <c r="S62" s="71">
        <v>0</v>
      </c>
      <c r="T62" s="68">
        <f t="shared" si="10"/>
        <v>85</v>
      </c>
      <c r="U62" s="71">
        <v>0</v>
      </c>
      <c r="V62" s="33">
        <f t="shared" si="11"/>
        <v>0</v>
      </c>
      <c r="W62" s="69">
        <f t="shared" si="12"/>
        <v>654432</v>
      </c>
      <c r="X62" s="69">
        <f t="shared" si="13"/>
        <v>0</v>
      </c>
      <c r="Y62" s="70" t="s">
        <v>137</v>
      </c>
      <c r="Z62" s="72">
        <v>7699.2</v>
      </c>
      <c r="AA62" s="70" t="s">
        <v>103</v>
      </c>
      <c r="AB62" s="68">
        <f t="shared" si="14"/>
        <v>-85</v>
      </c>
      <c r="AC62" s="73">
        <v>43070</v>
      </c>
      <c r="AD62" s="73">
        <v>43465</v>
      </c>
      <c r="AE62" s="70" t="s">
        <v>55</v>
      </c>
      <c r="AF62" s="71">
        <v>0</v>
      </c>
      <c r="AG62" s="71">
        <v>0</v>
      </c>
      <c r="AH62" s="32">
        <f t="shared" si="15"/>
        <v>85</v>
      </c>
      <c r="AI62" s="71">
        <v>0</v>
      </c>
      <c r="AJ62" s="33">
        <f t="shared" si="16"/>
        <v>0</v>
      </c>
      <c r="AK62" s="69">
        <f t="shared" si="17"/>
        <v>654432</v>
      </c>
      <c r="AL62" s="69">
        <f t="shared" si="18"/>
        <v>0</v>
      </c>
      <c r="AM62" s="70" t="s">
        <v>84</v>
      </c>
      <c r="AN62" s="70" t="s">
        <v>57</v>
      </c>
      <c r="AO62" s="70" t="s">
        <v>70</v>
      </c>
    </row>
    <row r="63" spans="1:41" x14ac:dyDescent="0.25">
      <c r="A63" s="74" t="s">
        <v>177</v>
      </c>
      <c r="B63" s="74">
        <v>2018</v>
      </c>
      <c r="C63" s="74" t="s">
        <v>59</v>
      </c>
      <c r="D63" s="74" t="s">
        <v>92</v>
      </c>
      <c r="E63" s="74" t="s">
        <v>92</v>
      </c>
      <c r="F63" s="74">
        <v>5653</v>
      </c>
      <c r="G63" s="74" t="s">
        <v>173</v>
      </c>
      <c r="H63" s="71">
        <v>0</v>
      </c>
      <c r="I63" s="71">
        <v>6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</v>
      </c>
      <c r="Q63" s="71">
        <v>0</v>
      </c>
      <c r="R63" s="71">
        <v>0</v>
      </c>
      <c r="S63" s="71">
        <v>0</v>
      </c>
      <c r="T63" s="68">
        <f t="shared" si="10"/>
        <v>6</v>
      </c>
      <c r="U63" s="71">
        <v>6</v>
      </c>
      <c r="V63" s="33">
        <f t="shared" si="11"/>
        <v>1</v>
      </c>
      <c r="W63" s="69">
        <f t="shared" si="12"/>
        <v>46195.199999999997</v>
      </c>
      <c r="X63" s="69">
        <f t="shared" si="13"/>
        <v>46195.199999999997</v>
      </c>
      <c r="Y63" s="70" t="s">
        <v>137</v>
      </c>
      <c r="Z63" s="72">
        <v>7699.2</v>
      </c>
      <c r="AA63" s="70" t="s">
        <v>178</v>
      </c>
      <c r="AB63" s="68">
        <f t="shared" si="14"/>
        <v>0</v>
      </c>
      <c r="AC63" s="73">
        <v>43117</v>
      </c>
      <c r="AD63" s="73">
        <v>43148</v>
      </c>
      <c r="AE63" s="70" t="s">
        <v>55</v>
      </c>
      <c r="AF63" s="71">
        <v>0</v>
      </c>
      <c r="AG63" s="71">
        <v>0</v>
      </c>
      <c r="AH63" s="32">
        <f t="shared" si="15"/>
        <v>6</v>
      </c>
      <c r="AI63" s="71">
        <v>6</v>
      </c>
      <c r="AJ63" s="33">
        <f t="shared" si="16"/>
        <v>1</v>
      </c>
      <c r="AK63" s="69">
        <f t="shared" si="17"/>
        <v>46195.199999999997</v>
      </c>
      <c r="AL63" s="69">
        <f t="shared" si="18"/>
        <v>46195.199999999997</v>
      </c>
      <c r="AM63" s="70" t="s">
        <v>93</v>
      </c>
      <c r="AN63" s="70" t="s">
        <v>82</v>
      </c>
      <c r="AO63" s="70" t="s">
        <v>70</v>
      </c>
    </row>
    <row r="64" spans="1:41" x14ac:dyDescent="0.25">
      <c r="A64" s="74" t="s">
        <v>94</v>
      </c>
      <c r="B64" s="74">
        <v>2018</v>
      </c>
      <c r="C64" s="74" t="s">
        <v>59</v>
      </c>
      <c r="D64" s="74" t="s">
        <v>92</v>
      </c>
      <c r="E64" s="74" t="s">
        <v>92</v>
      </c>
      <c r="F64" s="74">
        <v>5452</v>
      </c>
      <c r="G64" s="74" t="s">
        <v>164</v>
      </c>
      <c r="H64" s="71">
        <v>0</v>
      </c>
      <c r="I64" s="71">
        <v>0</v>
      </c>
      <c r="J64" s="71">
        <v>40</v>
      </c>
      <c r="K64" s="71">
        <v>0</v>
      </c>
      <c r="L64" s="71">
        <v>40</v>
      </c>
      <c r="M64" s="71">
        <v>0</v>
      </c>
      <c r="N64" s="71">
        <v>0</v>
      </c>
      <c r="O64" s="71">
        <v>0</v>
      </c>
      <c r="P64" s="71">
        <v>0</v>
      </c>
      <c r="Q64" s="71">
        <v>0</v>
      </c>
      <c r="R64" s="71">
        <v>0</v>
      </c>
      <c r="S64" s="71">
        <v>0</v>
      </c>
      <c r="T64" s="68">
        <f t="shared" si="10"/>
        <v>80</v>
      </c>
      <c r="U64" s="71">
        <v>80</v>
      </c>
      <c r="V64" s="33">
        <f t="shared" si="11"/>
        <v>1</v>
      </c>
      <c r="W64" s="69">
        <f t="shared" si="12"/>
        <v>1087440</v>
      </c>
      <c r="X64" s="69">
        <f t="shared" si="13"/>
        <v>1087440</v>
      </c>
      <c r="Y64" s="70" t="s">
        <v>137</v>
      </c>
      <c r="Z64" s="72">
        <v>13593</v>
      </c>
      <c r="AA64" s="70" t="s">
        <v>95</v>
      </c>
      <c r="AB64" s="68">
        <f t="shared" si="14"/>
        <v>0</v>
      </c>
      <c r="AC64" s="73">
        <v>43131</v>
      </c>
      <c r="AD64" s="73">
        <v>43444</v>
      </c>
      <c r="AE64" s="70" t="s">
        <v>55</v>
      </c>
      <c r="AF64" s="71">
        <v>0</v>
      </c>
      <c r="AG64" s="71">
        <v>0</v>
      </c>
      <c r="AH64" s="32">
        <f t="shared" si="15"/>
        <v>80</v>
      </c>
      <c r="AI64" s="71">
        <v>80</v>
      </c>
      <c r="AJ64" s="33">
        <f t="shared" si="16"/>
        <v>1</v>
      </c>
      <c r="AK64" s="69">
        <f t="shared" si="17"/>
        <v>1087440</v>
      </c>
      <c r="AL64" s="69">
        <f t="shared" si="18"/>
        <v>1087440</v>
      </c>
      <c r="AM64" s="70" t="s">
        <v>93</v>
      </c>
      <c r="AN64" s="70" t="s">
        <v>82</v>
      </c>
      <c r="AO64" s="70" t="s">
        <v>70</v>
      </c>
    </row>
    <row r="65" spans="1:41" x14ac:dyDescent="0.25">
      <c r="A65" s="74" t="s">
        <v>94</v>
      </c>
      <c r="B65" s="74">
        <v>2018</v>
      </c>
      <c r="C65" s="74" t="s">
        <v>59</v>
      </c>
      <c r="D65" s="74" t="s">
        <v>92</v>
      </c>
      <c r="E65" s="74" t="s">
        <v>92</v>
      </c>
      <c r="F65" s="74">
        <v>5653</v>
      </c>
      <c r="G65" s="74" t="s">
        <v>173</v>
      </c>
      <c r="H65" s="71">
        <v>0</v>
      </c>
      <c r="I65" s="71">
        <v>0</v>
      </c>
      <c r="J65" s="71">
        <v>44</v>
      </c>
      <c r="K65" s="71">
        <v>0</v>
      </c>
      <c r="L65" s="71">
        <v>44</v>
      </c>
      <c r="M65" s="71">
        <v>0</v>
      </c>
      <c r="N65" s="71">
        <v>0</v>
      </c>
      <c r="O65" s="71">
        <v>0</v>
      </c>
      <c r="P65" s="71">
        <v>0</v>
      </c>
      <c r="Q65" s="71">
        <v>0</v>
      </c>
      <c r="R65" s="71">
        <v>0</v>
      </c>
      <c r="S65" s="71">
        <v>0</v>
      </c>
      <c r="T65" s="68">
        <f t="shared" si="10"/>
        <v>88</v>
      </c>
      <c r="U65" s="71">
        <v>88</v>
      </c>
      <c r="V65" s="33">
        <f t="shared" si="11"/>
        <v>1</v>
      </c>
      <c r="W65" s="69">
        <f t="shared" si="12"/>
        <v>677529.59999999998</v>
      </c>
      <c r="X65" s="69">
        <f t="shared" si="13"/>
        <v>677529.59999999998</v>
      </c>
      <c r="Y65" s="70" t="s">
        <v>137</v>
      </c>
      <c r="Z65" s="72">
        <v>7699.2</v>
      </c>
      <c r="AA65" s="70" t="s">
        <v>95</v>
      </c>
      <c r="AB65" s="68">
        <f t="shared" si="14"/>
        <v>0</v>
      </c>
      <c r="AC65" s="73">
        <v>43131</v>
      </c>
      <c r="AD65" s="73">
        <v>43444</v>
      </c>
      <c r="AE65" s="70" t="s">
        <v>55</v>
      </c>
      <c r="AF65" s="71">
        <v>0</v>
      </c>
      <c r="AG65" s="71">
        <v>0</v>
      </c>
      <c r="AH65" s="32">
        <f t="shared" si="15"/>
        <v>88</v>
      </c>
      <c r="AI65" s="71">
        <v>88</v>
      </c>
      <c r="AJ65" s="33">
        <f t="shared" si="16"/>
        <v>1</v>
      </c>
      <c r="AK65" s="69">
        <f t="shared" si="17"/>
        <v>677529.59999999998</v>
      </c>
      <c r="AL65" s="69">
        <f t="shared" si="18"/>
        <v>677529.59999999998</v>
      </c>
      <c r="AM65" s="70" t="s">
        <v>93</v>
      </c>
      <c r="AN65" s="70" t="s">
        <v>82</v>
      </c>
      <c r="AO65" s="70" t="s">
        <v>70</v>
      </c>
    </row>
    <row r="66" spans="1:41" x14ac:dyDescent="0.25">
      <c r="A66" s="74" t="s">
        <v>179</v>
      </c>
      <c r="B66" s="74">
        <v>2018</v>
      </c>
      <c r="C66" s="74" t="s">
        <v>59</v>
      </c>
      <c r="D66" s="74" t="s">
        <v>180</v>
      </c>
      <c r="E66" s="74" t="s">
        <v>180</v>
      </c>
      <c r="F66" s="74">
        <v>5613</v>
      </c>
      <c r="G66" s="74" t="s">
        <v>143</v>
      </c>
      <c r="H66" s="71">
        <v>0</v>
      </c>
      <c r="I66" s="71">
        <v>0</v>
      </c>
      <c r="J66" s="71">
        <v>0</v>
      </c>
      <c r="K66" s="71">
        <v>1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71">
        <v>0</v>
      </c>
      <c r="S66" s="71">
        <v>0</v>
      </c>
      <c r="T66" s="68">
        <f t="shared" si="10"/>
        <v>1</v>
      </c>
      <c r="U66" s="71">
        <v>1</v>
      </c>
      <c r="V66" s="33">
        <f t="shared" si="11"/>
        <v>1</v>
      </c>
      <c r="W66" s="69">
        <f t="shared" si="12"/>
        <v>3655.6</v>
      </c>
      <c r="X66" s="69">
        <f t="shared" si="13"/>
        <v>3655.6</v>
      </c>
      <c r="Y66" s="70" t="s">
        <v>137</v>
      </c>
      <c r="Z66" s="72">
        <v>3655.6</v>
      </c>
      <c r="AA66" s="70" t="s">
        <v>181</v>
      </c>
      <c r="AB66" s="68">
        <f t="shared" si="14"/>
        <v>0</v>
      </c>
      <c r="AC66" s="73">
        <v>43188</v>
      </c>
      <c r="AD66" s="73">
        <v>43217</v>
      </c>
      <c r="AE66" s="70" t="s">
        <v>55</v>
      </c>
      <c r="AF66" s="71">
        <v>0</v>
      </c>
      <c r="AG66" s="71">
        <v>0</v>
      </c>
      <c r="AH66" s="32">
        <f t="shared" si="15"/>
        <v>1</v>
      </c>
      <c r="AI66" s="71">
        <v>1</v>
      </c>
      <c r="AJ66" s="33">
        <f t="shared" si="16"/>
        <v>1</v>
      </c>
      <c r="AK66" s="69">
        <f t="shared" si="17"/>
        <v>3655.6</v>
      </c>
      <c r="AL66" s="69">
        <f t="shared" si="18"/>
        <v>3655.6</v>
      </c>
      <c r="AM66" s="70" t="s">
        <v>112</v>
      </c>
      <c r="AN66" s="70" t="s">
        <v>82</v>
      </c>
      <c r="AO66" s="70" t="s">
        <v>70</v>
      </c>
    </row>
    <row r="67" spans="1:41" x14ac:dyDescent="0.25">
      <c r="A67" s="74" t="s">
        <v>73</v>
      </c>
      <c r="B67" s="74">
        <v>2018</v>
      </c>
      <c r="C67" s="74" t="s">
        <v>59</v>
      </c>
      <c r="D67" s="74" t="s">
        <v>60</v>
      </c>
      <c r="E67" s="74" t="s">
        <v>60</v>
      </c>
      <c r="F67" s="74">
        <v>5452</v>
      </c>
      <c r="G67" s="74" t="s">
        <v>164</v>
      </c>
      <c r="H67" s="71">
        <v>40</v>
      </c>
      <c r="I67" s="71">
        <v>20</v>
      </c>
      <c r="J67" s="71">
        <v>42</v>
      </c>
      <c r="K67" s="71">
        <v>25</v>
      </c>
      <c r="L67" s="71">
        <v>10</v>
      </c>
      <c r="M67" s="71">
        <v>0</v>
      </c>
      <c r="N67" s="71">
        <v>0</v>
      </c>
      <c r="O67" s="71">
        <v>0</v>
      </c>
      <c r="P67" s="71">
        <v>0</v>
      </c>
      <c r="Q67" s="71">
        <v>0</v>
      </c>
      <c r="R67" s="71">
        <v>0</v>
      </c>
      <c r="S67" s="71">
        <v>0</v>
      </c>
      <c r="T67" s="68">
        <f t="shared" ref="T67:T98" si="19">SUM(H67:S67)</f>
        <v>137</v>
      </c>
      <c r="U67" s="71">
        <v>476</v>
      </c>
      <c r="V67" s="33">
        <f t="shared" ref="V67:V98" si="20">IF(ISERROR(T67/U67),0,(T67/U67))</f>
        <v>0.28781512605042014</v>
      </c>
      <c r="W67" s="69">
        <f t="shared" ref="W67:W98" si="21">T67*Z67</f>
        <v>1862241</v>
      </c>
      <c r="X67" s="69">
        <f t="shared" ref="X67:X98" si="22">U67*Z67</f>
        <v>6470268</v>
      </c>
      <c r="Y67" s="70" t="s">
        <v>137</v>
      </c>
      <c r="Z67" s="72">
        <v>13593</v>
      </c>
      <c r="AA67" s="70" t="s">
        <v>72</v>
      </c>
      <c r="AB67" s="68">
        <f t="shared" ref="AB67:AB98" si="23">U67-T67</f>
        <v>339</v>
      </c>
      <c r="AC67" s="73">
        <v>42902</v>
      </c>
      <c r="AD67" s="73">
        <v>43447</v>
      </c>
      <c r="AE67" s="70" t="s">
        <v>55</v>
      </c>
      <c r="AF67" s="71">
        <v>0</v>
      </c>
      <c r="AG67" s="71">
        <v>140</v>
      </c>
      <c r="AH67" s="32">
        <f t="shared" ref="AH67:AH98" si="24">T67+AF67+AG67</f>
        <v>277</v>
      </c>
      <c r="AI67" s="71">
        <v>499</v>
      </c>
      <c r="AJ67" s="33">
        <f t="shared" ref="AJ67:AJ98" si="25">IF(ISERROR(AH67/AI67),0,(AH67/AI67))</f>
        <v>0.55511022044088176</v>
      </c>
      <c r="AK67" s="69">
        <f t="shared" ref="AK67:AK98" si="26">AH67*Z67</f>
        <v>3765261</v>
      </c>
      <c r="AL67" s="69">
        <f t="shared" ref="AL67:AL98" si="27">AI67*Z67</f>
        <v>6782907</v>
      </c>
      <c r="AM67" s="70" t="s">
        <v>65</v>
      </c>
      <c r="AN67" s="70" t="s">
        <v>57</v>
      </c>
      <c r="AO67" s="70" t="s">
        <v>70</v>
      </c>
    </row>
    <row r="68" spans="1:41" x14ac:dyDescent="0.25">
      <c r="A68" s="74" t="s">
        <v>73</v>
      </c>
      <c r="B68" s="74">
        <v>2018</v>
      </c>
      <c r="C68" s="74" t="s">
        <v>59</v>
      </c>
      <c r="D68" s="74" t="s">
        <v>60</v>
      </c>
      <c r="E68" s="74" t="s">
        <v>60</v>
      </c>
      <c r="F68" s="74">
        <v>5653</v>
      </c>
      <c r="G68" s="74" t="s">
        <v>173</v>
      </c>
      <c r="H68" s="71">
        <v>0</v>
      </c>
      <c r="I68" s="71"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71">
        <v>0</v>
      </c>
      <c r="S68" s="71">
        <v>0</v>
      </c>
      <c r="T68" s="68">
        <f t="shared" si="19"/>
        <v>0</v>
      </c>
      <c r="U68" s="71">
        <v>10</v>
      </c>
      <c r="V68" s="33">
        <f t="shared" si="20"/>
        <v>0</v>
      </c>
      <c r="W68" s="69">
        <f t="shared" si="21"/>
        <v>0</v>
      </c>
      <c r="X68" s="69">
        <f t="shared" si="22"/>
        <v>76992</v>
      </c>
      <c r="Y68" s="70" t="s">
        <v>137</v>
      </c>
      <c r="Z68" s="72">
        <v>7699.2</v>
      </c>
      <c r="AA68" s="70" t="s">
        <v>72</v>
      </c>
      <c r="AB68" s="68">
        <f t="shared" si="23"/>
        <v>10</v>
      </c>
      <c r="AC68" s="73">
        <v>42902</v>
      </c>
      <c r="AD68" s="73">
        <v>43447</v>
      </c>
      <c r="AE68" s="70" t="s">
        <v>55</v>
      </c>
      <c r="AF68" s="71">
        <v>0</v>
      </c>
      <c r="AG68" s="71">
        <v>0</v>
      </c>
      <c r="AH68" s="32">
        <f t="shared" si="24"/>
        <v>0</v>
      </c>
      <c r="AI68" s="71">
        <v>10</v>
      </c>
      <c r="AJ68" s="33">
        <f t="shared" si="25"/>
        <v>0</v>
      </c>
      <c r="AK68" s="69">
        <f t="shared" si="26"/>
        <v>0</v>
      </c>
      <c r="AL68" s="69">
        <f t="shared" si="27"/>
        <v>76992</v>
      </c>
      <c r="AM68" s="70" t="s">
        <v>65</v>
      </c>
      <c r="AN68" s="70" t="s">
        <v>57</v>
      </c>
      <c r="AO68" s="70" t="s">
        <v>70</v>
      </c>
    </row>
    <row r="69" spans="1:41" x14ac:dyDescent="0.25">
      <c r="A69" s="74" t="s">
        <v>182</v>
      </c>
      <c r="B69" s="74">
        <v>2018</v>
      </c>
      <c r="C69" s="74" t="s">
        <v>59</v>
      </c>
      <c r="D69" s="74" t="s">
        <v>158</v>
      </c>
      <c r="E69" s="74" t="s">
        <v>183</v>
      </c>
      <c r="F69" s="74">
        <v>5653</v>
      </c>
      <c r="G69" s="74" t="s">
        <v>173</v>
      </c>
      <c r="H69" s="71">
        <v>0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68">
        <f t="shared" si="19"/>
        <v>0</v>
      </c>
      <c r="U69" s="71">
        <v>60</v>
      </c>
      <c r="V69" s="33">
        <f t="shared" si="20"/>
        <v>0</v>
      </c>
      <c r="W69" s="69">
        <f t="shared" si="21"/>
        <v>0</v>
      </c>
      <c r="X69" s="69">
        <f t="shared" si="22"/>
        <v>461952</v>
      </c>
      <c r="Y69" s="70" t="s">
        <v>137</v>
      </c>
      <c r="Z69" s="72">
        <v>7699.2</v>
      </c>
      <c r="AA69" s="70" t="s">
        <v>116</v>
      </c>
      <c r="AB69" s="68">
        <f t="shared" si="23"/>
        <v>60</v>
      </c>
      <c r="AC69" s="73">
        <v>43122</v>
      </c>
      <c r="AD69" s="73">
        <v>43465</v>
      </c>
      <c r="AE69" s="70" t="s">
        <v>55</v>
      </c>
      <c r="AF69" s="71">
        <v>0</v>
      </c>
      <c r="AG69" s="71">
        <v>0</v>
      </c>
      <c r="AH69" s="32">
        <f t="shared" si="24"/>
        <v>0</v>
      </c>
      <c r="AI69" s="71">
        <v>60</v>
      </c>
      <c r="AJ69" s="33">
        <f t="shared" si="25"/>
        <v>0</v>
      </c>
      <c r="AK69" s="69">
        <f t="shared" si="26"/>
        <v>0</v>
      </c>
      <c r="AL69" s="69">
        <f t="shared" si="27"/>
        <v>461952</v>
      </c>
      <c r="AM69" s="70" t="s">
        <v>110</v>
      </c>
      <c r="AN69" s="70" t="s">
        <v>57</v>
      </c>
      <c r="AO69" s="70" t="s">
        <v>79</v>
      </c>
    </row>
    <row r="70" spans="1:41" x14ac:dyDescent="0.25">
      <c r="A70" s="74">
        <v>56114</v>
      </c>
      <c r="B70" s="74">
        <v>2018</v>
      </c>
      <c r="C70" s="74" t="s">
        <v>61</v>
      </c>
      <c r="D70" s="74" t="s">
        <v>61</v>
      </c>
      <c r="E70" s="74" t="s">
        <v>119</v>
      </c>
      <c r="F70" s="74">
        <v>5653</v>
      </c>
      <c r="G70" s="74" t="s">
        <v>173</v>
      </c>
      <c r="H70" s="71">
        <v>0</v>
      </c>
      <c r="I70" s="71">
        <v>10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0</v>
      </c>
      <c r="Q70" s="71">
        <v>0</v>
      </c>
      <c r="R70" s="71">
        <v>0</v>
      </c>
      <c r="S70" s="71">
        <v>0</v>
      </c>
      <c r="T70" s="68">
        <f t="shared" si="19"/>
        <v>10</v>
      </c>
      <c r="U70" s="71">
        <v>10</v>
      </c>
      <c r="V70" s="33">
        <f t="shared" si="20"/>
        <v>1</v>
      </c>
      <c r="W70" s="69">
        <f t="shared" si="21"/>
        <v>76992</v>
      </c>
      <c r="X70" s="69">
        <f t="shared" si="22"/>
        <v>76992</v>
      </c>
      <c r="Y70" s="70" t="s">
        <v>137</v>
      </c>
      <c r="Z70" s="72">
        <v>7699.2</v>
      </c>
      <c r="AA70" s="70" t="s">
        <v>184</v>
      </c>
      <c r="AB70" s="68">
        <f t="shared" si="23"/>
        <v>0</v>
      </c>
      <c r="AC70" s="73">
        <v>43154</v>
      </c>
      <c r="AD70" s="73">
        <v>43181</v>
      </c>
      <c r="AE70" s="70" t="s">
        <v>55</v>
      </c>
      <c r="AF70" s="71">
        <v>0</v>
      </c>
      <c r="AG70" s="71">
        <v>0</v>
      </c>
      <c r="AH70" s="32">
        <f t="shared" si="24"/>
        <v>10</v>
      </c>
      <c r="AI70" s="71">
        <v>10</v>
      </c>
      <c r="AJ70" s="33">
        <f t="shared" si="25"/>
        <v>1</v>
      </c>
      <c r="AK70" s="69">
        <f t="shared" si="26"/>
        <v>76992</v>
      </c>
      <c r="AL70" s="69">
        <f t="shared" si="27"/>
        <v>76992</v>
      </c>
      <c r="AM70" s="70" t="s">
        <v>64</v>
      </c>
      <c r="AN70" s="70" t="s">
        <v>82</v>
      </c>
      <c r="AO70" s="70" t="s">
        <v>70</v>
      </c>
    </row>
    <row r="71" spans="1:41" x14ac:dyDescent="0.25">
      <c r="A71" s="74">
        <v>56495</v>
      </c>
      <c r="B71" s="74">
        <v>2018</v>
      </c>
      <c r="C71" s="74" t="s">
        <v>61</v>
      </c>
      <c r="D71" s="74" t="s">
        <v>61</v>
      </c>
      <c r="E71" s="74" t="s">
        <v>121</v>
      </c>
      <c r="F71" s="74">
        <v>6086</v>
      </c>
      <c r="G71" s="74" t="s">
        <v>141</v>
      </c>
      <c r="H71" s="71">
        <v>0</v>
      </c>
      <c r="I71" s="71">
        <v>0</v>
      </c>
      <c r="J71" s="71">
        <v>0</v>
      </c>
      <c r="K71" s="71">
        <v>9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Q71" s="71">
        <v>0</v>
      </c>
      <c r="R71" s="71">
        <v>0</v>
      </c>
      <c r="S71" s="71">
        <v>0</v>
      </c>
      <c r="T71" s="68">
        <f t="shared" si="19"/>
        <v>9</v>
      </c>
      <c r="U71" s="71">
        <v>9</v>
      </c>
      <c r="V71" s="33">
        <f t="shared" si="20"/>
        <v>1</v>
      </c>
      <c r="W71" s="69">
        <f t="shared" si="21"/>
        <v>165011.13</v>
      </c>
      <c r="X71" s="69">
        <f t="shared" si="22"/>
        <v>165011.13</v>
      </c>
      <c r="Y71" s="70" t="s">
        <v>137</v>
      </c>
      <c r="Z71" s="72">
        <v>18334.57</v>
      </c>
      <c r="AA71" s="70" t="s">
        <v>185</v>
      </c>
      <c r="AB71" s="68">
        <f t="shared" si="23"/>
        <v>0</v>
      </c>
      <c r="AC71" s="73">
        <v>43187</v>
      </c>
      <c r="AD71" s="73">
        <v>43218</v>
      </c>
      <c r="AE71" s="70" t="s">
        <v>55</v>
      </c>
      <c r="AF71" s="71">
        <v>0</v>
      </c>
      <c r="AG71" s="71">
        <v>0</v>
      </c>
      <c r="AH71" s="32">
        <f t="shared" si="24"/>
        <v>9</v>
      </c>
      <c r="AI71" s="71">
        <v>9</v>
      </c>
      <c r="AJ71" s="33">
        <f t="shared" si="25"/>
        <v>1</v>
      </c>
      <c r="AK71" s="69">
        <f t="shared" si="26"/>
        <v>165011.13</v>
      </c>
      <c r="AL71" s="69">
        <f t="shared" si="27"/>
        <v>165011.13</v>
      </c>
      <c r="AM71" s="70" t="s">
        <v>111</v>
      </c>
      <c r="AN71" s="70" t="s">
        <v>82</v>
      </c>
      <c r="AO71" s="70" t="s">
        <v>70</v>
      </c>
    </row>
    <row r="72" spans="1:41" x14ac:dyDescent="0.25">
      <c r="A72" s="74">
        <v>56557</v>
      </c>
      <c r="B72" s="74">
        <v>2018</v>
      </c>
      <c r="C72" s="74" t="s">
        <v>61</v>
      </c>
      <c r="D72" s="74" t="s">
        <v>61</v>
      </c>
      <c r="E72" s="74" t="s">
        <v>119</v>
      </c>
      <c r="F72" s="74">
        <v>5653</v>
      </c>
      <c r="G72" s="74" t="s">
        <v>173</v>
      </c>
      <c r="H72" s="71">
        <v>0</v>
      </c>
      <c r="I72" s="71">
        <v>0</v>
      </c>
      <c r="J72" s="71">
        <v>0</v>
      </c>
      <c r="K72" s="71">
        <v>9</v>
      </c>
      <c r="L72" s="71">
        <v>0</v>
      </c>
      <c r="M72" s="71">
        <v>0</v>
      </c>
      <c r="N72" s="71">
        <v>0</v>
      </c>
      <c r="O72" s="71">
        <v>0</v>
      </c>
      <c r="P72" s="71">
        <v>0</v>
      </c>
      <c r="Q72" s="71">
        <v>0</v>
      </c>
      <c r="R72" s="71">
        <v>0</v>
      </c>
      <c r="S72" s="71">
        <v>0</v>
      </c>
      <c r="T72" s="68">
        <f t="shared" si="19"/>
        <v>9</v>
      </c>
      <c r="U72" s="71">
        <v>9</v>
      </c>
      <c r="V72" s="33">
        <f t="shared" si="20"/>
        <v>1</v>
      </c>
      <c r="W72" s="69">
        <f t="shared" si="21"/>
        <v>69292.800000000003</v>
      </c>
      <c r="X72" s="69">
        <f t="shared" si="22"/>
        <v>69292.800000000003</v>
      </c>
      <c r="Y72" s="70" t="s">
        <v>137</v>
      </c>
      <c r="Z72" s="72">
        <v>7699.2</v>
      </c>
      <c r="AA72" s="70" t="s">
        <v>186</v>
      </c>
      <c r="AB72" s="68">
        <f t="shared" si="23"/>
        <v>0</v>
      </c>
      <c r="AC72" s="73">
        <v>43195</v>
      </c>
      <c r="AD72" s="73">
        <v>43225</v>
      </c>
      <c r="AE72" s="70" t="s">
        <v>55</v>
      </c>
      <c r="AF72" s="71">
        <v>0</v>
      </c>
      <c r="AG72" s="71">
        <v>0</v>
      </c>
      <c r="AH72" s="32">
        <f t="shared" si="24"/>
        <v>9</v>
      </c>
      <c r="AI72" s="71">
        <v>9</v>
      </c>
      <c r="AJ72" s="33">
        <f t="shared" si="25"/>
        <v>1</v>
      </c>
      <c r="AK72" s="69">
        <f t="shared" si="26"/>
        <v>69292.800000000003</v>
      </c>
      <c r="AL72" s="69">
        <f t="shared" si="27"/>
        <v>69292.800000000003</v>
      </c>
      <c r="AM72" s="70" t="s">
        <v>64</v>
      </c>
      <c r="AN72" s="70" t="s">
        <v>82</v>
      </c>
      <c r="AO72" s="70" t="s">
        <v>70</v>
      </c>
    </row>
    <row r="73" spans="1:41" x14ac:dyDescent="0.25">
      <c r="A73" s="74">
        <v>56693</v>
      </c>
      <c r="B73" s="74">
        <v>2018</v>
      </c>
      <c r="C73" s="74" t="s">
        <v>61</v>
      </c>
      <c r="D73" s="74" t="s">
        <v>61</v>
      </c>
      <c r="E73" s="74" t="s">
        <v>119</v>
      </c>
      <c r="F73" s="74">
        <v>5653</v>
      </c>
      <c r="G73" s="74" t="s">
        <v>173</v>
      </c>
      <c r="H73" s="71">
        <v>0</v>
      </c>
      <c r="I73" s="71">
        <v>0</v>
      </c>
      <c r="J73" s="71">
        <v>0</v>
      </c>
      <c r="K73" s="71">
        <v>13</v>
      </c>
      <c r="L73" s="71">
        <v>0</v>
      </c>
      <c r="M73" s="71">
        <v>0</v>
      </c>
      <c r="N73" s="71">
        <v>0</v>
      </c>
      <c r="O73" s="71">
        <v>0</v>
      </c>
      <c r="P73" s="71">
        <v>0</v>
      </c>
      <c r="Q73" s="71">
        <v>0</v>
      </c>
      <c r="R73" s="71">
        <v>0</v>
      </c>
      <c r="S73" s="71">
        <v>0</v>
      </c>
      <c r="T73" s="68">
        <f t="shared" si="19"/>
        <v>13</v>
      </c>
      <c r="U73" s="71">
        <v>13</v>
      </c>
      <c r="V73" s="33">
        <f t="shared" si="20"/>
        <v>1</v>
      </c>
      <c r="W73" s="69">
        <f t="shared" si="21"/>
        <v>100089.59999999999</v>
      </c>
      <c r="X73" s="69">
        <f t="shared" si="22"/>
        <v>100089.59999999999</v>
      </c>
      <c r="Y73" s="70" t="s">
        <v>137</v>
      </c>
      <c r="Z73" s="72">
        <v>7699.2</v>
      </c>
      <c r="AA73" s="70" t="s">
        <v>187</v>
      </c>
      <c r="AB73" s="68">
        <f t="shared" si="23"/>
        <v>0</v>
      </c>
      <c r="AC73" s="73">
        <v>43206</v>
      </c>
      <c r="AD73" s="73">
        <v>43236</v>
      </c>
      <c r="AE73" s="70" t="s">
        <v>55</v>
      </c>
      <c r="AF73" s="71">
        <v>0</v>
      </c>
      <c r="AG73" s="71">
        <v>0</v>
      </c>
      <c r="AH73" s="32">
        <f t="shared" si="24"/>
        <v>13</v>
      </c>
      <c r="AI73" s="71">
        <v>13</v>
      </c>
      <c r="AJ73" s="33">
        <f t="shared" si="25"/>
        <v>1</v>
      </c>
      <c r="AK73" s="69">
        <f t="shared" si="26"/>
        <v>100089.59999999999</v>
      </c>
      <c r="AL73" s="69">
        <f t="shared" si="27"/>
        <v>100089.59999999999</v>
      </c>
      <c r="AM73" s="70" t="s">
        <v>64</v>
      </c>
      <c r="AN73" s="70" t="s">
        <v>82</v>
      </c>
      <c r="AO73" s="70" t="s">
        <v>70</v>
      </c>
    </row>
    <row r="74" spans="1:41" x14ac:dyDescent="0.25">
      <c r="A74" s="74">
        <v>56836</v>
      </c>
      <c r="B74" s="74">
        <v>2018</v>
      </c>
      <c r="C74" s="74" t="s">
        <v>61</v>
      </c>
      <c r="D74" s="74" t="s">
        <v>61</v>
      </c>
      <c r="E74" s="74" t="s">
        <v>120</v>
      </c>
      <c r="F74" s="74">
        <v>5653</v>
      </c>
      <c r="G74" s="74" t="s">
        <v>173</v>
      </c>
      <c r="H74" s="71">
        <v>0</v>
      </c>
      <c r="I74" s="71">
        <v>0</v>
      </c>
      <c r="J74" s="71">
        <v>0</v>
      </c>
      <c r="K74" s="71">
        <v>0</v>
      </c>
      <c r="L74" s="71">
        <v>6</v>
      </c>
      <c r="M74" s="71">
        <v>0</v>
      </c>
      <c r="N74" s="71">
        <v>0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68">
        <f t="shared" si="19"/>
        <v>6</v>
      </c>
      <c r="U74" s="71">
        <v>6</v>
      </c>
      <c r="V74" s="33">
        <f t="shared" si="20"/>
        <v>1</v>
      </c>
      <c r="W74" s="69">
        <f t="shared" si="21"/>
        <v>46195.199999999997</v>
      </c>
      <c r="X74" s="69">
        <f t="shared" si="22"/>
        <v>46195.199999999997</v>
      </c>
      <c r="Y74" s="70" t="s">
        <v>137</v>
      </c>
      <c r="Z74" s="72">
        <v>7699.2</v>
      </c>
      <c r="AA74" s="70" t="s">
        <v>188</v>
      </c>
      <c r="AB74" s="68">
        <f t="shared" si="23"/>
        <v>0</v>
      </c>
      <c r="AC74" s="73">
        <v>43222</v>
      </c>
      <c r="AD74" s="73">
        <v>43253</v>
      </c>
      <c r="AE74" s="70" t="s">
        <v>55</v>
      </c>
      <c r="AF74" s="71">
        <v>0</v>
      </c>
      <c r="AG74" s="71">
        <v>0</v>
      </c>
      <c r="AH74" s="32">
        <f t="shared" si="24"/>
        <v>6</v>
      </c>
      <c r="AI74" s="71">
        <v>6</v>
      </c>
      <c r="AJ74" s="33">
        <f t="shared" si="25"/>
        <v>1</v>
      </c>
      <c r="AK74" s="69">
        <f t="shared" si="26"/>
        <v>46195.199999999997</v>
      </c>
      <c r="AL74" s="69">
        <f t="shared" si="27"/>
        <v>46195.199999999997</v>
      </c>
      <c r="AM74" s="70" t="s">
        <v>64</v>
      </c>
      <c r="AN74" s="70" t="s">
        <v>82</v>
      </c>
      <c r="AO74" s="70" t="s">
        <v>70</v>
      </c>
    </row>
    <row r="75" spans="1:41" x14ac:dyDescent="0.25">
      <c r="A75" s="74">
        <v>56937</v>
      </c>
      <c r="B75" s="74">
        <v>2018</v>
      </c>
      <c r="C75" s="74" t="s">
        <v>61</v>
      </c>
      <c r="D75" s="74" t="s">
        <v>61</v>
      </c>
      <c r="E75" s="74" t="s">
        <v>119</v>
      </c>
      <c r="F75" s="74">
        <v>5653</v>
      </c>
      <c r="G75" s="74" t="s">
        <v>173</v>
      </c>
      <c r="H75" s="71">
        <v>0</v>
      </c>
      <c r="I75" s="71">
        <v>0</v>
      </c>
      <c r="J75" s="71">
        <v>0</v>
      </c>
      <c r="K75" s="71">
        <v>0</v>
      </c>
      <c r="L75" s="71">
        <v>24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0</v>
      </c>
      <c r="S75" s="71">
        <v>0</v>
      </c>
      <c r="T75" s="68">
        <f t="shared" si="19"/>
        <v>24</v>
      </c>
      <c r="U75" s="71">
        <v>24</v>
      </c>
      <c r="V75" s="33">
        <f t="shared" si="20"/>
        <v>1</v>
      </c>
      <c r="W75" s="69">
        <f t="shared" si="21"/>
        <v>184780.79999999999</v>
      </c>
      <c r="X75" s="69">
        <f t="shared" si="22"/>
        <v>184780.79999999999</v>
      </c>
      <c r="Y75" s="70" t="s">
        <v>137</v>
      </c>
      <c r="Z75" s="72">
        <v>7699.2</v>
      </c>
      <c r="AA75" s="70" t="s">
        <v>189</v>
      </c>
      <c r="AB75" s="68">
        <f t="shared" si="23"/>
        <v>0</v>
      </c>
      <c r="AC75" s="73">
        <v>43234</v>
      </c>
      <c r="AD75" s="73">
        <v>43265</v>
      </c>
      <c r="AE75" s="70" t="s">
        <v>55</v>
      </c>
      <c r="AF75" s="71">
        <v>0</v>
      </c>
      <c r="AG75" s="71">
        <v>0</v>
      </c>
      <c r="AH75" s="32">
        <f t="shared" si="24"/>
        <v>24</v>
      </c>
      <c r="AI75" s="71">
        <v>24</v>
      </c>
      <c r="AJ75" s="33">
        <f t="shared" si="25"/>
        <v>1</v>
      </c>
      <c r="AK75" s="69">
        <f t="shared" si="26"/>
        <v>184780.79999999999</v>
      </c>
      <c r="AL75" s="69">
        <f t="shared" si="27"/>
        <v>184780.79999999999</v>
      </c>
      <c r="AM75" s="70" t="s">
        <v>64</v>
      </c>
      <c r="AN75" s="70" t="s">
        <v>82</v>
      </c>
      <c r="AO75" s="70" t="s">
        <v>70</v>
      </c>
    </row>
    <row r="76" spans="1:41" x14ac:dyDescent="0.25">
      <c r="A76" s="74">
        <v>18755229</v>
      </c>
      <c r="B76" s="74">
        <v>2018</v>
      </c>
      <c r="C76" s="74" t="s">
        <v>61</v>
      </c>
      <c r="D76" s="74" t="s">
        <v>61</v>
      </c>
      <c r="E76" s="74" t="s">
        <v>121</v>
      </c>
      <c r="F76" s="74">
        <v>5452</v>
      </c>
      <c r="G76" s="74" t="s">
        <v>164</v>
      </c>
      <c r="H76" s="71">
        <v>0</v>
      </c>
      <c r="I76" s="71">
        <v>1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68">
        <f t="shared" si="19"/>
        <v>1</v>
      </c>
      <c r="U76" s="71">
        <v>1</v>
      </c>
      <c r="V76" s="33">
        <f t="shared" si="20"/>
        <v>1</v>
      </c>
      <c r="W76" s="69">
        <f t="shared" si="21"/>
        <v>13593</v>
      </c>
      <c r="X76" s="69">
        <f t="shared" si="22"/>
        <v>13593</v>
      </c>
      <c r="Y76" s="70" t="s">
        <v>137</v>
      </c>
      <c r="Z76" s="72">
        <v>13593</v>
      </c>
      <c r="AA76" s="70" t="s">
        <v>190</v>
      </c>
      <c r="AB76" s="68">
        <f t="shared" si="23"/>
        <v>0</v>
      </c>
      <c r="AC76" s="73">
        <v>43153</v>
      </c>
      <c r="AD76" s="73">
        <v>43181</v>
      </c>
      <c r="AE76" s="70" t="s">
        <v>55</v>
      </c>
      <c r="AF76" s="71">
        <v>0</v>
      </c>
      <c r="AG76" s="71">
        <v>0</v>
      </c>
      <c r="AH76" s="32">
        <f t="shared" si="24"/>
        <v>1</v>
      </c>
      <c r="AI76" s="71">
        <v>1</v>
      </c>
      <c r="AJ76" s="33">
        <f t="shared" si="25"/>
        <v>1</v>
      </c>
      <c r="AK76" s="69">
        <f t="shared" si="26"/>
        <v>13593</v>
      </c>
      <c r="AL76" s="69">
        <f t="shared" si="27"/>
        <v>13593</v>
      </c>
      <c r="AM76" s="70" t="s">
        <v>111</v>
      </c>
      <c r="AN76" s="70" t="s">
        <v>82</v>
      </c>
      <c r="AO76" s="70" t="s">
        <v>70</v>
      </c>
    </row>
    <row r="77" spans="1:41" x14ac:dyDescent="0.25">
      <c r="A77" s="74" t="s">
        <v>191</v>
      </c>
      <c r="B77" s="74">
        <v>2018</v>
      </c>
      <c r="C77" s="74" t="s">
        <v>61</v>
      </c>
      <c r="D77" s="74" t="s">
        <v>61</v>
      </c>
      <c r="E77" s="74" t="s">
        <v>120</v>
      </c>
      <c r="F77" s="74">
        <v>5653</v>
      </c>
      <c r="G77" s="74" t="s">
        <v>173</v>
      </c>
      <c r="H77" s="71">
        <v>0</v>
      </c>
      <c r="I77" s="71">
        <v>9</v>
      </c>
      <c r="J77" s="71">
        <v>5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71">
        <v>0</v>
      </c>
      <c r="Q77" s="71">
        <v>0</v>
      </c>
      <c r="R77" s="71">
        <v>0</v>
      </c>
      <c r="S77" s="71">
        <v>0</v>
      </c>
      <c r="T77" s="68">
        <f t="shared" si="19"/>
        <v>14</v>
      </c>
      <c r="U77" s="71">
        <v>14</v>
      </c>
      <c r="V77" s="33">
        <f t="shared" si="20"/>
        <v>1</v>
      </c>
      <c r="W77" s="69">
        <f t="shared" si="21"/>
        <v>107788.8</v>
      </c>
      <c r="X77" s="69">
        <f t="shared" si="22"/>
        <v>107788.8</v>
      </c>
      <c r="Y77" s="70" t="s">
        <v>137</v>
      </c>
      <c r="Z77" s="72">
        <v>7699.2</v>
      </c>
      <c r="AA77" s="70" t="s">
        <v>192</v>
      </c>
      <c r="AB77" s="68">
        <f t="shared" si="23"/>
        <v>0</v>
      </c>
      <c r="AC77" s="73">
        <v>43140</v>
      </c>
      <c r="AD77" s="73">
        <v>43220</v>
      </c>
      <c r="AE77" s="70" t="s">
        <v>55</v>
      </c>
      <c r="AF77" s="71">
        <v>0</v>
      </c>
      <c r="AG77" s="71">
        <v>0</v>
      </c>
      <c r="AH77" s="32">
        <f t="shared" si="24"/>
        <v>14</v>
      </c>
      <c r="AI77" s="71">
        <v>14</v>
      </c>
      <c r="AJ77" s="33">
        <f t="shared" si="25"/>
        <v>1</v>
      </c>
      <c r="AK77" s="69">
        <f t="shared" si="26"/>
        <v>107788.8</v>
      </c>
      <c r="AL77" s="69">
        <f t="shared" si="27"/>
        <v>107788.8</v>
      </c>
      <c r="AM77" s="70" t="s">
        <v>64</v>
      </c>
      <c r="AN77" s="70" t="s">
        <v>82</v>
      </c>
      <c r="AO77" s="70" t="s">
        <v>70</v>
      </c>
    </row>
    <row r="78" spans="1:41" x14ac:dyDescent="0.25">
      <c r="A78" s="74" t="s">
        <v>193</v>
      </c>
      <c r="B78" s="74">
        <v>2018</v>
      </c>
      <c r="C78" s="74" t="s">
        <v>61</v>
      </c>
      <c r="D78" s="74" t="s">
        <v>61</v>
      </c>
      <c r="E78" s="74" t="s">
        <v>121</v>
      </c>
      <c r="F78" s="74">
        <v>6086</v>
      </c>
      <c r="G78" s="74" t="s">
        <v>141</v>
      </c>
      <c r="H78" s="71">
        <v>6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71">
        <v>0</v>
      </c>
      <c r="S78" s="71">
        <v>0</v>
      </c>
      <c r="T78" s="68">
        <f t="shared" si="19"/>
        <v>6</v>
      </c>
      <c r="U78" s="71">
        <v>6</v>
      </c>
      <c r="V78" s="33">
        <f t="shared" si="20"/>
        <v>1</v>
      </c>
      <c r="W78" s="69">
        <f t="shared" si="21"/>
        <v>110007.42</v>
      </c>
      <c r="X78" s="69">
        <f t="shared" si="22"/>
        <v>110007.42</v>
      </c>
      <c r="Y78" s="70" t="s">
        <v>137</v>
      </c>
      <c r="Z78" s="72">
        <v>18334.57</v>
      </c>
      <c r="AA78" s="70" t="s">
        <v>194</v>
      </c>
      <c r="AB78" s="68">
        <f t="shared" si="23"/>
        <v>0</v>
      </c>
      <c r="AC78" s="73">
        <v>43115</v>
      </c>
      <c r="AD78" s="73">
        <v>43146</v>
      </c>
      <c r="AE78" s="70" t="s">
        <v>55</v>
      </c>
      <c r="AF78" s="71">
        <v>0</v>
      </c>
      <c r="AG78" s="71">
        <v>0</v>
      </c>
      <c r="AH78" s="32">
        <f t="shared" si="24"/>
        <v>6</v>
      </c>
      <c r="AI78" s="71">
        <v>6</v>
      </c>
      <c r="AJ78" s="33">
        <f t="shared" si="25"/>
        <v>1</v>
      </c>
      <c r="AK78" s="69">
        <f t="shared" si="26"/>
        <v>110007.42</v>
      </c>
      <c r="AL78" s="69">
        <f t="shared" si="27"/>
        <v>110007.42</v>
      </c>
      <c r="AM78" s="70" t="s">
        <v>111</v>
      </c>
      <c r="AN78" s="70" t="s">
        <v>82</v>
      </c>
      <c r="AO78" s="70" t="s">
        <v>70</v>
      </c>
    </row>
    <row r="79" spans="1:41" x14ac:dyDescent="0.25">
      <c r="A79" s="74" t="s">
        <v>195</v>
      </c>
      <c r="B79" s="74">
        <v>2018</v>
      </c>
      <c r="C79" s="74" t="s">
        <v>61</v>
      </c>
      <c r="D79" s="74" t="s">
        <v>61</v>
      </c>
      <c r="E79" s="74" t="s">
        <v>121</v>
      </c>
      <c r="F79" s="74">
        <v>5624</v>
      </c>
      <c r="G79" s="74" t="s">
        <v>176</v>
      </c>
      <c r="H79" s="71">
        <v>4</v>
      </c>
      <c r="I79" s="71"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71">
        <v>0</v>
      </c>
      <c r="S79" s="71">
        <v>0</v>
      </c>
      <c r="T79" s="68">
        <f t="shared" si="19"/>
        <v>4</v>
      </c>
      <c r="U79" s="71">
        <v>4</v>
      </c>
      <c r="V79" s="33">
        <f t="shared" si="20"/>
        <v>1</v>
      </c>
      <c r="W79" s="69">
        <f t="shared" si="21"/>
        <v>29372</v>
      </c>
      <c r="X79" s="69">
        <f t="shared" si="22"/>
        <v>29372</v>
      </c>
      <c r="Y79" s="70" t="s">
        <v>137</v>
      </c>
      <c r="Z79" s="72">
        <v>7343</v>
      </c>
      <c r="AA79" s="70" t="s">
        <v>196</v>
      </c>
      <c r="AB79" s="68">
        <f t="shared" si="23"/>
        <v>0</v>
      </c>
      <c r="AC79" s="73">
        <v>43117</v>
      </c>
      <c r="AD79" s="73">
        <v>43148</v>
      </c>
      <c r="AE79" s="70" t="s">
        <v>55</v>
      </c>
      <c r="AF79" s="71">
        <v>0</v>
      </c>
      <c r="AG79" s="71">
        <v>0</v>
      </c>
      <c r="AH79" s="32">
        <f t="shared" si="24"/>
        <v>4</v>
      </c>
      <c r="AI79" s="71">
        <v>4</v>
      </c>
      <c r="AJ79" s="33">
        <f t="shared" si="25"/>
        <v>1</v>
      </c>
      <c r="AK79" s="69">
        <f t="shared" si="26"/>
        <v>29372</v>
      </c>
      <c r="AL79" s="69">
        <f t="shared" si="27"/>
        <v>29372</v>
      </c>
      <c r="AM79" s="70" t="s">
        <v>111</v>
      </c>
      <c r="AN79" s="70" t="s">
        <v>82</v>
      </c>
      <c r="AO79" s="70" t="s">
        <v>70</v>
      </c>
    </row>
    <row r="80" spans="1:41" x14ac:dyDescent="0.25">
      <c r="A80" s="74" t="s">
        <v>197</v>
      </c>
      <c r="B80" s="74">
        <v>2018</v>
      </c>
      <c r="C80" s="74" t="s">
        <v>61</v>
      </c>
      <c r="D80" s="74" t="s">
        <v>61</v>
      </c>
      <c r="E80" s="74" t="s">
        <v>119</v>
      </c>
      <c r="F80" s="74">
        <v>6086</v>
      </c>
      <c r="G80" s="74" t="s">
        <v>141</v>
      </c>
      <c r="H80" s="71">
        <v>0</v>
      </c>
      <c r="I80" s="71">
        <v>30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68">
        <f t="shared" si="19"/>
        <v>30</v>
      </c>
      <c r="U80" s="71">
        <v>30</v>
      </c>
      <c r="V80" s="33">
        <f t="shared" si="20"/>
        <v>1</v>
      </c>
      <c r="W80" s="69">
        <f t="shared" si="21"/>
        <v>550037.1</v>
      </c>
      <c r="X80" s="69">
        <f t="shared" si="22"/>
        <v>550037.1</v>
      </c>
      <c r="Y80" s="70" t="s">
        <v>137</v>
      </c>
      <c r="Z80" s="72">
        <v>18334.57</v>
      </c>
      <c r="AA80" s="70" t="s">
        <v>198</v>
      </c>
      <c r="AB80" s="68">
        <f t="shared" si="23"/>
        <v>0</v>
      </c>
      <c r="AC80" s="73">
        <v>43134</v>
      </c>
      <c r="AD80" s="73">
        <v>43161</v>
      </c>
      <c r="AE80" s="70" t="s">
        <v>55</v>
      </c>
      <c r="AF80" s="71">
        <v>0</v>
      </c>
      <c r="AG80" s="71">
        <v>0</v>
      </c>
      <c r="AH80" s="32">
        <f t="shared" si="24"/>
        <v>30</v>
      </c>
      <c r="AI80" s="71">
        <v>30</v>
      </c>
      <c r="AJ80" s="33">
        <f t="shared" si="25"/>
        <v>1</v>
      </c>
      <c r="AK80" s="69">
        <f t="shared" si="26"/>
        <v>550037.1</v>
      </c>
      <c r="AL80" s="69">
        <f t="shared" si="27"/>
        <v>550037.1</v>
      </c>
      <c r="AM80" s="70" t="s">
        <v>64</v>
      </c>
      <c r="AN80" s="70" t="s">
        <v>82</v>
      </c>
      <c r="AO80" s="70" t="s">
        <v>70</v>
      </c>
    </row>
    <row r="81" spans="1:41" x14ac:dyDescent="0.25">
      <c r="A81" s="74" t="s">
        <v>199</v>
      </c>
      <c r="B81" s="74">
        <v>2018</v>
      </c>
      <c r="C81" s="74" t="s">
        <v>61</v>
      </c>
      <c r="D81" s="74" t="s">
        <v>61</v>
      </c>
      <c r="E81" s="74" t="s">
        <v>119</v>
      </c>
      <c r="F81" s="74">
        <v>5653</v>
      </c>
      <c r="G81" s="74" t="s">
        <v>173</v>
      </c>
      <c r="H81" s="71">
        <v>0</v>
      </c>
      <c r="I81" s="71">
        <v>0</v>
      </c>
      <c r="J81" s="71">
        <v>20</v>
      </c>
      <c r="K81" s="71">
        <v>0</v>
      </c>
      <c r="L81" s="71">
        <v>0</v>
      </c>
      <c r="M81" s="71">
        <v>0</v>
      </c>
      <c r="N81" s="71">
        <v>0</v>
      </c>
      <c r="O81" s="71">
        <v>0</v>
      </c>
      <c r="P81" s="71">
        <v>0</v>
      </c>
      <c r="Q81" s="71">
        <v>0</v>
      </c>
      <c r="R81" s="71">
        <v>0</v>
      </c>
      <c r="S81" s="71">
        <v>0</v>
      </c>
      <c r="T81" s="68">
        <f t="shared" si="19"/>
        <v>20</v>
      </c>
      <c r="U81" s="71">
        <v>20</v>
      </c>
      <c r="V81" s="33">
        <f t="shared" si="20"/>
        <v>1</v>
      </c>
      <c r="W81" s="69">
        <f t="shared" si="21"/>
        <v>153984</v>
      </c>
      <c r="X81" s="69">
        <f t="shared" si="22"/>
        <v>153984</v>
      </c>
      <c r="Y81" s="70" t="s">
        <v>137</v>
      </c>
      <c r="Z81" s="72">
        <v>7699.2</v>
      </c>
      <c r="AA81" s="70" t="s">
        <v>200</v>
      </c>
      <c r="AB81" s="68">
        <f t="shared" si="23"/>
        <v>0</v>
      </c>
      <c r="AC81" s="73">
        <v>43186</v>
      </c>
      <c r="AD81" s="73">
        <v>43217</v>
      </c>
      <c r="AE81" s="70" t="s">
        <v>55</v>
      </c>
      <c r="AF81" s="71">
        <v>0</v>
      </c>
      <c r="AG81" s="71">
        <v>0</v>
      </c>
      <c r="AH81" s="32">
        <f t="shared" si="24"/>
        <v>20</v>
      </c>
      <c r="AI81" s="71">
        <v>20</v>
      </c>
      <c r="AJ81" s="33">
        <f t="shared" si="25"/>
        <v>1</v>
      </c>
      <c r="AK81" s="69">
        <f t="shared" si="26"/>
        <v>153984</v>
      </c>
      <c r="AL81" s="69">
        <f t="shared" si="27"/>
        <v>153984</v>
      </c>
      <c r="AM81" s="70" t="s">
        <v>64</v>
      </c>
      <c r="AN81" s="70" t="s">
        <v>82</v>
      </c>
      <c r="AO81" s="70" t="s">
        <v>70</v>
      </c>
    </row>
    <row r="82" spans="1:41" x14ac:dyDescent="0.25">
      <c r="A82" s="74" t="s">
        <v>201</v>
      </c>
      <c r="B82" s="74">
        <v>2018</v>
      </c>
      <c r="C82" s="74" t="s">
        <v>61</v>
      </c>
      <c r="D82" s="74" t="s">
        <v>61</v>
      </c>
      <c r="E82" s="74" t="s">
        <v>119</v>
      </c>
      <c r="F82" s="74">
        <v>5653</v>
      </c>
      <c r="G82" s="74" t="s">
        <v>173</v>
      </c>
      <c r="H82" s="71">
        <v>0</v>
      </c>
      <c r="I82" s="71">
        <v>0</v>
      </c>
      <c r="J82" s="71">
        <v>0</v>
      </c>
      <c r="K82" s="71">
        <v>9</v>
      </c>
      <c r="L82" s="71">
        <v>0</v>
      </c>
      <c r="M82" s="71">
        <v>0</v>
      </c>
      <c r="N82" s="71">
        <v>0</v>
      </c>
      <c r="O82" s="71">
        <v>0</v>
      </c>
      <c r="P82" s="71">
        <v>0</v>
      </c>
      <c r="Q82" s="71">
        <v>0</v>
      </c>
      <c r="R82" s="71">
        <v>0</v>
      </c>
      <c r="S82" s="71">
        <v>0</v>
      </c>
      <c r="T82" s="68">
        <f t="shared" si="19"/>
        <v>9</v>
      </c>
      <c r="U82" s="71">
        <v>9</v>
      </c>
      <c r="V82" s="33">
        <f t="shared" si="20"/>
        <v>1</v>
      </c>
      <c r="W82" s="69">
        <f t="shared" si="21"/>
        <v>69292.800000000003</v>
      </c>
      <c r="X82" s="69">
        <f t="shared" si="22"/>
        <v>69292.800000000003</v>
      </c>
      <c r="Y82" s="70" t="s">
        <v>137</v>
      </c>
      <c r="Z82" s="72">
        <v>7699.2</v>
      </c>
      <c r="AA82" s="70" t="s">
        <v>202</v>
      </c>
      <c r="AB82" s="68">
        <f t="shared" si="23"/>
        <v>0</v>
      </c>
      <c r="AC82" s="73">
        <v>43196</v>
      </c>
      <c r="AD82" s="73">
        <v>43226</v>
      </c>
      <c r="AE82" s="70" t="s">
        <v>55</v>
      </c>
      <c r="AF82" s="71">
        <v>0</v>
      </c>
      <c r="AG82" s="71">
        <v>0</v>
      </c>
      <c r="AH82" s="32">
        <f t="shared" si="24"/>
        <v>9</v>
      </c>
      <c r="AI82" s="71">
        <v>9</v>
      </c>
      <c r="AJ82" s="33">
        <f t="shared" si="25"/>
        <v>1</v>
      </c>
      <c r="AK82" s="69">
        <f t="shared" si="26"/>
        <v>69292.800000000003</v>
      </c>
      <c r="AL82" s="69">
        <f t="shared" si="27"/>
        <v>69292.800000000003</v>
      </c>
      <c r="AM82" s="70" t="s">
        <v>64</v>
      </c>
      <c r="AN82" s="70" t="s">
        <v>82</v>
      </c>
      <c r="AO82" s="70" t="s">
        <v>70</v>
      </c>
    </row>
    <row r="83" spans="1:41" x14ac:dyDescent="0.25">
      <c r="A83" s="74" t="s">
        <v>203</v>
      </c>
      <c r="B83" s="74">
        <v>2018</v>
      </c>
      <c r="C83" s="74" t="s">
        <v>61</v>
      </c>
      <c r="D83" s="74" t="s">
        <v>61</v>
      </c>
      <c r="E83" s="74" t="s">
        <v>119</v>
      </c>
      <c r="F83" s="74">
        <v>5653</v>
      </c>
      <c r="G83" s="74" t="s">
        <v>173</v>
      </c>
      <c r="H83" s="71">
        <v>0</v>
      </c>
      <c r="I83" s="71">
        <v>0</v>
      </c>
      <c r="J83" s="71">
        <v>0</v>
      </c>
      <c r="K83" s="71">
        <v>0</v>
      </c>
      <c r="L83" s="71">
        <v>13</v>
      </c>
      <c r="M83" s="71">
        <v>0</v>
      </c>
      <c r="N83" s="71">
        <v>0</v>
      </c>
      <c r="O83" s="71">
        <v>0</v>
      </c>
      <c r="P83" s="71">
        <v>0</v>
      </c>
      <c r="Q83" s="71">
        <v>0</v>
      </c>
      <c r="R83" s="71">
        <v>0</v>
      </c>
      <c r="S83" s="71">
        <v>0</v>
      </c>
      <c r="T83" s="68">
        <f t="shared" si="19"/>
        <v>13</v>
      </c>
      <c r="U83" s="71">
        <v>13</v>
      </c>
      <c r="V83" s="33">
        <f t="shared" si="20"/>
        <v>1</v>
      </c>
      <c r="W83" s="69">
        <f t="shared" si="21"/>
        <v>100089.59999999999</v>
      </c>
      <c r="X83" s="69">
        <f t="shared" si="22"/>
        <v>100089.59999999999</v>
      </c>
      <c r="Y83" s="70" t="s">
        <v>137</v>
      </c>
      <c r="Z83" s="72">
        <v>7699.2</v>
      </c>
      <c r="AA83" s="70" t="s">
        <v>204</v>
      </c>
      <c r="AB83" s="68">
        <f t="shared" si="23"/>
        <v>0</v>
      </c>
      <c r="AC83" s="73">
        <v>43231</v>
      </c>
      <c r="AD83" s="73">
        <v>43262</v>
      </c>
      <c r="AE83" s="70" t="s">
        <v>55</v>
      </c>
      <c r="AF83" s="71">
        <v>0</v>
      </c>
      <c r="AG83" s="71">
        <v>0</v>
      </c>
      <c r="AH83" s="32">
        <f t="shared" si="24"/>
        <v>13</v>
      </c>
      <c r="AI83" s="71">
        <v>13</v>
      </c>
      <c r="AJ83" s="33">
        <f t="shared" si="25"/>
        <v>1</v>
      </c>
      <c r="AK83" s="69">
        <f t="shared" si="26"/>
        <v>100089.59999999999</v>
      </c>
      <c r="AL83" s="69">
        <f t="shared" si="27"/>
        <v>100089.59999999999</v>
      </c>
      <c r="AM83" s="70" t="s">
        <v>64</v>
      </c>
      <c r="AN83" s="70" t="s">
        <v>82</v>
      </c>
      <c r="AO83" s="70" t="s">
        <v>70</v>
      </c>
    </row>
    <row r="84" spans="1:41" x14ac:dyDescent="0.25">
      <c r="A84" s="74" t="s">
        <v>205</v>
      </c>
      <c r="B84" s="74">
        <v>2018</v>
      </c>
      <c r="C84" s="74" t="s">
        <v>61</v>
      </c>
      <c r="D84" s="74" t="s">
        <v>61</v>
      </c>
      <c r="E84" s="74" t="s">
        <v>119</v>
      </c>
      <c r="F84" s="74">
        <v>5653</v>
      </c>
      <c r="G84" s="74" t="s">
        <v>173</v>
      </c>
      <c r="H84" s="71">
        <v>0</v>
      </c>
      <c r="I84" s="71">
        <v>0</v>
      </c>
      <c r="J84" s="71">
        <v>11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0</v>
      </c>
      <c r="R84" s="71">
        <v>0</v>
      </c>
      <c r="S84" s="71">
        <v>0</v>
      </c>
      <c r="T84" s="68">
        <f t="shared" si="19"/>
        <v>11</v>
      </c>
      <c r="U84" s="71">
        <v>11</v>
      </c>
      <c r="V84" s="33">
        <f t="shared" si="20"/>
        <v>1</v>
      </c>
      <c r="W84" s="69">
        <f t="shared" si="21"/>
        <v>84691.199999999997</v>
      </c>
      <c r="X84" s="69">
        <f t="shared" si="22"/>
        <v>84691.199999999997</v>
      </c>
      <c r="Y84" s="70" t="s">
        <v>137</v>
      </c>
      <c r="Z84" s="72">
        <v>7699.2</v>
      </c>
      <c r="AA84" s="70" t="s">
        <v>206</v>
      </c>
      <c r="AB84" s="68">
        <f t="shared" si="23"/>
        <v>0</v>
      </c>
      <c r="AC84" s="73">
        <v>43180</v>
      </c>
      <c r="AD84" s="73">
        <v>43211</v>
      </c>
      <c r="AE84" s="70" t="s">
        <v>55</v>
      </c>
      <c r="AF84" s="71">
        <v>0</v>
      </c>
      <c r="AG84" s="71">
        <v>0</v>
      </c>
      <c r="AH84" s="32">
        <f t="shared" si="24"/>
        <v>11</v>
      </c>
      <c r="AI84" s="71">
        <v>11</v>
      </c>
      <c r="AJ84" s="33">
        <f t="shared" si="25"/>
        <v>1</v>
      </c>
      <c r="AK84" s="69">
        <f t="shared" si="26"/>
        <v>84691.199999999997</v>
      </c>
      <c r="AL84" s="69">
        <f t="shared" si="27"/>
        <v>84691.199999999997</v>
      </c>
      <c r="AM84" s="70" t="s">
        <v>64</v>
      </c>
      <c r="AN84" s="70" t="s">
        <v>82</v>
      </c>
      <c r="AO84" s="70" t="s">
        <v>70</v>
      </c>
    </row>
    <row r="85" spans="1:41" x14ac:dyDescent="0.25">
      <c r="A85" s="74" t="s">
        <v>207</v>
      </c>
      <c r="B85" s="74">
        <v>2018</v>
      </c>
      <c r="C85" s="74" t="s">
        <v>61</v>
      </c>
      <c r="D85" s="74" t="s">
        <v>61</v>
      </c>
      <c r="E85" s="74" t="s">
        <v>119</v>
      </c>
      <c r="F85" s="74">
        <v>6086</v>
      </c>
      <c r="G85" s="74" t="s">
        <v>141</v>
      </c>
      <c r="H85" s="71">
        <v>0</v>
      </c>
      <c r="I85" s="71">
        <v>0</v>
      </c>
      <c r="J85" s="71">
        <v>0</v>
      </c>
      <c r="K85" s="71">
        <v>0</v>
      </c>
      <c r="L85" s="71">
        <v>7</v>
      </c>
      <c r="M85" s="71">
        <v>0</v>
      </c>
      <c r="N85" s="71">
        <v>0</v>
      </c>
      <c r="O85" s="71">
        <v>0</v>
      </c>
      <c r="P85" s="71">
        <v>0</v>
      </c>
      <c r="Q85" s="71">
        <v>0</v>
      </c>
      <c r="R85" s="71">
        <v>0</v>
      </c>
      <c r="S85" s="71">
        <v>0</v>
      </c>
      <c r="T85" s="68">
        <f t="shared" si="19"/>
        <v>7</v>
      </c>
      <c r="U85" s="71">
        <v>7</v>
      </c>
      <c r="V85" s="33">
        <f t="shared" si="20"/>
        <v>1</v>
      </c>
      <c r="W85" s="69">
        <f t="shared" si="21"/>
        <v>128341.98999999999</v>
      </c>
      <c r="X85" s="69">
        <f t="shared" si="22"/>
        <v>128341.98999999999</v>
      </c>
      <c r="Y85" s="70" t="s">
        <v>137</v>
      </c>
      <c r="Z85" s="72">
        <v>18334.57</v>
      </c>
      <c r="AA85" s="70" t="s">
        <v>208</v>
      </c>
      <c r="AB85" s="68">
        <f t="shared" si="23"/>
        <v>0</v>
      </c>
      <c r="AC85" s="73">
        <v>43216</v>
      </c>
      <c r="AD85" s="73">
        <v>43246</v>
      </c>
      <c r="AE85" s="70" t="s">
        <v>55</v>
      </c>
      <c r="AF85" s="71">
        <v>0</v>
      </c>
      <c r="AG85" s="71">
        <v>0</v>
      </c>
      <c r="AH85" s="32">
        <f t="shared" si="24"/>
        <v>7</v>
      </c>
      <c r="AI85" s="71">
        <v>7</v>
      </c>
      <c r="AJ85" s="33">
        <f t="shared" si="25"/>
        <v>1</v>
      </c>
      <c r="AK85" s="69">
        <f t="shared" si="26"/>
        <v>128341.98999999999</v>
      </c>
      <c r="AL85" s="69">
        <f t="shared" si="27"/>
        <v>128341.98999999999</v>
      </c>
      <c r="AM85" s="70" t="s">
        <v>64</v>
      </c>
      <c r="AN85" s="70" t="s">
        <v>82</v>
      </c>
      <c r="AO85" s="70" t="s">
        <v>70</v>
      </c>
    </row>
    <row r="86" spans="1:41" x14ac:dyDescent="0.25">
      <c r="A86" s="74" t="s">
        <v>209</v>
      </c>
      <c r="B86" s="74">
        <v>2018</v>
      </c>
      <c r="C86" s="74" t="s">
        <v>61</v>
      </c>
      <c r="D86" s="74" t="s">
        <v>61</v>
      </c>
      <c r="E86" s="74" t="s">
        <v>119</v>
      </c>
      <c r="F86" s="74">
        <v>6096</v>
      </c>
      <c r="G86" s="74" t="s">
        <v>149</v>
      </c>
      <c r="H86" s="71">
        <v>0</v>
      </c>
      <c r="I86" s="71">
        <v>0</v>
      </c>
      <c r="J86" s="71">
        <v>0</v>
      </c>
      <c r="K86" s="71">
        <v>0</v>
      </c>
      <c r="L86" s="71">
        <v>14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68">
        <f t="shared" si="19"/>
        <v>14</v>
      </c>
      <c r="U86" s="71">
        <v>14</v>
      </c>
      <c r="V86" s="33">
        <f t="shared" si="20"/>
        <v>1</v>
      </c>
      <c r="W86" s="69">
        <f t="shared" si="21"/>
        <v>425628.13999999996</v>
      </c>
      <c r="X86" s="69">
        <f t="shared" si="22"/>
        <v>425628.13999999996</v>
      </c>
      <c r="Y86" s="70" t="s">
        <v>137</v>
      </c>
      <c r="Z86" s="72">
        <v>30402.01</v>
      </c>
      <c r="AA86" s="70" t="s">
        <v>210</v>
      </c>
      <c r="AB86" s="68">
        <f t="shared" si="23"/>
        <v>0</v>
      </c>
      <c r="AC86" s="73">
        <v>43223</v>
      </c>
      <c r="AD86" s="73">
        <v>43254</v>
      </c>
      <c r="AE86" s="70" t="s">
        <v>55</v>
      </c>
      <c r="AF86" s="71">
        <v>0</v>
      </c>
      <c r="AG86" s="71">
        <v>0</v>
      </c>
      <c r="AH86" s="32">
        <f t="shared" si="24"/>
        <v>14</v>
      </c>
      <c r="AI86" s="71">
        <v>14</v>
      </c>
      <c r="AJ86" s="33">
        <f t="shared" si="25"/>
        <v>1</v>
      </c>
      <c r="AK86" s="69">
        <f t="shared" si="26"/>
        <v>425628.13999999996</v>
      </c>
      <c r="AL86" s="69">
        <f t="shared" si="27"/>
        <v>425628.13999999996</v>
      </c>
      <c r="AM86" s="70" t="s">
        <v>64</v>
      </c>
      <c r="AN86" s="70" t="s">
        <v>82</v>
      </c>
      <c r="AO86" s="70" t="s">
        <v>70</v>
      </c>
    </row>
    <row r="87" spans="1:41" x14ac:dyDescent="0.25">
      <c r="A87" s="74" t="s">
        <v>211</v>
      </c>
      <c r="B87" s="74">
        <v>2018</v>
      </c>
      <c r="C87" s="74" t="s">
        <v>61</v>
      </c>
      <c r="D87" s="74" t="s">
        <v>61</v>
      </c>
      <c r="E87" s="74" t="s">
        <v>119</v>
      </c>
      <c r="F87" s="74">
        <v>5653</v>
      </c>
      <c r="G87" s="74" t="s">
        <v>173</v>
      </c>
      <c r="H87" s="71">
        <v>0</v>
      </c>
      <c r="I87" s="71">
        <v>0</v>
      </c>
      <c r="J87" s="71">
        <v>0</v>
      </c>
      <c r="K87" s="71">
        <v>9</v>
      </c>
      <c r="L87" s="71">
        <v>0</v>
      </c>
      <c r="M87" s="71">
        <v>0</v>
      </c>
      <c r="N87" s="71">
        <v>0</v>
      </c>
      <c r="O87" s="71">
        <v>0</v>
      </c>
      <c r="P87" s="71">
        <v>0</v>
      </c>
      <c r="Q87" s="71">
        <v>0</v>
      </c>
      <c r="R87" s="71">
        <v>0</v>
      </c>
      <c r="S87" s="71">
        <v>0</v>
      </c>
      <c r="T87" s="68">
        <f t="shared" si="19"/>
        <v>9</v>
      </c>
      <c r="U87" s="71">
        <v>9</v>
      </c>
      <c r="V87" s="33">
        <f t="shared" si="20"/>
        <v>1</v>
      </c>
      <c r="W87" s="69">
        <f t="shared" si="21"/>
        <v>69292.800000000003</v>
      </c>
      <c r="X87" s="69">
        <f t="shared" si="22"/>
        <v>69292.800000000003</v>
      </c>
      <c r="Y87" s="70" t="s">
        <v>137</v>
      </c>
      <c r="Z87" s="72">
        <v>7699.2</v>
      </c>
      <c r="AA87" s="70" t="s">
        <v>212</v>
      </c>
      <c r="AB87" s="68">
        <f t="shared" si="23"/>
        <v>0</v>
      </c>
      <c r="AC87" s="73">
        <v>43201</v>
      </c>
      <c r="AD87" s="73">
        <v>43231</v>
      </c>
      <c r="AE87" s="70" t="s">
        <v>55</v>
      </c>
      <c r="AF87" s="71">
        <v>0</v>
      </c>
      <c r="AG87" s="71">
        <v>0</v>
      </c>
      <c r="AH87" s="32">
        <f t="shared" si="24"/>
        <v>9</v>
      </c>
      <c r="AI87" s="71">
        <v>9</v>
      </c>
      <c r="AJ87" s="33">
        <f t="shared" si="25"/>
        <v>1</v>
      </c>
      <c r="AK87" s="69">
        <f t="shared" si="26"/>
        <v>69292.800000000003</v>
      </c>
      <c r="AL87" s="69">
        <f t="shared" si="27"/>
        <v>69292.800000000003</v>
      </c>
      <c r="AM87" s="70" t="s">
        <v>64</v>
      </c>
      <c r="AN87" s="70" t="s">
        <v>82</v>
      </c>
      <c r="AO87" s="70" t="s">
        <v>70</v>
      </c>
    </row>
    <row r="88" spans="1:41" x14ac:dyDescent="0.25">
      <c r="A88" s="74" t="s">
        <v>213</v>
      </c>
      <c r="B88" s="74">
        <v>2018</v>
      </c>
      <c r="C88" s="74" t="s">
        <v>61</v>
      </c>
      <c r="D88" s="74" t="s">
        <v>61</v>
      </c>
      <c r="E88" s="74" t="s">
        <v>119</v>
      </c>
      <c r="F88" s="74">
        <v>5653</v>
      </c>
      <c r="G88" s="74" t="s">
        <v>173</v>
      </c>
      <c r="H88" s="71">
        <v>0</v>
      </c>
      <c r="I88" s="71">
        <v>5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71">
        <v>0</v>
      </c>
      <c r="S88" s="71">
        <v>0</v>
      </c>
      <c r="T88" s="68">
        <f t="shared" si="19"/>
        <v>5</v>
      </c>
      <c r="U88" s="71">
        <v>5</v>
      </c>
      <c r="V88" s="33">
        <f t="shared" si="20"/>
        <v>1</v>
      </c>
      <c r="W88" s="69">
        <f t="shared" si="21"/>
        <v>38496</v>
      </c>
      <c r="X88" s="69">
        <f t="shared" si="22"/>
        <v>38496</v>
      </c>
      <c r="Y88" s="70" t="s">
        <v>137</v>
      </c>
      <c r="Z88" s="72">
        <v>7699.2</v>
      </c>
      <c r="AA88" s="70" t="s">
        <v>214</v>
      </c>
      <c r="AB88" s="68">
        <f t="shared" si="23"/>
        <v>0</v>
      </c>
      <c r="AC88" s="73">
        <v>43141</v>
      </c>
      <c r="AD88" s="73">
        <v>43169</v>
      </c>
      <c r="AE88" s="70" t="s">
        <v>55</v>
      </c>
      <c r="AF88" s="71">
        <v>0</v>
      </c>
      <c r="AG88" s="71">
        <v>0</v>
      </c>
      <c r="AH88" s="32">
        <f t="shared" si="24"/>
        <v>5</v>
      </c>
      <c r="AI88" s="71">
        <v>5</v>
      </c>
      <c r="AJ88" s="33">
        <f t="shared" si="25"/>
        <v>1</v>
      </c>
      <c r="AK88" s="69">
        <f t="shared" si="26"/>
        <v>38496</v>
      </c>
      <c r="AL88" s="69">
        <f t="shared" si="27"/>
        <v>38496</v>
      </c>
      <c r="AM88" s="70" t="s">
        <v>64</v>
      </c>
      <c r="AN88" s="70" t="s">
        <v>82</v>
      </c>
      <c r="AO88" s="70" t="s">
        <v>70</v>
      </c>
    </row>
    <row r="89" spans="1:41" x14ac:dyDescent="0.25">
      <c r="A89" s="74" t="s">
        <v>215</v>
      </c>
      <c r="B89" s="74">
        <v>2018</v>
      </c>
      <c r="C89" s="74" t="s">
        <v>61</v>
      </c>
      <c r="D89" s="74" t="s">
        <v>61</v>
      </c>
      <c r="E89" s="74" t="s">
        <v>119</v>
      </c>
      <c r="F89" s="74">
        <v>5653</v>
      </c>
      <c r="G89" s="74" t="s">
        <v>173</v>
      </c>
      <c r="H89" s="71">
        <v>0</v>
      </c>
      <c r="I89" s="71">
        <v>0</v>
      </c>
      <c r="J89" s="71">
        <v>0</v>
      </c>
      <c r="K89" s="71">
        <v>14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71">
        <v>0</v>
      </c>
      <c r="S89" s="71">
        <v>0</v>
      </c>
      <c r="T89" s="68">
        <f t="shared" si="19"/>
        <v>14</v>
      </c>
      <c r="U89" s="71">
        <v>14</v>
      </c>
      <c r="V89" s="33">
        <f t="shared" si="20"/>
        <v>1</v>
      </c>
      <c r="W89" s="69">
        <f t="shared" si="21"/>
        <v>107788.8</v>
      </c>
      <c r="X89" s="69">
        <f t="shared" si="22"/>
        <v>107788.8</v>
      </c>
      <c r="Y89" s="70" t="s">
        <v>137</v>
      </c>
      <c r="Z89" s="72">
        <v>7699.2</v>
      </c>
      <c r="AA89" s="70" t="s">
        <v>216</v>
      </c>
      <c r="AB89" s="68">
        <f t="shared" si="23"/>
        <v>0</v>
      </c>
      <c r="AC89" s="73">
        <v>43202</v>
      </c>
      <c r="AD89" s="73">
        <v>43232</v>
      </c>
      <c r="AE89" s="70" t="s">
        <v>55</v>
      </c>
      <c r="AF89" s="71">
        <v>0</v>
      </c>
      <c r="AG89" s="71">
        <v>0</v>
      </c>
      <c r="AH89" s="32">
        <f t="shared" si="24"/>
        <v>14</v>
      </c>
      <c r="AI89" s="71">
        <v>14</v>
      </c>
      <c r="AJ89" s="33">
        <f t="shared" si="25"/>
        <v>1</v>
      </c>
      <c r="AK89" s="69">
        <f t="shared" si="26"/>
        <v>107788.8</v>
      </c>
      <c r="AL89" s="69">
        <f t="shared" si="27"/>
        <v>107788.8</v>
      </c>
      <c r="AM89" s="70" t="s">
        <v>64</v>
      </c>
      <c r="AN89" s="70" t="s">
        <v>82</v>
      </c>
      <c r="AO89" s="70" t="s">
        <v>70</v>
      </c>
    </row>
    <row r="90" spans="1:41" x14ac:dyDescent="0.25">
      <c r="A90" s="74" t="s">
        <v>129</v>
      </c>
      <c r="B90" s="74">
        <v>2018</v>
      </c>
      <c r="C90" s="74" t="s">
        <v>61</v>
      </c>
      <c r="D90" s="74" t="s">
        <v>61</v>
      </c>
      <c r="E90" s="74" t="s">
        <v>119</v>
      </c>
      <c r="F90" s="74">
        <v>5653</v>
      </c>
      <c r="G90" s="74" t="s">
        <v>173</v>
      </c>
      <c r="H90" s="71">
        <v>5</v>
      </c>
      <c r="I90" s="71">
        <v>0</v>
      </c>
      <c r="J90" s="71">
        <v>0</v>
      </c>
      <c r="K90" s="71">
        <v>0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Q90" s="71">
        <v>0</v>
      </c>
      <c r="R90" s="71">
        <v>0</v>
      </c>
      <c r="S90" s="71">
        <v>0</v>
      </c>
      <c r="T90" s="68">
        <f t="shared" si="19"/>
        <v>5</v>
      </c>
      <c r="U90" s="71">
        <v>5</v>
      </c>
      <c r="V90" s="33">
        <f t="shared" si="20"/>
        <v>1</v>
      </c>
      <c r="W90" s="69">
        <f t="shared" si="21"/>
        <v>38496</v>
      </c>
      <c r="X90" s="69">
        <f t="shared" si="22"/>
        <v>38496</v>
      </c>
      <c r="Y90" s="70" t="s">
        <v>137</v>
      </c>
      <c r="Z90" s="72">
        <v>7699.2</v>
      </c>
      <c r="AA90" s="70" t="s">
        <v>130</v>
      </c>
      <c r="AB90" s="68">
        <f t="shared" si="23"/>
        <v>0</v>
      </c>
      <c r="AC90" s="73">
        <v>43117</v>
      </c>
      <c r="AD90" s="73">
        <v>43148</v>
      </c>
      <c r="AE90" s="70" t="s">
        <v>55</v>
      </c>
      <c r="AF90" s="71">
        <v>0</v>
      </c>
      <c r="AG90" s="71">
        <v>0</v>
      </c>
      <c r="AH90" s="32">
        <f t="shared" si="24"/>
        <v>5</v>
      </c>
      <c r="AI90" s="71">
        <v>5</v>
      </c>
      <c r="AJ90" s="33">
        <f t="shared" si="25"/>
        <v>1</v>
      </c>
      <c r="AK90" s="69">
        <f t="shared" si="26"/>
        <v>38496</v>
      </c>
      <c r="AL90" s="69">
        <f t="shared" si="27"/>
        <v>38496</v>
      </c>
      <c r="AM90" s="70" t="s">
        <v>64</v>
      </c>
      <c r="AN90" s="70" t="s">
        <v>82</v>
      </c>
      <c r="AO90" s="70" t="s">
        <v>70</v>
      </c>
    </row>
    <row r="91" spans="1:41" x14ac:dyDescent="0.25">
      <c r="A91" s="74" t="s">
        <v>217</v>
      </c>
      <c r="B91" s="74">
        <v>2018</v>
      </c>
      <c r="C91" s="74" t="s">
        <v>61</v>
      </c>
      <c r="D91" s="74" t="s">
        <v>61</v>
      </c>
      <c r="E91" s="74" t="s">
        <v>119</v>
      </c>
      <c r="F91" s="74">
        <v>5653</v>
      </c>
      <c r="G91" s="74" t="s">
        <v>173</v>
      </c>
      <c r="H91" s="71">
        <v>0</v>
      </c>
      <c r="I91" s="71">
        <v>0</v>
      </c>
      <c r="J91" s="71">
        <v>0</v>
      </c>
      <c r="K91" s="71">
        <v>0</v>
      </c>
      <c r="L91" s="71">
        <v>23</v>
      </c>
      <c r="M91" s="71">
        <v>0</v>
      </c>
      <c r="N91" s="71">
        <v>0</v>
      </c>
      <c r="O91" s="71">
        <v>0</v>
      </c>
      <c r="P91" s="71">
        <v>0</v>
      </c>
      <c r="Q91" s="71">
        <v>0</v>
      </c>
      <c r="R91" s="71">
        <v>0</v>
      </c>
      <c r="S91" s="71">
        <v>0</v>
      </c>
      <c r="T91" s="68">
        <f t="shared" si="19"/>
        <v>23</v>
      </c>
      <c r="U91" s="71">
        <v>23</v>
      </c>
      <c r="V91" s="33">
        <f t="shared" si="20"/>
        <v>1</v>
      </c>
      <c r="W91" s="69">
        <f t="shared" si="21"/>
        <v>177081.60000000001</v>
      </c>
      <c r="X91" s="69">
        <f t="shared" si="22"/>
        <v>177081.60000000001</v>
      </c>
      <c r="Y91" s="70" t="s">
        <v>137</v>
      </c>
      <c r="Z91" s="72">
        <v>7699.2</v>
      </c>
      <c r="AA91" s="70" t="s">
        <v>218</v>
      </c>
      <c r="AB91" s="68">
        <f t="shared" si="23"/>
        <v>0</v>
      </c>
      <c r="AC91" s="73">
        <v>43236</v>
      </c>
      <c r="AD91" s="73">
        <v>43267</v>
      </c>
      <c r="AE91" s="70" t="s">
        <v>55</v>
      </c>
      <c r="AF91" s="71">
        <v>0</v>
      </c>
      <c r="AG91" s="71">
        <v>0</v>
      </c>
      <c r="AH91" s="32">
        <f t="shared" si="24"/>
        <v>23</v>
      </c>
      <c r="AI91" s="71">
        <v>23</v>
      </c>
      <c r="AJ91" s="33">
        <f t="shared" si="25"/>
        <v>1</v>
      </c>
      <c r="AK91" s="69">
        <f t="shared" si="26"/>
        <v>177081.60000000001</v>
      </c>
      <c r="AL91" s="69">
        <f t="shared" si="27"/>
        <v>177081.60000000001</v>
      </c>
      <c r="AM91" s="70" t="s">
        <v>64</v>
      </c>
      <c r="AN91" s="70" t="s">
        <v>82</v>
      </c>
      <c r="AO91" s="70" t="s">
        <v>70</v>
      </c>
    </row>
    <row r="92" spans="1:41" x14ac:dyDescent="0.25">
      <c r="A92" s="74" t="s">
        <v>219</v>
      </c>
      <c r="B92" s="74">
        <v>2018</v>
      </c>
      <c r="C92" s="74" t="s">
        <v>61</v>
      </c>
      <c r="D92" s="74" t="s">
        <v>61</v>
      </c>
      <c r="E92" s="74" t="s">
        <v>119</v>
      </c>
      <c r="F92" s="74">
        <v>5653</v>
      </c>
      <c r="G92" s="74" t="s">
        <v>173</v>
      </c>
      <c r="H92" s="71">
        <v>0</v>
      </c>
      <c r="I92" s="71">
        <v>0</v>
      </c>
      <c r="J92" s="71">
        <v>0</v>
      </c>
      <c r="K92" s="71">
        <v>0</v>
      </c>
      <c r="L92" s="71">
        <v>6</v>
      </c>
      <c r="M92" s="71">
        <v>0</v>
      </c>
      <c r="N92" s="71">
        <v>0</v>
      </c>
      <c r="O92" s="71">
        <v>0</v>
      </c>
      <c r="P92" s="71">
        <v>0</v>
      </c>
      <c r="Q92" s="71">
        <v>0</v>
      </c>
      <c r="R92" s="71">
        <v>0</v>
      </c>
      <c r="S92" s="71">
        <v>0</v>
      </c>
      <c r="T92" s="68">
        <f t="shared" si="19"/>
        <v>6</v>
      </c>
      <c r="U92" s="71">
        <v>6</v>
      </c>
      <c r="V92" s="33">
        <f t="shared" si="20"/>
        <v>1</v>
      </c>
      <c r="W92" s="69">
        <f t="shared" si="21"/>
        <v>46195.199999999997</v>
      </c>
      <c r="X92" s="69">
        <f t="shared" si="22"/>
        <v>46195.199999999997</v>
      </c>
      <c r="Y92" s="70" t="s">
        <v>137</v>
      </c>
      <c r="Z92" s="72">
        <v>7699.2</v>
      </c>
      <c r="AA92" s="70" t="s">
        <v>220</v>
      </c>
      <c r="AB92" s="68">
        <f t="shared" si="23"/>
        <v>0</v>
      </c>
      <c r="AC92" s="73">
        <v>43238</v>
      </c>
      <c r="AD92" s="73">
        <v>43269</v>
      </c>
      <c r="AE92" s="70" t="s">
        <v>55</v>
      </c>
      <c r="AF92" s="71">
        <v>0</v>
      </c>
      <c r="AG92" s="71">
        <v>0</v>
      </c>
      <c r="AH92" s="32">
        <f t="shared" si="24"/>
        <v>6</v>
      </c>
      <c r="AI92" s="71">
        <v>6</v>
      </c>
      <c r="AJ92" s="33">
        <f t="shared" si="25"/>
        <v>1</v>
      </c>
      <c r="AK92" s="69">
        <f t="shared" si="26"/>
        <v>46195.199999999997</v>
      </c>
      <c r="AL92" s="69">
        <f t="shared" si="27"/>
        <v>46195.199999999997</v>
      </c>
      <c r="AM92" s="70" t="s">
        <v>64</v>
      </c>
      <c r="AN92" s="70" t="s">
        <v>82</v>
      </c>
      <c r="AO92" s="70" t="s">
        <v>70</v>
      </c>
    </row>
    <row r="93" spans="1:41" x14ac:dyDescent="0.25">
      <c r="A93" s="74" t="s">
        <v>221</v>
      </c>
      <c r="B93" s="74">
        <v>2018</v>
      </c>
      <c r="C93" s="74" t="s">
        <v>61</v>
      </c>
      <c r="D93" s="74" t="s">
        <v>61</v>
      </c>
      <c r="E93" s="74" t="s">
        <v>119</v>
      </c>
      <c r="F93" s="74">
        <v>5653</v>
      </c>
      <c r="G93" s="74" t="s">
        <v>173</v>
      </c>
      <c r="H93" s="71">
        <v>0</v>
      </c>
      <c r="I93" s="71">
        <v>0</v>
      </c>
      <c r="J93" s="71">
        <v>0</v>
      </c>
      <c r="K93" s="71">
        <v>0</v>
      </c>
      <c r="L93" s="71">
        <v>42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68">
        <f t="shared" si="19"/>
        <v>42</v>
      </c>
      <c r="U93" s="71">
        <v>42</v>
      </c>
      <c r="V93" s="33">
        <f t="shared" si="20"/>
        <v>1</v>
      </c>
      <c r="W93" s="69">
        <f t="shared" si="21"/>
        <v>323366.39999999997</v>
      </c>
      <c r="X93" s="69">
        <f t="shared" si="22"/>
        <v>323366.39999999997</v>
      </c>
      <c r="Y93" s="70" t="s">
        <v>137</v>
      </c>
      <c r="Z93" s="72">
        <v>7699.2</v>
      </c>
      <c r="AA93" s="70" t="s">
        <v>222</v>
      </c>
      <c r="AB93" s="68">
        <f t="shared" si="23"/>
        <v>0</v>
      </c>
      <c r="AC93" s="73">
        <v>43215</v>
      </c>
      <c r="AD93" s="73">
        <v>43245</v>
      </c>
      <c r="AE93" s="70" t="s">
        <v>55</v>
      </c>
      <c r="AF93" s="71">
        <v>0</v>
      </c>
      <c r="AG93" s="71">
        <v>0</v>
      </c>
      <c r="AH93" s="32">
        <f t="shared" si="24"/>
        <v>42</v>
      </c>
      <c r="AI93" s="71">
        <v>42</v>
      </c>
      <c r="AJ93" s="33">
        <f t="shared" si="25"/>
        <v>1</v>
      </c>
      <c r="AK93" s="69">
        <f t="shared" si="26"/>
        <v>323366.39999999997</v>
      </c>
      <c r="AL93" s="69">
        <f t="shared" si="27"/>
        <v>323366.39999999997</v>
      </c>
      <c r="AM93" s="70" t="s">
        <v>64</v>
      </c>
      <c r="AN93" s="70" t="s">
        <v>82</v>
      </c>
      <c r="AO93" s="70" t="s">
        <v>70</v>
      </c>
    </row>
    <row r="94" spans="1:41" x14ac:dyDescent="0.25">
      <c r="A94" s="74" t="s">
        <v>223</v>
      </c>
      <c r="B94" s="74">
        <v>2018</v>
      </c>
      <c r="C94" s="74" t="s">
        <v>61</v>
      </c>
      <c r="D94" s="74" t="s">
        <v>61</v>
      </c>
      <c r="E94" s="74" t="s">
        <v>119</v>
      </c>
      <c r="F94" s="74">
        <v>5653</v>
      </c>
      <c r="G94" s="74" t="s">
        <v>173</v>
      </c>
      <c r="H94" s="71">
        <v>0</v>
      </c>
      <c r="I94" s="71">
        <v>9</v>
      </c>
      <c r="J94" s="71">
        <v>0</v>
      </c>
      <c r="K94" s="71">
        <v>0</v>
      </c>
      <c r="L94" s="71">
        <v>0</v>
      </c>
      <c r="M94" s="71">
        <v>0</v>
      </c>
      <c r="N94" s="71">
        <v>0</v>
      </c>
      <c r="O94" s="71">
        <v>0</v>
      </c>
      <c r="P94" s="71">
        <v>0</v>
      </c>
      <c r="Q94" s="71">
        <v>0</v>
      </c>
      <c r="R94" s="71">
        <v>0</v>
      </c>
      <c r="S94" s="71">
        <v>0</v>
      </c>
      <c r="T94" s="68">
        <f t="shared" si="19"/>
        <v>9</v>
      </c>
      <c r="U94" s="71">
        <v>9</v>
      </c>
      <c r="V94" s="33">
        <f t="shared" si="20"/>
        <v>1</v>
      </c>
      <c r="W94" s="69">
        <f t="shared" si="21"/>
        <v>69292.800000000003</v>
      </c>
      <c r="X94" s="69">
        <f t="shared" si="22"/>
        <v>69292.800000000003</v>
      </c>
      <c r="Y94" s="70" t="s">
        <v>137</v>
      </c>
      <c r="Z94" s="72">
        <v>7699.2</v>
      </c>
      <c r="AA94" s="70" t="s">
        <v>224</v>
      </c>
      <c r="AB94" s="68">
        <f t="shared" si="23"/>
        <v>0</v>
      </c>
      <c r="AC94" s="73">
        <v>43131</v>
      </c>
      <c r="AD94" s="73">
        <v>43159</v>
      </c>
      <c r="AE94" s="70" t="s">
        <v>55</v>
      </c>
      <c r="AF94" s="71">
        <v>0</v>
      </c>
      <c r="AG94" s="71">
        <v>0</v>
      </c>
      <c r="AH94" s="32">
        <f t="shared" si="24"/>
        <v>9</v>
      </c>
      <c r="AI94" s="71">
        <v>9</v>
      </c>
      <c r="AJ94" s="33">
        <f t="shared" si="25"/>
        <v>1</v>
      </c>
      <c r="AK94" s="69">
        <f t="shared" si="26"/>
        <v>69292.800000000003</v>
      </c>
      <c r="AL94" s="69">
        <f t="shared" si="27"/>
        <v>69292.800000000003</v>
      </c>
      <c r="AM94" s="70" t="s">
        <v>64</v>
      </c>
      <c r="AN94" s="70" t="s">
        <v>82</v>
      </c>
      <c r="AO94" s="70" t="s">
        <v>70</v>
      </c>
    </row>
    <row r="95" spans="1:41" x14ac:dyDescent="0.25">
      <c r="A95" s="74" t="s">
        <v>225</v>
      </c>
      <c r="B95" s="74">
        <v>2018</v>
      </c>
      <c r="C95" s="74" t="s">
        <v>61</v>
      </c>
      <c r="D95" s="74" t="s">
        <v>61</v>
      </c>
      <c r="E95" s="74" t="s">
        <v>119</v>
      </c>
      <c r="F95" s="74">
        <v>5653</v>
      </c>
      <c r="G95" s="74" t="s">
        <v>173</v>
      </c>
      <c r="H95" s="71">
        <v>0</v>
      </c>
      <c r="I95" s="71">
        <v>0</v>
      </c>
      <c r="J95" s="71">
        <v>0</v>
      </c>
      <c r="K95" s="71">
        <v>0</v>
      </c>
      <c r="L95" s="71">
        <v>9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68">
        <f t="shared" si="19"/>
        <v>9</v>
      </c>
      <c r="U95" s="71">
        <v>9</v>
      </c>
      <c r="V95" s="33">
        <f t="shared" si="20"/>
        <v>1</v>
      </c>
      <c r="W95" s="69">
        <f t="shared" si="21"/>
        <v>69292.800000000003</v>
      </c>
      <c r="X95" s="69">
        <f t="shared" si="22"/>
        <v>69292.800000000003</v>
      </c>
      <c r="Y95" s="70" t="s">
        <v>137</v>
      </c>
      <c r="Z95" s="72">
        <v>7699.2</v>
      </c>
      <c r="AA95" s="70" t="s">
        <v>226</v>
      </c>
      <c r="AB95" s="68">
        <f t="shared" si="23"/>
        <v>0</v>
      </c>
      <c r="AC95" s="73">
        <v>43220</v>
      </c>
      <c r="AD95" s="73">
        <v>43250</v>
      </c>
      <c r="AE95" s="70" t="s">
        <v>55</v>
      </c>
      <c r="AF95" s="71">
        <v>0</v>
      </c>
      <c r="AG95" s="71">
        <v>0</v>
      </c>
      <c r="AH95" s="32">
        <f t="shared" si="24"/>
        <v>9</v>
      </c>
      <c r="AI95" s="71">
        <v>9</v>
      </c>
      <c r="AJ95" s="33">
        <f t="shared" si="25"/>
        <v>1</v>
      </c>
      <c r="AK95" s="69">
        <f t="shared" si="26"/>
        <v>69292.800000000003</v>
      </c>
      <c r="AL95" s="69">
        <f t="shared" si="27"/>
        <v>69292.800000000003</v>
      </c>
      <c r="AM95" s="70" t="s">
        <v>64</v>
      </c>
      <c r="AN95" s="70" t="s">
        <v>82</v>
      </c>
      <c r="AO95" s="70" t="s">
        <v>70</v>
      </c>
    </row>
    <row r="96" spans="1:41" x14ac:dyDescent="0.25">
      <c r="A96" s="74" t="s">
        <v>227</v>
      </c>
      <c r="B96" s="74">
        <v>2018</v>
      </c>
      <c r="C96" s="74" t="s">
        <v>61</v>
      </c>
      <c r="D96" s="74" t="s">
        <v>61</v>
      </c>
      <c r="E96" s="74" t="s">
        <v>120</v>
      </c>
      <c r="F96" s="74">
        <v>5653</v>
      </c>
      <c r="G96" s="74" t="s">
        <v>173</v>
      </c>
      <c r="H96" s="71">
        <v>4</v>
      </c>
      <c r="I96" s="71"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71">
        <v>0</v>
      </c>
      <c r="T96" s="68">
        <f t="shared" si="19"/>
        <v>4</v>
      </c>
      <c r="U96" s="71">
        <v>4</v>
      </c>
      <c r="V96" s="33">
        <f t="shared" si="20"/>
        <v>1</v>
      </c>
      <c r="W96" s="69">
        <f t="shared" si="21"/>
        <v>30796.799999999999</v>
      </c>
      <c r="X96" s="69">
        <f t="shared" si="22"/>
        <v>30796.799999999999</v>
      </c>
      <c r="Y96" s="70" t="s">
        <v>137</v>
      </c>
      <c r="Z96" s="72">
        <v>7699.2</v>
      </c>
      <c r="AA96" s="70" t="s">
        <v>228</v>
      </c>
      <c r="AB96" s="68">
        <f t="shared" si="23"/>
        <v>0</v>
      </c>
      <c r="AC96" s="73">
        <v>43122</v>
      </c>
      <c r="AD96" s="73">
        <v>43153</v>
      </c>
      <c r="AE96" s="70" t="s">
        <v>55</v>
      </c>
      <c r="AF96" s="71">
        <v>0</v>
      </c>
      <c r="AG96" s="71">
        <v>0</v>
      </c>
      <c r="AH96" s="32">
        <f t="shared" si="24"/>
        <v>4</v>
      </c>
      <c r="AI96" s="71">
        <v>4</v>
      </c>
      <c r="AJ96" s="33">
        <f t="shared" si="25"/>
        <v>1</v>
      </c>
      <c r="AK96" s="69">
        <f t="shared" si="26"/>
        <v>30796.799999999999</v>
      </c>
      <c r="AL96" s="69">
        <f t="shared" si="27"/>
        <v>30796.799999999999</v>
      </c>
      <c r="AM96" s="70" t="s">
        <v>64</v>
      </c>
      <c r="AN96" s="70" t="s">
        <v>82</v>
      </c>
      <c r="AO96" s="70" t="s">
        <v>70</v>
      </c>
    </row>
    <row r="97" spans="1:41" x14ac:dyDescent="0.25">
      <c r="A97" s="74" t="s">
        <v>229</v>
      </c>
      <c r="B97" s="74">
        <v>2018</v>
      </c>
      <c r="C97" s="74" t="s">
        <v>61</v>
      </c>
      <c r="D97" s="74" t="s">
        <v>61</v>
      </c>
      <c r="E97" s="74" t="s">
        <v>120</v>
      </c>
      <c r="F97" s="74">
        <v>5653</v>
      </c>
      <c r="G97" s="74" t="s">
        <v>173</v>
      </c>
      <c r="H97" s="71">
        <v>0</v>
      </c>
      <c r="I97" s="71">
        <v>4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Q97" s="71">
        <v>0</v>
      </c>
      <c r="R97" s="71">
        <v>0</v>
      </c>
      <c r="S97" s="71">
        <v>0</v>
      </c>
      <c r="T97" s="68">
        <f t="shared" si="19"/>
        <v>4</v>
      </c>
      <c r="U97" s="71">
        <v>4</v>
      </c>
      <c r="V97" s="33">
        <f t="shared" si="20"/>
        <v>1</v>
      </c>
      <c r="W97" s="69">
        <f t="shared" si="21"/>
        <v>30796.799999999999</v>
      </c>
      <c r="X97" s="69">
        <f t="shared" si="22"/>
        <v>30796.799999999999</v>
      </c>
      <c r="Y97" s="70" t="s">
        <v>137</v>
      </c>
      <c r="Z97" s="72">
        <v>7699.2</v>
      </c>
      <c r="AA97" s="70" t="s">
        <v>230</v>
      </c>
      <c r="AB97" s="68">
        <f t="shared" si="23"/>
        <v>0</v>
      </c>
      <c r="AC97" s="73">
        <v>43138</v>
      </c>
      <c r="AD97" s="73">
        <v>43166</v>
      </c>
      <c r="AE97" s="70" t="s">
        <v>55</v>
      </c>
      <c r="AF97" s="71">
        <v>0</v>
      </c>
      <c r="AG97" s="71">
        <v>0</v>
      </c>
      <c r="AH97" s="32">
        <f t="shared" si="24"/>
        <v>4</v>
      </c>
      <c r="AI97" s="71">
        <v>4</v>
      </c>
      <c r="AJ97" s="33">
        <f t="shared" si="25"/>
        <v>1</v>
      </c>
      <c r="AK97" s="69">
        <f t="shared" si="26"/>
        <v>30796.799999999999</v>
      </c>
      <c r="AL97" s="69">
        <f t="shared" si="27"/>
        <v>30796.799999999999</v>
      </c>
      <c r="AM97" s="70" t="s">
        <v>64</v>
      </c>
      <c r="AN97" s="70" t="s">
        <v>82</v>
      </c>
      <c r="AO97" s="70" t="s">
        <v>70</v>
      </c>
    </row>
    <row r="98" spans="1:41" x14ac:dyDescent="0.25">
      <c r="A98" s="74" t="s">
        <v>231</v>
      </c>
      <c r="B98" s="74">
        <v>2018</v>
      </c>
      <c r="C98" s="74" t="s">
        <v>61</v>
      </c>
      <c r="D98" s="74" t="s">
        <v>61</v>
      </c>
      <c r="E98" s="74" t="s">
        <v>120</v>
      </c>
      <c r="F98" s="74">
        <v>5653</v>
      </c>
      <c r="G98" s="74" t="s">
        <v>173</v>
      </c>
      <c r="H98" s="71">
        <v>0</v>
      </c>
      <c r="I98" s="71">
        <v>0</v>
      </c>
      <c r="J98" s="71">
        <v>0</v>
      </c>
      <c r="K98" s="71">
        <v>0</v>
      </c>
      <c r="L98" s="71">
        <v>4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R98" s="71">
        <v>0</v>
      </c>
      <c r="S98" s="71">
        <v>0</v>
      </c>
      <c r="T98" s="68">
        <f t="shared" si="19"/>
        <v>4</v>
      </c>
      <c r="U98" s="71">
        <v>4</v>
      </c>
      <c r="V98" s="33">
        <f t="shared" si="20"/>
        <v>1</v>
      </c>
      <c r="W98" s="69">
        <f t="shared" si="21"/>
        <v>30796.799999999999</v>
      </c>
      <c r="X98" s="69">
        <f t="shared" si="22"/>
        <v>30796.799999999999</v>
      </c>
      <c r="Y98" s="70" t="s">
        <v>137</v>
      </c>
      <c r="Z98" s="72">
        <v>7699.2</v>
      </c>
      <c r="AA98" s="70" t="s">
        <v>232</v>
      </c>
      <c r="AB98" s="68">
        <f t="shared" si="23"/>
        <v>0</v>
      </c>
      <c r="AC98" s="73">
        <v>43245</v>
      </c>
      <c r="AD98" s="73">
        <v>43276</v>
      </c>
      <c r="AE98" s="70" t="s">
        <v>55</v>
      </c>
      <c r="AF98" s="71">
        <v>0</v>
      </c>
      <c r="AG98" s="71">
        <v>0</v>
      </c>
      <c r="AH98" s="32">
        <f t="shared" si="24"/>
        <v>4</v>
      </c>
      <c r="AI98" s="71">
        <v>4</v>
      </c>
      <c r="AJ98" s="33">
        <f t="shared" si="25"/>
        <v>1</v>
      </c>
      <c r="AK98" s="69">
        <f t="shared" si="26"/>
        <v>30796.799999999999</v>
      </c>
      <c r="AL98" s="69">
        <f t="shared" si="27"/>
        <v>30796.799999999999</v>
      </c>
      <c r="AM98" s="70" t="s">
        <v>64</v>
      </c>
      <c r="AN98" s="70" t="s">
        <v>82</v>
      </c>
      <c r="AO98" s="70" t="s">
        <v>70</v>
      </c>
    </row>
    <row r="99" spans="1:41" x14ac:dyDescent="0.25">
      <c r="A99" s="74" t="s">
        <v>233</v>
      </c>
      <c r="B99" s="74">
        <v>2018</v>
      </c>
      <c r="C99" s="74" t="s">
        <v>61</v>
      </c>
      <c r="D99" s="74" t="s">
        <v>61</v>
      </c>
      <c r="E99" s="74" t="s">
        <v>120</v>
      </c>
      <c r="F99" s="74">
        <v>5653</v>
      </c>
      <c r="G99" s="74" t="s">
        <v>173</v>
      </c>
      <c r="H99" s="71">
        <v>0</v>
      </c>
      <c r="I99" s="71">
        <v>5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68">
        <f t="shared" ref="T99:T121" si="28">SUM(H99:S99)</f>
        <v>5</v>
      </c>
      <c r="U99" s="71">
        <v>5</v>
      </c>
      <c r="V99" s="33">
        <f t="shared" ref="V99:V121" si="29">IF(ISERROR(T99/U99),0,(T99/U99))</f>
        <v>1</v>
      </c>
      <c r="W99" s="69">
        <f t="shared" ref="W99:W121" si="30">T99*Z99</f>
        <v>38496</v>
      </c>
      <c r="X99" s="69">
        <f t="shared" ref="X99:X121" si="31">U99*Z99</f>
        <v>38496</v>
      </c>
      <c r="Y99" s="70" t="s">
        <v>137</v>
      </c>
      <c r="Z99" s="72">
        <v>7699.2</v>
      </c>
      <c r="AA99" s="70" t="s">
        <v>234</v>
      </c>
      <c r="AB99" s="68">
        <f t="shared" ref="AB99:AB121" si="32">U99-T99</f>
        <v>0</v>
      </c>
      <c r="AC99" s="73">
        <v>43132</v>
      </c>
      <c r="AD99" s="73">
        <v>43160</v>
      </c>
      <c r="AE99" s="70" t="s">
        <v>55</v>
      </c>
      <c r="AF99" s="71">
        <v>0</v>
      </c>
      <c r="AG99" s="71">
        <v>0</v>
      </c>
      <c r="AH99" s="32">
        <f t="shared" ref="AH99:AH121" si="33">T99+AF99+AG99</f>
        <v>5</v>
      </c>
      <c r="AI99" s="71">
        <v>5</v>
      </c>
      <c r="AJ99" s="33">
        <f t="shared" ref="AJ99:AJ121" si="34">IF(ISERROR(AH99/AI99),0,(AH99/AI99))</f>
        <v>1</v>
      </c>
      <c r="AK99" s="69">
        <f t="shared" ref="AK99:AK121" si="35">AH99*Z99</f>
        <v>38496</v>
      </c>
      <c r="AL99" s="69">
        <f t="shared" ref="AL99:AL121" si="36">AI99*Z99</f>
        <v>38496</v>
      </c>
      <c r="AM99" s="70" t="s">
        <v>64</v>
      </c>
      <c r="AN99" s="70" t="s">
        <v>82</v>
      </c>
      <c r="AO99" s="70" t="s">
        <v>70</v>
      </c>
    </row>
    <row r="100" spans="1:41" x14ac:dyDescent="0.25">
      <c r="A100" s="74" t="s">
        <v>122</v>
      </c>
      <c r="B100" s="74">
        <v>2018</v>
      </c>
      <c r="C100" s="74" t="s">
        <v>61</v>
      </c>
      <c r="D100" s="74" t="s">
        <v>61</v>
      </c>
      <c r="E100" s="74" t="s">
        <v>62</v>
      </c>
      <c r="F100" s="74">
        <v>5452</v>
      </c>
      <c r="G100" s="74" t="s">
        <v>164</v>
      </c>
      <c r="H100" s="71">
        <v>0</v>
      </c>
      <c r="I100" s="71">
        <v>195</v>
      </c>
      <c r="J100" s="71">
        <v>0</v>
      </c>
      <c r="K100" s="71">
        <v>0</v>
      </c>
      <c r="L100" s="71">
        <v>130</v>
      </c>
      <c r="M100" s="71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68">
        <f t="shared" si="28"/>
        <v>325</v>
      </c>
      <c r="U100" s="71">
        <v>650</v>
      </c>
      <c r="V100" s="33">
        <f t="shared" si="29"/>
        <v>0.5</v>
      </c>
      <c r="W100" s="69">
        <f t="shared" si="30"/>
        <v>4417725</v>
      </c>
      <c r="X100" s="69">
        <f t="shared" si="31"/>
        <v>8835450</v>
      </c>
      <c r="Y100" s="70" t="s">
        <v>137</v>
      </c>
      <c r="Z100" s="72">
        <v>13593</v>
      </c>
      <c r="AA100" s="70" t="s">
        <v>116</v>
      </c>
      <c r="AB100" s="68">
        <f t="shared" si="32"/>
        <v>325</v>
      </c>
      <c r="AC100" s="73">
        <v>43091</v>
      </c>
      <c r="AD100" s="73">
        <v>43465</v>
      </c>
      <c r="AE100" s="70" t="s">
        <v>55</v>
      </c>
      <c r="AF100" s="71">
        <v>0</v>
      </c>
      <c r="AG100" s="71">
        <v>0</v>
      </c>
      <c r="AH100" s="32">
        <f t="shared" si="33"/>
        <v>325</v>
      </c>
      <c r="AI100" s="71">
        <v>650</v>
      </c>
      <c r="AJ100" s="33">
        <f t="shared" si="34"/>
        <v>0.5</v>
      </c>
      <c r="AK100" s="69">
        <f t="shared" si="35"/>
        <v>4417725</v>
      </c>
      <c r="AL100" s="69">
        <f t="shared" si="36"/>
        <v>8835450</v>
      </c>
      <c r="AM100" s="70" t="s">
        <v>37</v>
      </c>
      <c r="AN100" s="70" t="s">
        <v>57</v>
      </c>
      <c r="AO100" s="70" t="s">
        <v>79</v>
      </c>
    </row>
    <row r="101" spans="1:41" x14ac:dyDescent="0.25">
      <c r="A101" s="74" t="s">
        <v>235</v>
      </c>
      <c r="B101" s="74">
        <v>2018</v>
      </c>
      <c r="C101" s="74" t="s">
        <v>63</v>
      </c>
      <c r="D101" s="74" t="s">
        <v>63</v>
      </c>
      <c r="E101" s="74" t="s">
        <v>63</v>
      </c>
      <c r="F101" s="74">
        <v>5653</v>
      </c>
      <c r="G101" s="74" t="s">
        <v>173</v>
      </c>
      <c r="H101" s="71">
        <v>0</v>
      </c>
      <c r="I101" s="71">
        <v>4</v>
      </c>
      <c r="J101" s="71">
        <v>0</v>
      </c>
      <c r="K101" s="71">
        <v>0</v>
      </c>
      <c r="L101" s="71">
        <v>0</v>
      </c>
      <c r="M101" s="71">
        <v>0</v>
      </c>
      <c r="N101" s="71">
        <v>0</v>
      </c>
      <c r="O101" s="71">
        <v>0</v>
      </c>
      <c r="P101" s="71">
        <v>0</v>
      </c>
      <c r="Q101" s="71">
        <v>0</v>
      </c>
      <c r="R101" s="71">
        <v>0</v>
      </c>
      <c r="S101" s="71">
        <v>0</v>
      </c>
      <c r="T101" s="68">
        <f t="shared" si="28"/>
        <v>4</v>
      </c>
      <c r="U101" s="71">
        <v>4</v>
      </c>
      <c r="V101" s="33">
        <f t="shared" si="29"/>
        <v>1</v>
      </c>
      <c r="W101" s="69">
        <f t="shared" si="30"/>
        <v>30796.799999999999</v>
      </c>
      <c r="X101" s="69">
        <f t="shared" si="31"/>
        <v>30796.799999999999</v>
      </c>
      <c r="Y101" s="70" t="s">
        <v>137</v>
      </c>
      <c r="Z101" s="72">
        <v>7699.2</v>
      </c>
      <c r="AA101" s="70" t="s">
        <v>236</v>
      </c>
      <c r="AB101" s="68">
        <f t="shared" si="32"/>
        <v>0</v>
      </c>
      <c r="AC101" s="73">
        <v>42503</v>
      </c>
      <c r="AD101" s="73">
        <v>43281</v>
      </c>
      <c r="AE101" s="70" t="s">
        <v>55</v>
      </c>
      <c r="AF101" s="71">
        <v>53</v>
      </c>
      <c r="AG101" s="71">
        <v>160</v>
      </c>
      <c r="AH101" s="32">
        <f t="shared" si="33"/>
        <v>217</v>
      </c>
      <c r="AI101" s="71">
        <v>217</v>
      </c>
      <c r="AJ101" s="33">
        <f t="shared" si="34"/>
        <v>1</v>
      </c>
      <c r="AK101" s="69">
        <f t="shared" si="35"/>
        <v>1670726.4</v>
      </c>
      <c r="AL101" s="69">
        <f t="shared" si="36"/>
        <v>1670726.4</v>
      </c>
      <c r="AM101" s="70" t="s">
        <v>64</v>
      </c>
      <c r="AN101" s="70" t="s">
        <v>57</v>
      </c>
      <c r="AO101" s="70" t="s">
        <v>70</v>
      </c>
    </row>
    <row r="102" spans="1:41" x14ac:dyDescent="0.25">
      <c r="A102" s="74" t="s">
        <v>235</v>
      </c>
      <c r="B102" s="74">
        <v>2018</v>
      </c>
      <c r="C102" s="74" t="s">
        <v>63</v>
      </c>
      <c r="D102" s="74" t="s">
        <v>63</v>
      </c>
      <c r="E102" s="74" t="s">
        <v>63</v>
      </c>
      <c r="F102" s="74">
        <v>6086</v>
      </c>
      <c r="G102" s="74" t="s">
        <v>141</v>
      </c>
      <c r="H102" s="71">
        <v>4</v>
      </c>
      <c r="I102" s="71">
        <v>2</v>
      </c>
      <c r="J102" s="71">
        <v>25</v>
      </c>
      <c r="K102" s="71">
        <v>8</v>
      </c>
      <c r="L102" s="71">
        <v>14</v>
      </c>
      <c r="M102" s="71">
        <v>0</v>
      </c>
      <c r="N102" s="71">
        <v>0</v>
      </c>
      <c r="O102" s="71">
        <v>0</v>
      </c>
      <c r="P102" s="71">
        <v>0</v>
      </c>
      <c r="Q102" s="71">
        <v>0</v>
      </c>
      <c r="R102" s="71">
        <v>0</v>
      </c>
      <c r="S102" s="71">
        <v>0</v>
      </c>
      <c r="T102" s="68">
        <f t="shared" si="28"/>
        <v>53</v>
      </c>
      <c r="U102" s="71">
        <v>53</v>
      </c>
      <c r="V102" s="33">
        <f t="shared" si="29"/>
        <v>1</v>
      </c>
      <c r="W102" s="69">
        <f t="shared" si="30"/>
        <v>971732.21</v>
      </c>
      <c r="X102" s="69">
        <f t="shared" si="31"/>
        <v>971732.21</v>
      </c>
      <c r="Y102" s="70" t="s">
        <v>137</v>
      </c>
      <c r="Z102" s="72">
        <v>18334.57</v>
      </c>
      <c r="AA102" s="70" t="s">
        <v>236</v>
      </c>
      <c r="AB102" s="68">
        <f t="shared" si="32"/>
        <v>0</v>
      </c>
      <c r="AC102" s="73">
        <v>42503</v>
      </c>
      <c r="AD102" s="73">
        <v>43281</v>
      </c>
      <c r="AE102" s="70" t="s">
        <v>55</v>
      </c>
      <c r="AF102" s="71">
        <v>48</v>
      </c>
      <c r="AG102" s="71">
        <v>166</v>
      </c>
      <c r="AH102" s="32">
        <f t="shared" si="33"/>
        <v>267</v>
      </c>
      <c r="AI102" s="71">
        <v>267</v>
      </c>
      <c r="AJ102" s="33">
        <f t="shared" si="34"/>
        <v>1</v>
      </c>
      <c r="AK102" s="69">
        <f t="shared" si="35"/>
        <v>4895330.1899999995</v>
      </c>
      <c r="AL102" s="69">
        <f t="shared" si="36"/>
        <v>4895330.1899999995</v>
      </c>
      <c r="AM102" s="70" t="s">
        <v>64</v>
      </c>
      <c r="AN102" s="70" t="s">
        <v>57</v>
      </c>
      <c r="AO102" s="70" t="s">
        <v>70</v>
      </c>
    </row>
    <row r="103" spans="1:41" x14ac:dyDescent="0.25">
      <c r="A103" s="74" t="s">
        <v>123</v>
      </c>
      <c r="B103" s="74">
        <v>2018</v>
      </c>
      <c r="C103" s="74" t="s">
        <v>63</v>
      </c>
      <c r="D103" s="74" t="s">
        <v>63</v>
      </c>
      <c r="E103" s="74" t="s">
        <v>74</v>
      </c>
      <c r="F103" s="74">
        <v>5452</v>
      </c>
      <c r="G103" s="74" t="s">
        <v>164</v>
      </c>
      <c r="H103" s="71">
        <v>801</v>
      </c>
      <c r="I103" s="71">
        <v>0</v>
      </c>
      <c r="J103" s="71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71">
        <v>0</v>
      </c>
      <c r="S103" s="71">
        <v>0</v>
      </c>
      <c r="T103" s="68">
        <f t="shared" si="28"/>
        <v>801</v>
      </c>
      <c r="U103" s="71">
        <v>0</v>
      </c>
      <c r="V103" s="33">
        <f t="shared" si="29"/>
        <v>0</v>
      </c>
      <c r="W103" s="69">
        <f t="shared" si="30"/>
        <v>10887993</v>
      </c>
      <c r="X103" s="69">
        <f t="shared" si="31"/>
        <v>0</v>
      </c>
      <c r="Y103" s="70" t="s">
        <v>137</v>
      </c>
      <c r="Z103" s="72">
        <v>13593</v>
      </c>
      <c r="AA103" s="70" t="s">
        <v>116</v>
      </c>
      <c r="AB103" s="68">
        <f t="shared" si="32"/>
        <v>-801</v>
      </c>
      <c r="AC103" s="73">
        <v>43110</v>
      </c>
      <c r="AD103" s="73">
        <v>43465</v>
      </c>
      <c r="AE103" s="70" t="s">
        <v>55</v>
      </c>
      <c r="AF103" s="71">
        <v>0</v>
      </c>
      <c r="AG103" s="71">
        <v>0</v>
      </c>
      <c r="AH103" s="32">
        <f t="shared" si="33"/>
        <v>801</v>
      </c>
      <c r="AI103" s="71">
        <v>0</v>
      </c>
      <c r="AJ103" s="33">
        <f t="shared" si="34"/>
        <v>0</v>
      </c>
      <c r="AK103" s="69">
        <f t="shared" si="35"/>
        <v>10887993</v>
      </c>
      <c r="AL103" s="69">
        <f t="shared" si="36"/>
        <v>0</v>
      </c>
      <c r="AM103" s="70" t="s">
        <v>64</v>
      </c>
      <c r="AN103" s="70" t="s">
        <v>57</v>
      </c>
      <c r="AO103" s="70" t="s">
        <v>79</v>
      </c>
    </row>
    <row r="104" spans="1:41" x14ac:dyDescent="0.25">
      <c r="A104" s="74" t="s">
        <v>123</v>
      </c>
      <c r="B104" s="74">
        <v>2018</v>
      </c>
      <c r="C104" s="74" t="s">
        <v>63</v>
      </c>
      <c r="D104" s="74" t="s">
        <v>63</v>
      </c>
      <c r="E104" s="74" t="s">
        <v>131</v>
      </c>
      <c r="F104" s="74">
        <v>5452</v>
      </c>
      <c r="G104" s="74" t="s">
        <v>164</v>
      </c>
      <c r="H104" s="71">
        <v>0</v>
      </c>
      <c r="I104" s="71">
        <v>0</v>
      </c>
      <c r="J104" s="71">
        <v>0</v>
      </c>
      <c r="K104" s="71">
        <v>0</v>
      </c>
      <c r="L104" s="71">
        <v>23</v>
      </c>
      <c r="M104" s="71">
        <v>0</v>
      </c>
      <c r="N104" s="71">
        <v>0</v>
      </c>
      <c r="O104" s="71">
        <v>0</v>
      </c>
      <c r="P104" s="71">
        <v>0</v>
      </c>
      <c r="Q104" s="71">
        <v>0</v>
      </c>
      <c r="R104" s="71">
        <v>0</v>
      </c>
      <c r="S104" s="71">
        <v>0</v>
      </c>
      <c r="T104" s="68">
        <f t="shared" si="28"/>
        <v>23</v>
      </c>
      <c r="U104" s="71">
        <v>0</v>
      </c>
      <c r="V104" s="33">
        <f t="shared" si="29"/>
        <v>0</v>
      </c>
      <c r="W104" s="69">
        <f t="shared" si="30"/>
        <v>312639</v>
      </c>
      <c r="X104" s="69">
        <f t="shared" si="31"/>
        <v>0</v>
      </c>
      <c r="Y104" s="70" t="s">
        <v>137</v>
      </c>
      <c r="Z104" s="72">
        <v>13593</v>
      </c>
      <c r="AA104" s="70" t="s">
        <v>116</v>
      </c>
      <c r="AB104" s="68">
        <f t="shared" si="32"/>
        <v>-23</v>
      </c>
      <c r="AC104" s="73">
        <v>43110</v>
      </c>
      <c r="AD104" s="73">
        <v>43465</v>
      </c>
      <c r="AE104" s="70" t="s">
        <v>55</v>
      </c>
      <c r="AF104" s="71">
        <v>0</v>
      </c>
      <c r="AG104" s="71">
        <v>0</v>
      </c>
      <c r="AH104" s="32">
        <f t="shared" si="33"/>
        <v>23</v>
      </c>
      <c r="AI104" s="71">
        <v>0</v>
      </c>
      <c r="AJ104" s="33">
        <f t="shared" si="34"/>
        <v>0</v>
      </c>
      <c r="AK104" s="69">
        <f t="shared" si="35"/>
        <v>312639</v>
      </c>
      <c r="AL104" s="69">
        <f t="shared" si="36"/>
        <v>0</v>
      </c>
      <c r="AM104" s="70" t="s">
        <v>64</v>
      </c>
      <c r="AN104" s="70" t="s">
        <v>57</v>
      </c>
      <c r="AO104" s="70" t="s">
        <v>79</v>
      </c>
    </row>
    <row r="105" spans="1:41" x14ac:dyDescent="0.25">
      <c r="A105" s="74" t="s">
        <v>123</v>
      </c>
      <c r="B105" s="74">
        <v>2018</v>
      </c>
      <c r="C105" s="74" t="s">
        <v>63</v>
      </c>
      <c r="D105" s="74" t="s">
        <v>63</v>
      </c>
      <c r="E105" s="74" t="s">
        <v>63</v>
      </c>
      <c r="F105" s="74">
        <v>5452</v>
      </c>
      <c r="G105" s="74" t="s">
        <v>164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</v>
      </c>
      <c r="S105" s="71">
        <v>0</v>
      </c>
      <c r="T105" s="68">
        <f t="shared" si="28"/>
        <v>0</v>
      </c>
      <c r="U105" s="71">
        <v>840</v>
      </c>
      <c r="V105" s="33">
        <f t="shared" si="29"/>
        <v>0</v>
      </c>
      <c r="W105" s="69">
        <f t="shared" si="30"/>
        <v>0</v>
      </c>
      <c r="X105" s="69">
        <f t="shared" si="31"/>
        <v>11418120</v>
      </c>
      <c r="Y105" s="70" t="s">
        <v>137</v>
      </c>
      <c r="Z105" s="72">
        <v>13593</v>
      </c>
      <c r="AA105" s="70" t="s">
        <v>116</v>
      </c>
      <c r="AB105" s="68">
        <f t="shared" si="32"/>
        <v>840</v>
      </c>
      <c r="AC105" s="73">
        <v>43110</v>
      </c>
      <c r="AD105" s="73">
        <v>43465</v>
      </c>
      <c r="AE105" s="70" t="s">
        <v>55</v>
      </c>
      <c r="AF105" s="71">
        <v>0</v>
      </c>
      <c r="AG105" s="71">
        <v>0</v>
      </c>
      <c r="AH105" s="32">
        <f t="shared" si="33"/>
        <v>0</v>
      </c>
      <c r="AI105" s="71">
        <v>840</v>
      </c>
      <c r="AJ105" s="33">
        <f t="shared" si="34"/>
        <v>0</v>
      </c>
      <c r="AK105" s="69">
        <f t="shared" si="35"/>
        <v>0</v>
      </c>
      <c r="AL105" s="69">
        <f t="shared" si="36"/>
        <v>11418120</v>
      </c>
      <c r="AM105" s="70" t="s">
        <v>64</v>
      </c>
      <c r="AN105" s="70" t="s">
        <v>57</v>
      </c>
      <c r="AO105" s="70" t="s">
        <v>79</v>
      </c>
    </row>
    <row r="106" spans="1:41" x14ac:dyDescent="0.25">
      <c r="A106" s="74" t="s">
        <v>123</v>
      </c>
      <c r="B106" s="74">
        <v>2018</v>
      </c>
      <c r="C106" s="74" t="s">
        <v>63</v>
      </c>
      <c r="D106" s="74" t="s">
        <v>63</v>
      </c>
      <c r="E106" s="74" t="s">
        <v>74</v>
      </c>
      <c r="F106" s="74">
        <v>5632</v>
      </c>
      <c r="G106" s="74" t="s">
        <v>138</v>
      </c>
      <c r="H106" s="71">
        <v>30</v>
      </c>
      <c r="I106" s="71">
        <v>0</v>
      </c>
      <c r="J106" s="71">
        <v>0</v>
      </c>
      <c r="K106" s="71">
        <v>0</v>
      </c>
      <c r="L106" s="71">
        <v>60</v>
      </c>
      <c r="M106" s="71">
        <v>0</v>
      </c>
      <c r="N106" s="71">
        <v>0</v>
      </c>
      <c r="O106" s="71">
        <v>0</v>
      </c>
      <c r="P106" s="71">
        <v>0</v>
      </c>
      <c r="Q106" s="71">
        <v>0</v>
      </c>
      <c r="R106" s="71">
        <v>0</v>
      </c>
      <c r="S106" s="71">
        <v>0</v>
      </c>
      <c r="T106" s="68">
        <f t="shared" si="28"/>
        <v>90</v>
      </c>
      <c r="U106" s="71">
        <v>0</v>
      </c>
      <c r="V106" s="33">
        <f t="shared" si="29"/>
        <v>0</v>
      </c>
      <c r="W106" s="69">
        <f t="shared" si="30"/>
        <v>398520</v>
      </c>
      <c r="X106" s="69">
        <f t="shared" si="31"/>
        <v>0</v>
      </c>
      <c r="Y106" s="70" t="s">
        <v>137</v>
      </c>
      <c r="Z106" s="72">
        <v>4428</v>
      </c>
      <c r="AA106" s="70" t="s">
        <v>116</v>
      </c>
      <c r="AB106" s="68">
        <f t="shared" si="32"/>
        <v>-90</v>
      </c>
      <c r="AC106" s="73">
        <v>43110</v>
      </c>
      <c r="AD106" s="73">
        <v>43465</v>
      </c>
      <c r="AE106" s="70" t="s">
        <v>55</v>
      </c>
      <c r="AF106" s="71">
        <v>0</v>
      </c>
      <c r="AG106" s="71">
        <v>0</v>
      </c>
      <c r="AH106" s="32">
        <f t="shared" si="33"/>
        <v>90</v>
      </c>
      <c r="AI106" s="71">
        <v>0</v>
      </c>
      <c r="AJ106" s="33">
        <f t="shared" si="34"/>
        <v>0</v>
      </c>
      <c r="AK106" s="69">
        <f t="shared" si="35"/>
        <v>398520</v>
      </c>
      <c r="AL106" s="69">
        <f t="shared" si="36"/>
        <v>0</v>
      </c>
      <c r="AM106" s="70" t="s">
        <v>64</v>
      </c>
      <c r="AN106" s="70" t="s">
        <v>57</v>
      </c>
      <c r="AO106" s="70" t="s">
        <v>79</v>
      </c>
    </row>
    <row r="107" spans="1:41" x14ac:dyDescent="0.25">
      <c r="A107" s="74" t="s">
        <v>123</v>
      </c>
      <c r="B107" s="74">
        <v>2018</v>
      </c>
      <c r="C107" s="74" t="s">
        <v>63</v>
      </c>
      <c r="D107" s="74" t="s">
        <v>63</v>
      </c>
      <c r="E107" s="74" t="s">
        <v>63</v>
      </c>
      <c r="F107" s="74">
        <v>5632</v>
      </c>
      <c r="G107" s="74" t="s">
        <v>138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>
        <v>0</v>
      </c>
      <c r="N107" s="71">
        <v>0</v>
      </c>
      <c r="O107" s="71">
        <v>0</v>
      </c>
      <c r="P107" s="71">
        <v>0</v>
      </c>
      <c r="Q107" s="71">
        <v>0</v>
      </c>
      <c r="R107" s="71">
        <v>0</v>
      </c>
      <c r="S107" s="71">
        <v>0</v>
      </c>
      <c r="T107" s="68">
        <f t="shared" si="28"/>
        <v>0</v>
      </c>
      <c r="U107" s="71">
        <v>150</v>
      </c>
      <c r="V107" s="33">
        <f t="shared" si="29"/>
        <v>0</v>
      </c>
      <c r="W107" s="69">
        <f t="shared" si="30"/>
        <v>0</v>
      </c>
      <c r="X107" s="69">
        <f t="shared" si="31"/>
        <v>664200</v>
      </c>
      <c r="Y107" s="70" t="s">
        <v>137</v>
      </c>
      <c r="Z107" s="72">
        <v>4428</v>
      </c>
      <c r="AA107" s="70" t="s">
        <v>116</v>
      </c>
      <c r="AB107" s="68">
        <f t="shared" si="32"/>
        <v>150</v>
      </c>
      <c r="AC107" s="73">
        <v>43110</v>
      </c>
      <c r="AD107" s="73">
        <v>43465</v>
      </c>
      <c r="AE107" s="70" t="s">
        <v>55</v>
      </c>
      <c r="AF107" s="71">
        <v>0</v>
      </c>
      <c r="AG107" s="71">
        <v>0</v>
      </c>
      <c r="AH107" s="32">
        <f t="shared" si="33"/>
        <v>0</v>
      </c>
      <c r="AI107" s="71">
        <v>150</v>
      </c>
      <c r="AJ107" s="33">
        <f t="shared" si="34"/>
        <v>0</v>
      </c>
      <c r="AK107" s="69">
        <f t="shared" si="35"/>
        <v>0</v>
      </c>
      <c r="AL107" s="69">
        <f t="shared" si="36"/>
        <v>664200</v>
      </c>
      <c r="AM107" s="70" t="s">
        <v>64</v>
      </c>
      <c r="AN107" s="70" t="s">
        <v>57</v>
      </c>
      <c r="AO107" s="70" t="s">
        <v>79</v>
      </c>
    </row>
    <row r="108" spans="1:41" x14ac:dyDescent="0.25">
      <c r="A108" s="74" t="s">
        <v>132</v>
      </c>
      <c r="B108" s="74">
        <v>2018</v>
      </c>
      <c r="C108" s="74" t="s">
        <v>63</v>
      </c>
      <c r="D108" s="74" t="s">
        <v>63</v>
      </c>
      <c r="E108" s="74" t="s">
        <v>74</v>
      </c>
      <c r="F108" s="74">
        <v>5624</v>
      </c>
      <c r="G108" s="74" t="s">
        <v>176</v>
      </c>
      <c r="H108" s="71">
        <v>10</v>
      </c>
      <c r="I108" s="71">
        <v>0</v>
      </c>
      <c r="J108" s="71">
        <v>0</v>
      </c>
      <c r="K108" s="71">
        <v>0</v>
      </c>
      <c r="L108" s="71">
        <v>7</v>
      </c>
      <c r="M108" s="71">
        <v>0</v>
      </c>
      <c r="N108" s="71">
        <v>0</v>
      </c>
      <c r="O108" s="71">
        <v>0</v>
      </c>
      <c r="P108" s="71">
        <v>0</v>
      </c>
      <c r="Q108" s="71">
        <v>0</v>
      </c>
      <c r="R108" s="71">
        <v>0</v>
      </c>
      <c r="S108" s="71">
        <v>0</v>
      </c>
      <c r="T108" s="68">
        <f t="shared" si="28"/>
        <v>17</v>
      </c>
      <c r="U108" s="71">
        <v>0</v>
      </c>
      <c r="V108" s="33">
        <f t="shared" si="29"/>
        <v>0</v>
      </c>
      <c r="W108" s="69">
        <f t="shared" si="30"/>
        <v>124831</v>
      </c>
      <c r="X108" s="69">
        <f t="shared" si="31"/>
        <v>0</v>
      </c>
      <c r="Y108" s="70" t="s">
        <v>137</v>
      </c>
      <c r="Z108" s="72">
        <v>7343</v>
      </c>
      <c r="AA108" s="70" t="s">
        <v>132</v>
      </c>
      <c r="AB108" s="68">
        <f t="shared" si="32"/>
        <v>-17</v>
      </c>
      <c r="AC108" s="73">
        <v>43098</v>
      </c>
      <c r="AD108" s="73">
        <v>43465</v>
      </c>
      <c r="AE108" s="70" t="s">
        <v>55</v>
      </c>
      <c r="AF108" s="71">
        <v>0</v>
      </c>
      <c r="AG108" s="71">
        <v>0</v>
      </c>
      <c r="AH108" s="32">
        <f t="shared" si="33"/>
        <v>17</v>
      </c>
      <c r="AI108" s="71">
        <v>0</v>
      </c>
      <c r="AJ108" s="33">
        <f t="shared" si="34"/>
        <v>0</v>
      </c>
      <c r="AK108" s="69">
        <f t="shared" si="35"/>
        <v>124831</v>
      </c>
      <c r="AL108" s="69">
        <f t="shared" si="36"/>
        <v>0</v>
      </c>
      <c r="AM108" s="70" t="s">
        <v>64</v>
      </c>
      <c r="AN108" s="70" t="s">
        <v>57</v>
      </c>
      <c r="AO108" s="70" t="s">
        <v>70</v>
      </c>
    </row>
    <row r="109" spans="1:41" x14ac:dyDescent="0.25">
      <c r="A109" s="74" t="s">
        <v>132</v>
      </c>
      <c r="B109" s="74">
        <v>2018</v>
      </c>
      <c r="C109" s="74" t="s">
        <v>63</v>
      </c>
      <c r="D109" s="74" t="s">
        <v>63</v>
      </c>
      <c r="E109" s="74" t="s">
        <v>63</v>
      </c>
      <c r="F109" s="74">
        <v>5624</v>
      </c>
      <c r="G109" s="74" t="s">
        <v>176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>
        <v>0</v>
      </c>
      <c r="N109" s="71">
        <v>0</v>
      </c>
      <c r="O109" s="71">
        <v>0</v>
      </c>
      <c r="P109" s="71">
        <v>0</v>
      </c>
      <c r="Q109" s="71">
        <v>0</v>
      </c>
      <c r="R109" s="71">
        <v>0</v>
      </c>
      <c r="S109" s="71">
        <v>0</v>
      </c>
      <c r="T109" s="68">
        <f t="shared" si="28"/>
        <v>0</v>
      </c>
      <c r="U109" s="71">
        <v>24</v>
      </c>
      <c r="V109" s="33">
        <f t="shared" si="29"/>
        <v>0</v>
      </c>
      <c r="W109" s="69">
        <f t="shared" si="30"/>
        <v>0</v>
      </c>
      <c r="X109" s="69">
        <f t="shared" si="31"/>
        <v>176232</v>
      </c>
      <c r="Y109" s="70" t="s">
        <v>137</v>
      </c>
      <c r="Z109" s="72">
        <v>7343</v>
      </c>
      <c r="AA109" s="70" t="s">
        <v>132</v>
      </c>
      <c r="AB109" s="68">
        <f t="shared" si="32"/>
        <v>24</v>
      </c>
      <c r="AC109" s="73">
        <v>43098</v>
      </c>
      <c r="AD109" s="73">
        <v>43465</v>
      </c>
      <c r="AE109" s="70" t="s">
        <v>55</v>
      </c>
      <c r="AF109" s="71">
        <v>0</v>
      </c>
      <c r="AG109" s="71">
        <v>0</v>
      </c>
      <c r="AH109" s="32">
        <f t="shared" si="33"/>
        <v>0</v>
      </c>
      <c r="AI109" s="71">
        <v>24</v>
      </c>
      <c r="AJ109" s="33">
        <f t="shared" si="34"/>
        <v>0</v>
      </c>
      <c r="AK109" s="69">
        <f t="shared" si="35"/>
        <v>0</v>
      </c>
      <c r="AL109" s="69">
        <f t="shared" si="36"/>
        <v>176232</v>
      </c>
      <c r="AM109" s="70" t="s">
        <v>64</v>
      </c>
      <c r="AN109" s="70" t="s">
        <v>57</v>
      </c>
      <c r="AO109" s="70" t="s">
        <v>70</v>
      </c>
    </row>
    <row r="110" spans="1:41" x14ac:dyDescent="0.25">
      <c r="A110" s="74" t="s">
        <v>132</v>
      </c>
      <c r="B110" s="74">
        <v>2018</v>
      </c>
      <c r="C110" s="74" t="s">
        <v>63</v>
      </c>
      <c r="D110" s="74" t="s">
        <v>63</v>
      </c>
      <c r="E110" s="74" t="s">
        <v>74</v>
      </c>
      <c r="F110" s="74">
        <v>5627</v>
      </c>
      <c r="G110" s="74" t="s">
        <v>136</v>
      </c>
      <c r="H110" s="71">
        <v>676</v>
      </c>
      <c r="I110" s="71">
        <v>0</v>
      </c>
      <c r="J110" s="71">
        <v>0</v>
      </c>
      <c r="K110" s="71">
        <v>0</v>
      </c>
      <c r="L110" s="71">
        <v>507</v>
      </c>
      <c r="M110" s="71">
        <v>0</v>
      </c>
      <c r="N110" s="71">
        <v>0</v>
      </c>
      <c r="O110" s="71">
        <v>0</v>
      </c>
      <c r="P110" s="71">
        <v>0</v>
      </c>
      <c r="Q110" s="71">
        <v>0</v>
      </c>
      <c r="R110" s="71">
        <v>0</v>
      </c>
      <c r="S110" s="71">
        <v>0</v>
      </c>
      <c r="T110" s="68">
        <f t="shared" si="28"/>
        <v>1183</v>
      </c>
      <c r="U110" s="71">
        <v>0</v>
      </c>
      <c r="V110" s="33">
        <f t="shared" si="29"/>
        <v>0</v>
      </c>
      <c r="W110" s="69">
        <f t="shared" si="30"/>
        <v>3104192</v>
      </c>
      <c r="X110" s="69">
        <f t="shared" si="31"/>
        <v>0</v>
      </c>
      <c r="Y110" s="70" t="s">
        <v>137</v>
      </c>
      <c r="Z110" s="72">
        <v>2624</v>
      </c>
      <c r="AA110" s="70" t="s">
        <v>132</v>
      </c>
      <c r="AB110" s="68">
        <f t="shared" si="32"/>
        <v>-1183</v>
      </c>
      <c r="AC110" s="73">
        <v>43098</v>
      </c>
      <c r="AD110" s="73">
        <v>43465</v>
      </c>
      <c r="AE110" s="70" t="s">
        <v>55</v>
      </c>
      <c r="AF110" s="71">
        <v>0</v>
      </c>
      <c r="AG110" s="71">
        <v>0</v>
      </c>
      <c r="AH110" s="32">
        <f t="shared" si="33"/>
        <v>1183</v>
      </c>
      <c r="AI110" s="71">
        <v>0</v>
      </c>
      <c r="AJ110" s="33">
        <f t="shared" si="34"/>
        <v>0</v>
      </c>
      <c r="AK110" s="69">
        <f t="shared" si="35"/>
        <v>3104192</v>
      </c>
      <c r="AL110" s="69">
        <f t="shared" si="36"/>
        <v>0</v>
      </c>
      <c r="AM110" s="70" t="s">
        <v>64</v>
      </c>
      <c r="AN110" s="70" t="s">
        <v>57</v>
      </c>
      <c r="AO110" s="70" t="s">
        <v>70</v>
      </c>
    </row>
    <row r="111" spans="1:41" x14ac:dyDescent="0.25">
      <c r="A111" s="74" t="s">
        <v>132</v>
      </c>
      <c r="B111" s="74">
        <v>2018</v>
      </c>
      <c r="C111" s="74" t="s">
        <v>63</v>
      </c>
      <c r="D111" s="74" t="s">
        <v>63</v>
      </c>
      <c r="E111" s="74" t="s">
        <v>63</v>
      </c>
      <c r="F111" s="74">
        <v>5627</v>
      </c>
      <c r="G111" s="74" t="s">
        <v>136</v>
      </c>
      <c r="H111" s="71">
        <v>0</v>
      </c>
      <c r="I111" s="71">
        <v>0</v>
      </c>
      <c r="J111" s="71">
        <v>0</v>
      </c>
      <c r="K111" s="71">
        <v>0</v>
      </c>
      <c r="L111" s="71">
        <v>0</v>
      </c>
      <c r="M111" s="71">
        <v>0</v>
      </c>
      <c r="N111" s="71">
        <v>0</v>
      </c>
      <c r="O111" s="71">
        <v>0</v>
      </c>
      <c r="P111" s="71">
        <v>0</v>
      </c>
      <c r="Q111" s="71">
        <v>0</v>
      </c>
      <c r="R111" s="71">
        <v>0</v>
      </c>
      <c r="S111" s="71">
        <v>0</v>
      </c>
      <c r="T111" s="68">
        <f t="shared" si="28"/>
        <v>0</v>
      </c>
      <c r="U111" s="71">
        <v>1690</v>
      </c>
      <c r="V111" s="33">
        <f t="shared" si="29"/>
        <v>0</v>
      </c>
      <c r="W111" s="69">
        <f t="shared" si="30"/>
        <v>0</v>
      </c>
      <c r="X111" s="69">
        <f t="shared" si="31"/>
        <v>4434560</v>
      </c>
      <c r="Y111" s="70" t="s">
        <v>137</v>
      </c>
      <c r="Z111" s="72">
        <v>2624</v>
      </c>
      <c r="AA111" s="70" t="s">
        <v>132</v>
      </c>
      <c r="AB111" s="68">
        <f t="shared" si="32"/>
        <v>1690</v>
      </c>
      <c r="AC111" s="73">
        <v>43098</v>
      </c>
      <c r="AD111" s="73">
        <v>43465</v>
      </c>
      <c r="AE111" s="70" t="s">
        <v>55</v>
      </c>
      <c r="AF111" s="71">
        <v>0</v>
      </c>
      <c r="AG111" s="71">
        <v>0</v>
      </c>
      <c r="AH111" s="32">
        <f t="shared" si="33"/>
        <v>0</v>
      </c>
      <c r="AI111" s="71">
        <v>1690</v>
      </c>
      <c r="AJ111" s="33">
        <f t="shared" si="34"/>
        <v>0</v>
      </c>
      <c r="AK111" s="69">
        <f t="shared" si="35"/>
        <v>0</v>
      </c>
      <c r="AL111" s="69">
        <f t="shared" si="36"/>
        <v>4434560</v>
      </c>
      <c r="AM111" s="70" t="s">
        <v>64</v>
      </c>
      <c r="AN111" s="70" t="s">
        <v>57</v>
      </c>
      <c r="AO111" s="70" t="s">
        <v>70</v>
      </c>
    </row>
    <row r="112" spans="1:41" x14ac:dyDescent="0.25">
      <c r="A112" s="74" t="s">
        <v>132</v>
      </c>
      <c r="B112" s="74">
        <v>2018</v>
      </c>
      <c r="C112" s="74" t="s">
        <v>63</v>
      </c>
      <c r="D112" s="74" t="s">
        <v>63</v>
      </c>
      <c r="E112" s="74" t="s">
        <v>74</v>
      </c>
      <c r="F112" s="74">
        <v>5628</v>
      </c>
      <c r="G112" s="74" t="s">
        <v>237</v>
      </c>
      <c r="H112" s="71">
        <v>728</v>
      </c>
      <c r="I112" s="71">
        <v>0</v>
      </c>
      <c r="J112" s="71">
        <v>0</v>
      </c>
      <c r="K112" s="71">
        <v>0</v>
      </c>
      <c r="L112" s="71">
        <v>546</v>
      </c>
      <c r="M112" s="71">
        <v>0</v>
      </c>
      <c r="N112" s="71">
        <v>0</v>
      </c>
      <c r="O112" s="71">
        <v>0</v>
      </c>
      <c r="P112" s="71">
        <v>0</v>
      </c>
      <c r="Q112" s="71">
        <v>0</v>
      </c>
      <c r="R112" s="71">
        <v>0</v>
      </c>
      <c r="S112" s="71">
        <v>0</v>
      </c>
      <c r="T112" s="68">
        <f t="shared" si="28"/>
        <v>1274</v>
      </c>
      <c r="U112" s="71">
        <v>0</v>
      </c>
      <c r="V112" s="33">
        <f t="shared" si="29"/>
        <v>0</v>
      </c>
      <c r="W112" s="69">
        <f t="shared" si="30"/>
        <v>5503680</v>
      </c>
      <c r="X112" s="69">
        <f t="shared" si="31"/>
        <v>0</v>
      </c>
      <c r="Y112" s="70" t="s">
        <v>137</v>
      </c>
      <c r="Z112" s="72">
        <v>4320</v>
      </c>
      <c r="AA112" s="70" t="s">
        <v>132</v>
      </c>
      <c r="AB112" s="68">
        <f t="shared" si="32"/>
        <v>-1274</v>
      </c>
      <c r="AC112" s="73">
        <v>43098</v>
      </c>
      <c r="AD112" s="73">
        <v>43465</v>
      </c>
      <c r="AE112" s="70" t="s">
        <v>55</v>
      </c>
      <c r="AF112" s="71">
        <v>0</v>
      </c>
      <c r="AG112" s="71">
        <v>0</v>
      </c>
      <c r="AH112" s="32">
        <f t="shared" si="33"/>
        <v>1274</v>
      </c>
      <c r="AI112" s="71">
        <v>0</v>
      </c>
      <c r="AJ112" s="33">
        <f t="shared" si="34"/>
        <v>0</v>
      </c>
      <c r="AK112" s="69">
        <f t="shared" si="35"/>
        <v>5503680</v>
      </c>
      <c r="AL112" s="69">
        <f t="shared" si="36"/>
        <v>0</v>
      </c>
      <c r="AM112" s="70" t="s">
        <v>64</v>
      </c>
      <c r="AN112" s="70" t="s">
        <v>57</v>
      </c>
      <c r="AO112" s="70" t="s">
        <v>70</v>
      </c>
    </row>
    <row r="113" spans="1:41" x14ac:dyDescent="0.25">
      <c r="A113" s="74" t="s">
        <v>132</v>
      </c>
      <c r="B113" s="74">
        <v>2018</v>
      </c>
      <c r="C113" s="74" t="s">
        <v>63</v>
      </c>
      <c r="D113" s="74" t="s">
        <v>63</v>
      </c>
      <c r="E113" s="74" t="s">
        <v>63</v>
      </c>
      <c r="F113" s="74">
        <v>5628</v>
      </c>
      <c r="G113" s="74" t="s">
        <v>237</v>
      </c>
      <c r="H113" s="71">
        <v>0</v>
      </c>
      <c r="I113" s="71">
        <v>0</v>
      </c>
      <c r="J113" s="71">
        <v>0</v>
      </c>
      <c r="K113" s="71">
        <v>0</v>
      </c>
      <c r="L113" s="71">
        <v>0</v>
      </c>
      <c r="M113" s="71">
        <v>0</v>
      </c>
      <c r="N113" s="71">
        <v>0</v>
      </c>
      <c r="O113" s="71">
        <v>0</v>
      </c>
      <c r="P113" s="71">
        <v>0</v>
      </c>
      <c r="Q113" s="71">
        <v>0</v>
      </c>
      <c r="R113" s="71">
        <v>0</v>
      </c>
      <c r="S113" s="71">
        <v>0</v>
      </c>
      <c r="T113" s="68">
        <f t="shared" si="28"/>
        <v>0</v>
      </c>
      <c r="U113" s="71">
        <v>1820</v>
      </c>
      <c r="V113" s="33">
        <f t="shared" si="29"/>
        <v>0</v>
      </c>
      <c r="W113" s="69">
        <f t="shared" si="30"/>
        <v>0</v>
      </c>
      <c r="X113" s="69">
        <f t="shared" si="31"/>
        <v>7862400</v>
      </c>
      <c r="Y113" s="70" t="s">
        <v>137</v>
      </c>
      <c r="Z113" s="72">
        <v>4320</v>
      </c>
      <c r="AA113" s="70" t="s">
        <v>132</v>
      </c>
      <c r="AB113" s="68">
        <f t="shared" si="32"/>
        <v>1820</v>
      </c>
      <c r="AC113" s="73">
        <v>43098</v>
      </c>
      <c r="AD113" s="73">
        <v>43465</v>
      </c>
      <c r="AE113" s="70" t="s">
        <v>55</v>
      </c>
      <c r="AF113" s="71">
        <v>0</v>
      </c>
      <c r="AG113" s="71">
        <v>0</v>
      </c>
      <c r="AH113" s="32">
        <f t="shared" si="33"/>
        <v>0</v>
      </c>
      <c r="AI113" s="71">
        <v>1820</v>
      </c>
      <c r="AJ113" s="33">
        <f t="shared" si="34"/>
        <v>0</v>
      </c>
      <c r="AK113" s="69">
        <f t="shared" si="35"/>
        <v>0</v>
      </c>
      <c r="AL113" s="69">
        <f t="shared" si="36"/>
        <v>7862400</v>
      </c>
      <c r="AM113" s="70" t="s">
        <v>64</v>
      </c>
      <c r="AN113" s="70" t="s">
        <v>57</v>
      </c>
      <c r="AO113" s="70" t="s">
        <v>70</v>
      </c>
    </row>
    <row r="114" spans="1:41" x14ac:dyDescent="0.25">
      <c r="A114" s="74" t="s">
        <v>132</v>
      </c>
      <c r="B114" s="74">
        <v>2018</v>
      </c>
      <c r="C114" s="74" t="s">
        <v>63</v>
      </c>
      <c r="D114" s="74" t="s">
        <v>63</v>
      </c>
      <c r="E114" s="74" t="s">
        <v>74</v>
      </c>
      <c r="F114" s="74">
        <v>6013</v>
      </c>
      <c r="G114" s="74" t="s">
        <v>140</v>
      </c>
      <c r="H114" s="71">
        <v>120</v>
      </c>
      <c r="I114" s="71">
        <v>0</v>
      </c>
      <c r="J114" s="71">
        <v>0</v>
      </c>
      <c r="K114" s="71">
        <v>0</v>
      </c>
      <c r="L114" s="71">
        <v>90</v>
      </c>
      <c r="M114" s="71">
        <v>0</v>
      </c>
      <c r="N114" s="71">
        <v>0</v>
      </c>
      <c r="O114" s="71">
        <v>0</v>
      </c>
      <c r="P114" s="71">
        <v>0</v>
      </c>
      <c r="Q114" s="71">
        <v>0</v>
      </c>
      <c r="R114" s="71">
        <v>0</v>
      </c>
      <c r="S114" s="71">
        <v>0</v>
      </c>
      <c r="T114" s="68">
        <f t="shared" si="28"/>
        <v>210</v>
      </c>
      <c r="U114" s="71">
        <v>0</v>
      </c>
      <c r="V114" s="33">
        <f t="shared" si="29"/>
        <v>0</v>
      </c>
      <c r="W114" s="69">
        <f t="shared" si="30"/>
        <v>1318237.2</v>
      </c>
      <c r="X114" s="69">
        <f t="shared" si="31"/>
        <v>0</v>
      </c>
      <c r="Y114" s="70" t="s">
        <v>137</v>
      </c>
      <c r="Z114" s="72">
        <v>6277.32</v>
      </c>
      <c r="AA114" s="70" t="s">
        <v>132</v>
      </c>
      <c r="AB114" s="68">
        <f t="shared" si="32"/>
        <v>-210</v>
      </c>
      <c r="AC114" s="73">
        <v>43098</v>
      </c>
      <c r="AD114" s="73">
        <v>43465</v>
      </c>
      <c r="AE114" s="70" t="s">
        <v>55</v>
      </c>
      <c r="AF114" s="71">
        <v>0</v>
      </c>
      <c r="AG114" s="71">
        <v>0</v>
      </c>
      <c r="AH114" s="32">
        <f t="shared" si="33"/>
        <v>210</v>
      </c>
      <c r="AI114" s="71">
        <v>0</v>
      </c>
      <c r="AJ114" s="33">
        <f t="shared" si="34"/>
        <v>0</v>
      </c>
      <c r="AK114" s="69">
        <f t="shared" si="35"/>
        <v>1318237.2</v>
      </c>
      <c r="AL114" s="69">
        <f t="shared" si="36"/>
        <v>0</v>
      </c>
      <c r="AM114" s="70" t="s">
        <v>64</v>
      </c>
      <c r="AN114" s="70" t="s">
        <v>57</v>
      </c>
      <c r="AO114" s="70" t="s">
        <v>70</v>
      </c>
    </row>
    <row r="115" spans="1:41" x14ac:dyDescent="0.25">
      <c r="A115" s="74" t="s">
        <v>132</v>
      </c>
      <c r="B115" s="74">
        <v>2018</v>
      </c>
      <c r="C115" s="74" t="s">
        <v>63</v>
      </c>
      <c r="D115" s="74" t="s">
        <v>63</v>
      </c>
      <c r="E115" s="74" t="s">
        <v>63</v>
      </c>
      <c r="F115" s="74">
        <v>6013</v>
      </c>
      <c r="G115" s="74" t="s">
        <v>140</v>
      </c>
      <c r="H115" s="71">
        <v>0</v>
      </c>
      <c r="I115" s="71">
        <v>0</v>
      </c>
      <c r="J115" s="71">
        <v>0</v>
      </c>
      <c r="K115" s="71">
        <v>0</v>
      </c>
      <c r="L115" s="71">
        <v>0</v>
      </c>
      <c r="M115" s="71">
        <v>0</v>
      </c>
      <c r="N115" s="71">
        <v>0</v>
      </c>
      <c r="O115" s="71">
        <v>0</v>
      </c>
      <c r="P115" s="71">
        <v>0</v>
      </c>
      <c r="Q115" s="71">
        <v>0</v>
      </c>
      <c r="R115" s="71">
        <v>0</v>
      </c>
      <c r="S115" s="71">
        <v>0</v>
      </c>
      <c r="T115" s="68">
        <f t="shared" si="28"/>
        <v>0</v>
      </c>
      <c r="U115" s="71">
        <v>300</v>
      </c>
      <c r="V115" s="33">
        <f t="shared" si="29"/>
        <v>0</v>
      </c>
      <c r="W115" s="69">
        <f t="shared" si="30"/>
        <v>0</v>
      </c>
      <c r="X115" s="69">
        <f t="shared" si="31"/>
        <v>1883196</v>
      </c>
      <c r="Y115" s="70" t="s">
        <v>137</v>
      </c>
      <c r="Z115" s="72">
        <v>6277.32</v>
      </c>
      <c r="AA115" s="70" t="s">
        <v>132</v>
      </c>
      <c r="AB115" s="68">
        <f t="shared" si="32"/>
        <v>300</v>
      </c>
      <c r="AC115" s="73">
        <v>43098</v>
      </c>
      <c r="AD115" s="73">
        <v>43465</v>
      </c>
      <c r="AE115" s="70" t="s">
        <v>55</v>
      </c>
      <c r="AF115" s="71">
        <v>0</v>
      </c>
      <c r="AG115" s="71">
        <v>0</v>
      </c>
      <c r="AH115" s="32">
        <f t="shared" si="33"/>
        <v>0</v>
      </c>
      <c r="AI115" s="71">
        <v>300</v>
      </c>
      <c r="AJ115" s="33">
        <f t="shared" si="34"/>
        <v>0</v>
      </c>
      <c r="AK115" s="69">
        <f t="shared" si="35"/>
        <v>0</v>
      </c>
      <c r="AL115" s="69">
        <f t="shared" si="36"/>
        <v>1883196</v>
      </c>
      <c r="AM115" s="70" t="s">
        <v>64</v>
      </c>
      <c r="AN115" s="70" t="s">
        <v>57</v>
      </c>
      <c r="AO115" s="70" t="s">
        <v>70</v>
      </c>
    </row>
    <row r="116" spans="1:41" x14ac:dyDescent="0.25">
      <c r="A116" s="74" t="s">
        <v>134</v>
      </c>
      <c r="B116" s="74">
        <v>2018</v>
      </c>
      <c r="C116" s="74" t="s">
        <v>63</v>
      </c>
      <c r="D116" s="74" t="s">
        <v>63</v>
      </c>
      <c r="E116" s="74" t="s">
        <v>74</v>
      </c>
      <c r="F116" s="74">
        <v>5613</v>
      </c>
      <c r="G116" s="74" t="s">
        <v>143</v>
      </c>
      <c r="H116" s="71">
        <v>0</v>
      </c>
      <c r="I116" s="71">
        <v>0</v>
      </c>
      <c r="J116" s="71">
        <v>0</v>
      </c>
      <c r="K116" s="71">
        <v>0</v>
      </c>
      <c r="L116" s="71">
        <v>150</v>
      </c>
      <c r="M116" s="71">
        <v>0</v>
      </c>
      <c r="N116" s="71">
        <v>0</v>
      </c>
      <c r="O116" s="71">
        <v>0</v>
      </c>
      <c r="P116" s="71">
        <v>0</v>
      </c>
      <c r="Q116" s="71">
        <v>0</v>
      </c>
      <c r="R116" s="71">
        <v>0</v>
      </c>
      <c r="S116" s="71">
        <v>0</v>
      </c>
      <c r="T116" s="68">
        <f t="shared" si="28"/>
        <v>150</v>
      </c>
      <c r="U116" s="71">
        <v>150</v>
      </c>
      <c r="V116" s="33">
        <f t="shared" si="29"/>
        <v>1</v>
      </c>
      <c r="W116" s="69">
        <f t="shared" si="30"/>
        <v>548340</v>
      </c>
      <c r="X116" s="69">
        <f t="shared" si="31"/>
        <v>548340</v>
      </c>
      <c r="Y116" s="70" t="s">
        <v>137</v>
      </c>
      <c r="Z116" s="72">
        <v>3655.6</v>
      </c>
      <c r="AA116" s="70" t="s">
        <v>134</v>
      </c>
      <c r="AB116" s="68">
        <f t="shared" si="32"/>
        <v>0</v>
      </c>
      <c r="AC116" s="73">
        <v>43222</v>
      </c>
      <c r="AD116" s="73">
        <v>43465</v>
      </c>
      <c r="AE116" s="70" t="s">
        <v>55</v>
      </c>
      <c r="AF116" s="71">
        <v>0</v>
      </c>
      <c r="AG116" s="71">
        <v>0</v>
      </c>
      <c r="AH116" s="32">
        <f t="shared" si="33"/>
        <v>150</v>
      </c>
      <c r="AI116" s="71">
        <v>150</v>
      </c>
      <c r="AJ116" s="33">
        <f t="shared" si="34"/>
        <v>1</v>
      </c>
      <c r="AK116" s="69">
        <f t="shared" si="35"/>
        <v>548340</v>
      </c>
      <c r="AL116" s="69">
        <f t="shared" si="36"/>
        <v>548340</v>
      </c>
      <c r="AM116" s="70" t="s">
        <v>64</v>
      </c>
      <c r="AN116" s="70" t="s">
        <v>82</v>
      </c>
      <c r="AO116" s="70" t="s">
        <v>70</v>
      </c>
    </row>
    <row r="117" spans="1:41" x14ac:dyDescent="0.25">
      <c r="A117" s="74" t="s">
        <v>134</v>
      </c>
      <c r="B117" s="74">
        <v>2018</v>
      </c>
      <c r="C117" s="74" t="s">
        <v>63</v>
      </c>
      <c r="D117" s="74" t="s">
        <v>63</v>
      </c>
      <c r="E117" s="74" t="s">
        <v>131</v>
      </c>
      <c r="F117" s="74">
        <v>5613</v>
      </c>
      <c r="G117" s="74" t="s">
        <v>143</v>
      </c>
      <c r="H117" s="71">
        <v>0</v>
      </c>
      <c r="I117" s="71">
        <v>0</v>
      </c>
      <c r="J117" s="71">
        <v>0</v>
      </c>
      <c r="K117" s="71">
        <v>0</v>
      </c>
      <c r="L117" s="71">
        <v>300</v>
      </c>
      <c r="M117" s="71">
        <v>0</v>
      </c>
      <c r="N117" s="71">
        <v>0</v>
      </c>
      <c r="O117" s="71">
        <v>0</v>
      </c>
      <c r="P117" s="71">
        <v>0</v>
      </c>
      <c r="Q117" s="71">
        <v>0</v>
      </c>
      <c r="R117" s="71">
        <v>0</v>
      </c>
      <c r="S117" s="71">
        <v>0</v>
      </c>
      <c r="T117" s="68">
        <f t="shared" si="28"/>
        <v>300</v>
      </c>
      <c r="U117" s="71">
        <v>300</v>
      </c>
      <c r="V117" s="33">
        <f t="shared" si="29"/>
        <v>1</v>
      </c>
      <c r="W117" s="69">
        <f t="shared" si="30"/>
        <v>1096680</v>
      </c>
      <c r="X117" s="69">
        <f t="shared" si="31"/>
        <v>1096680</v>
      </c>
      <c r="Y117" s="70" t="s">
        <v>137</v>
      </c>
      <c r="Z117" s="72">
        <v>3655.6</v>
      </c>
      <c r="AA117" s="70" t="s">
        <v>134</v>
      </c>
      <c r="AB117" s="68">
        <f t="shared" si="32"/>
        <v>0</v>
      </c>
      <c r="AC117" s="73">
        <v>43222</v>
      </c>
      <c r="AD117" s="73">
        <v>43465</v>
      </c>
      <c r="AE117" s="70" t="s">
        <v>55</v>
      </c>
      <c r="AF117" s="71">
        <v>0</v>
      </c>
      <c r="AG117" s="71">
        <v>0</v>
      </c>
      <c r="AH117" s="32">
        <f t="shared" si="33"/>
        <v>300</v>
      </c>
      <c r="AI117" s="71">
        <v>300</v>
      </c>
      <c r="AJ117" s="33">
        <f t="shared" si="34"/>
        <v>1</v>
      </c>
      <c r="AK117" s="69">
        <f t="shared" si="35"/>
        <v>1096680</v>
      </c>
      <c r="AL117" s="69">
        <f t="shared" si="36"/>
        <v>1096680</v>
      </c>
      <c r="AM117" s="70" t="s">
        <v>64</v>
      </c>
      <c r="AN117" s="70" t="s">
        <v>82</v>
      </c>
      <c r="AO117" s="70" t="s">
        <v>70</v>
      </c>
    </row>
    <row r="118" spans="1:41" x14ac:dyDescent="0.25">
      <c r="A118" s="74" t="s">
        <v>134</v>
      </c>
      <c r="B118" s="74">
        <v>2018</v>
      </c>
      <c r="C118" s="74" t="s">
        <v>63</v>
      </c>
      <c r="D118" s="74" t="s">
        <v>63</v>
      </c>
      <c r="E118" s="74" t="s">
        <v>124</v>
      </c>
      <c r="F118" s="74">
        <v>5613</v>
      </c>
      <c r="G118" s="74" t="s">
        <v>143</v>
      </c>
      <c r="H118" s="71">
        <v>0</v>
      </c>
      <c r="I118" s="71">
        <v>0</v>
      </c>
      <c r="J118" s="71">
        <v>0</v>
      </c>
      <c r="K118" s="71">
        <v>0</v>
      </c>
      <c r="L118" s="71">
        <v>1500</v>
      </c>
      <c r="M118" s="71">
        <v>0</v>
      </c>
      <c r="N118" s="71">
        <v>0</v>
      </c>
      <c r="O118" s="71">
        <v>0</v>
      </c>
      <c r="P118" s="71">
        <v>0</v>
      </c>
      <c r="Q118" s="71">
        <v>0</v>
      </c>
      <c r="R118" s="71">
        <v>0</v>
      </c>
      <c r="S118" s="71">
        <v>0</v>
      </c>
      <c r="T118" s="68">
        <f t="shared" si="28"/>
        <v>1500</v>
      </c>
      <c r="U118" s="71">
        <v>1500</v>
      </c>
      <c r="V118" s="33">
        <f t="shared" si="29"/>
        <v>1</v>
      </c>
      <c r="W118" s="69">
        <f t="shared" si="30"/>
        <v>5483400</v>
      </c>
      <c r="X118" s="69">
        <f t="shared" si="31"/>
        <v>5483400</v>
      </c>
      <c r="Y118" s="70" t="s">
        <v>137</v>
      </c>
      <c r="Z118" s="72">
        <v>3655.6</v>
      </c>
      <c r="AA118" s="70" t="s">
        <v>134</v>
      </c>
      <c r="AB118" s="68">
        <f t="shared" si="32"/>
        <v>0</v>
      </c>
      <c r="AC118" s="73">
        <v>43222</v>
      </c>
      <c r="AD118" s="73">
        <v>43465</v>
      </c>
      <c r="AE118" s="70" t="s">
        <v>55</v>
      </c>
      <c r="AF118" s="71">
        <v>0</v>
      </c>
      <c r="AG118" s="71">
        <v>0</v>
      </c>
      <c r="AH118" s="32">
        <f t="shared" si="33"/>
        <v>1500</v>
      </c>
      <c r="AI118" s="71">
        <v>1500</v>
      </c>
      <c r="AJ118" s="33">
        <f t="shared" si="34"/>
        <v>1</v>
      </c>
      <c r="AK118" s="69">
        <f t="shared" si="35"/>
        <v>5483400</v>
      </c>
      <c r="AL118" s="69">
        <f t="shared" si="36"/>
        <v>5483400</v>
      </c>
      <c r="AM118" s="70" t="s">
        <v>64</v>
      </c>
      <c r="AN118" s="70" t="s">
        <v>82</v>
      </c>
      <c r="AO118" s="70" t="s">
        <v>70</v>
      </c>
    </row>
    <row r="119" spans="1:41" x14ac:dyDescent="0.25">
      <c r="A119" s="74" t="s">
        <v>134</v>
      </c>
      <c r="B119" s="74">
        <v>2018</v>
      </c>
      <c r="C119" s="74" t="s">
        <v>63</v>
      </c>
      <c r="D119" s="74" t="s">
        <v>63</v>
      </c>
      <c r="E119" s="74" t="s">
        <v>74</v>
      </c>
      <c r="F119" s="74">
        <v>5835</v>
      </c>
      <c r="G119" s="74" t="s">
        <v>139</v>
      </c>
      <c r="H119" s="71">
        <v>0</v>
      </c>
      <c r="I119" s="71">
        <v>0</v>
      </c>
      <c r="J119" s="71">
        <v>0</v>
      </c>
      <c r="K119" s="71">
        <v>0</v>
      </c>
      <c r="L119" s="71">
        <v>400</v>
      </c>
      <c r="M119" s="71">
        <v>0</v>
      </c>
      <c r="N119" s="71">
        <v>0</v>
      </c>
      <c r="O119" s="71">
        <v>0</v>
      </c>
      <c r="P119" s="71">
        <v>0</v>
      </c>
      <c r="Q119" s="71">
        <v>0</v>
      </c>
      <c r="R119" s="71">
        <v>0</v>
      </c>
      <c r="S119" s="71">
        <v>0</v>
      </c>
      <c r="T119" s="68">
        <f t="shared" si="28"/>
        <v>400</v>
      </c>
      <c r="U119" s="71">
        <v>400</v>
      </c>
      <c r="V119" s="33">
        <f t="shared" si="29"/>
        <v>1</v>
      </c>
      <c r="W119" s="69">
        <f t="shared" si="30"/>
        <v>932600</v>
      </c>
      <c r="X119" s="69">
        <f t="shared" si="31"/>
        <v>932600</v>
      </c>
      <c r="Y119" s="70" t="s">
        <v>137</v>
      </c>
      <c r="Z119" s="72">
        <v>2331.5</v>
      </c>
      <c r="AA119" s="70" t="s">
        <v>134</v>
      </c>
      <c r="AB119" s="68">
        <f t="shared" si="32"/>
        <v>0</v>
      </c>
      <c r="AC119" s="73">
        <v>43222</v>
      </c>
      <c r="AD119" s="73">
        <v>43465</v>
      </c>
      <c r="AE119" s="70" t="s">
        <v>55</v>
      </c>
      <c r="AF119" s="71">
        <v>0</v>
      </c>
      <c r="AG119" s="71">
        <v>0</v>
      </c>
      <c r="AH119" s="32">
        <f t="shared" si="33"/>
        <v>400</v>
      </c>
      <c r="AI119" s="71">
        <v>400</v>
      </c>
      <c r="AJ119" s="33">
        <f t="shared" si="34"/>
        <v>1</v>
      </c>
      <c r="AK119" s="69">
        <f t="shared" si="35"/>
        <v>932600</v>
      </c>
      <c r="AL119" s="69">
        <f t="shared" si="36"/>
        <v>932600</v>
      </c>
      <c r="AM119" s="70" t="s">
        <v>64</v>
      </c>
      <c r="AN119" s="70" t="s">
        <v>82</v>
      </c>
      <c r="AO119" s="70" t="s">
        <v>70</v>
      </c>
    </row>
    <row r="120" spans="1:41" x14ac:dyDescent="0.25">
      <c r="A120" s="74" t="s">
        <v>238</v>
      </c>
      <c r="B120" s="74">
        <v>2018</v>
      </c>
      <c r="C120" s="74" t="s">
        <v>63</v>
      </c>
      <c r="D120" s="74" t="s">
        <v>63</v>
      </c>
      <c r="E120" s="74" t="s">
        <v>63</v>
      </c>
      <c r="F120" s="74">
        <v>6089</v>
      </c>
      <c r="G120" s="74" t="s">
        <v>142</v>
      </c>
      <c r="H120" s="71">
        <v>0</v>
      </c>
      <c r="I120" s="71">
        <v>12</v>
      </c>
      <c r="J120" s="71">
        <v>0</v>
      </c>
      <c r="K120" s="71">
        <v>0</v>
      </c>
      <c r="L120" s="71">
        <v>0</v>
      </c>
      <c r="M120" s="71">
        <v>0</v>
      </c>
      <c r="N120" s="71">
        <v>0</v>
      </c>
      <c r="O120" s="71">
        <v>0</v>
      </c>
      <c r="P120" s="71">
        <v>0</v>
      </c>
      <c r="Q120" s="71">
        <v>0</v>
      </c>
      <c r="R120" s="71">
        <v>0</v>
      </c>
      <c r="S120" s="71">
        <v>0</v>
      </c>
      <c r="T120" s="68">
        <f t="shared" si="28"/>
        <v>12</v>
      </c>
      <c r="U120" s="71">
        <v>12</v>
      </c>
      <c r="V120" s="33">
        <f t="shared" si="29"/>
        <v>1</v>
      </c>
      <c r="W120" s="69">
        <f t="shared" si="30"/>
        <v>56808</v>
      </c>
      <c r="X120" s="69">
        <f t="shared" si="31"/>
        <v>56808</v>
      </c>
      <c r="Y120" s="70" t="s">
        <v>137</v>
      </c>
      <c r="Z120" s="72">
        <v>4734</v>
      </c>
      <c r="AA120" s="70" t="s">
        <v>238</v>
      </c>
      <c r="AB120" s="68">
        <f t="shared" si="32"/>
        <v>0</v>
      </c>
      <c r="AC120" s="73">
        <v>43108</v>
      </c>
      <c r="AD120" s="73">
        <v>43139</v>
      </c>
      <c r="AE120" s="70" t="s">
        <v>55</v>
      </c>
      <c r="AF120" s="71">
        <v>0</v>
      </c>
      <c r="AG120" s="71">
        <v>0</v>
      </c>
      <c r="AH120" s="32">
        <f t="shared" si="33"/>
        <v>12</v>
      </c>
      <c r="AI120" s="71">
        <v>12</v>
      </c>
      <c r="AJ120" s="33">
        <f t="shared" si="34"/>
        <v>1</v>
      </c>
      <c r="AK120" s="69">
        <f t="shared" si="35"/>
        <v>56808</v>
      </c>
      <c r="AL120" s="69">
        <f t="shared" si="36"/>
        <v>56808</v>
      </c>
      <c r="AM120" s="70" t="s">
        <v>64</v>
      </c>
      <c r="AN120" s="70" t="s">
        <v>82</v>
      </c>
      <c r="AO120" s="70" t="s">
        <v>70</v>
      </c>
    </row>
    <row r="121" spans="1:41" x14ac:dyDescent="0.25">
      <c r="A121" s="74" t="s">
        <v>125</v>
      </c>
      <c r="B121" s="74">
        <v>2018</v>
      </c>
      <c r="C121" s="74" t="s">
        <v>63</v>
      </c>
      <c r="D121" s="74" t="s">
        <v>63</v>
      </c>
      <c r="E121" s="74" t="s">
        <v>63</v>
      </c>
      <c r="F121" s="74">
        <v>6089</v>
      </c>
      <c r="G121" s="74" t="s">
        <v>142</v>
      </c>
      <c r="H121" s="71">
        <v>0</v>
      </c>
      <c r="I121" s="71">
        <v>0</v>
      </c>
      <c r="J121" s="71">
        <v>0</v>
      </c>
      <c r="K121" s="71">
        <v>8</v>
      </c>
      <c r="L121" s="71">
        <v>0</v>
      </c>
      <c r="M121" s="71">
        <v>0</v>
      </c>
      <c r="N121" s="71">
        <v>0</v>
      </c>
      <c r="O121" s="71">
        <v>0</v>
      </c>
      <c r="P121" s="71">
        <v>0</v>
      </c>
      <c r="Q121" s="71">
        <v>0</v>
      </c>
      <c r="R121" s="71">
        <v>0</v>
      </c>
      <c r="S121" s="71">
        <v>0</v>
      </c>
      <c r="T121" s="68">
        <f t="shared" si="28"/>
        <v>8</v>
      </c>
      <c r="U121" s="71">
        <v>8</v>
      </c>
      <c r="V121" s="33">
        <f t="shared" si="29"/>
        <v>1</v>
      </c>
      <c r="W121" s="69">
        <f t="shared" si="30"/>
        <v>37872</v>
      </c>
      <c r="X121" s="69">
        <f t="shared" si="31"/>
        <v>37872</v>
      </c>
      <c r="Y121" s="70" t="s">
        <v>137</v>
      </c>
      <c r="Z121" s="72">
        <v>4734</v>
      </c>
      <c r="AA121" s="70" t="s">
        <v>125</v>
      </c>
      <c r="AB121" s="68">
        <f t="shared" si="32"/>
        <v>0</v>
      </c>
      <c r="AC121" s="73">
        <v>43181</v>
      </c>
      <c r="AD121" s="73">
        <v>43213</v>
      </c>
      <c r="AE121" s="70" t="s">
        <v>55</v>
      </c>
      <c r="AF121" s="71">
        <v>0</v>
      </c>
      <c r="AG121" s="71">
        <v>0</v>
      </c>
      <c r="AH121" s="32">
        <f t="shared" si="33"/>
        <v>8</v>
      </c>
      <c r="AI121" s="71">
        <v>8</v>
      </c>
      <c r="AJ121" s="33">
        <f t="shared" si="34"/>
        <v>1</v>
      </c>
      <c r="AK121" s="69">
        <f t="shared" si="35"/>
        <v>37872</v>
      </c>
      <c r="AL121" s="69">
        <f t="shared" si="36"/>
        <v>37872</v>
      </c>
      <c r="AM121" s="70" t="s">
        <v>64</v>
      </c>
      <c r="AN121" s="70" t="s">
        <v>82</v>
      </c>
      <c r="AO121" s="70" t="s">
        <v>70</v>
      </c>
    </row>
  </sheetData>
  <autoFilter ref="A2:AO12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48E50874-639B-48E5-94A0-21EE353B961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Lopez Perez</dc:creator>
  <cp:keywords>*$%IU-*$%ProdMarketing</cp:keywords>
  <cp:lastModifiedBy>Garcia Alcala, Ana Maria</cp:lastModifiedBy>
  <dcterms:created xsi:type="dcterms:W3CDTF">2010-02-03T16:25:45Z</dcterms:created>
  <dcterms:modified xsi:type="dcterms:W3CDTF">2018-06-13T19:01:34Z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91738e06-9681-4e9f-bb12-1f7405527908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