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WEM 2020 - 1 year\Sectors\Creative Industries\"/>
    </mc:Choice>
  </mc:AlternateContent>
  <xr:revisionPtr revIDLastSave="0" documentId="13_ncr:1_{3B02D6F9-61AC-4213-9855-76CD0FE9C4C9}" xr6:coauthVersionLast="45" xr6:coauthVersionMax="45" xr10:uidLastSave="{00000000-0000-0000-0000-000000000000}"/>
  <bookViews>
    <workbookView xWindow="-120" yWindow="-120" windowWidth="29040" windowHeight="15840" xr2:uid="{00000000-000D-0000-FFFF-FFFF00000000}"/>
  </bookViews>
  <sheets>
    <sheet name="3610045201-noSymbol" sheetId="1" r:id="rId1"/>
  </sheets>
  <calcPr calcId="181029"/>
</workbook>
</file>

<file path=xl/calcChain.xml><?xml version="1.0" encoding="utf-8"?>
<calcChain xmlns="http://schemas.openxmlformats.org/spreadsheetml/2006/main">
  <c r="I102" i="1" l="1"/>
  <c r="J102" i="1" s="1"/>
  <c r="I103" i="1"/>
  <c r="I104" i="1"/>
  <c r="I101" i="1"/>
  <c r="H102" i="1"/>
  <c r="H103" i="1"/>
  <c r="H104" i="1"/>
  <c r="H101" i="1"/>
  <c r="G102" i="1"/>
  <c r="G103" i="1"/>
  <c r="G104" i="1"/>
  <c r="G101" i="1"/>
  <c r="D102" i="1"/>
  <c r="D103" i="1"/>
  <c r="D104" i="1"/>
  <c r="D101" i="1"/>
  <c r="C102" i="1"/>
  <c r="F102" i="1" s="1"/>
  <c r="C103" i="1"/>
  <c r="C104" i="1"/>
  <c r="C101" i="1"/>
  <c r="B102" i="1"/>
  <c r="B103" i="1"/>
  <c r="B104" i="1"/>
  <c r="B101" i="1"/>
  <c r="K104" i="1"/>
  <c r="J104" i="1"/>
  <c r="F104" i="1"/>
  <c r="E104" i="1"/>
  <c r="J103" i="1"/>
  <c r="F103" i="1"/>
  <c r="K95" i="1"/>
  <c r="J95" i="1"/>
  <c r="F95" i="1"/>
  <c r="E95" i="1"/>
  <c r="K94" i="1"/>
  <c r="J94" i="1"/>
  <c r="F94" i="1"/>
  <c r="E94" i="1"/>
  <c r="K93" i="1"/>
  <c r="J93" i="1"/>
  <c r="F93" i="1"/>
  <c r="E93" i="1"/>
  <c r="K92" i="1"/>
  <c r="J92" i="1"/>
  <c r="F92" i="1"/>
  <c r="E92" i="1"/>
  <c r="D80" i="1"/>
  <c r="C80" i="1"/>
  <c r="E103" i="1" l="1"/>
  <c r="K103" i="1"/>
  <c r="E102" i="1"/>
  <c r="K102" i="1"/>
  <c r="K101" i="1"/>
  <c r="J101" i="1"/>
  <c r="F101" i="1"/>
  <c r="E101"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10" i="1"/>
</calcChain>
</file>

<file path=xl/sharedStrings.xml><?xml version="1.0" encoding="utf-8"?>
<sst xmlns="http://schemas.openxmlformats.org/spreadsheetml/2006/main" count="328" uniqueCount="148">
  <si>
    <t>Annual</t>
  </si>
  <si>
    <t>Table: 36-10-0452-01 (formerly CANSIM 387-0012)</t>
  </si>
  <si>
    <t>Geography: Canada, Province or territory</t>
  </si>
  <si>
    <t>Manitoba</t>
  </si>
  <si>
    <t>Domain</t>
  </si>
  <si>
    <t>Dollars</t>
  </si>
  <si>
    <t>Culture total</t>
  </si>
  <si>
    <t>Heritage and libraries 1</t>
  </si>
  <si>
    <t>Archives 1</t>
  </si>
  <si>
    <t>Libraries 1</t>
  </si>
  <si>
    <t>Culture heritage 1</t>
  </si>
  <si>
    <t>Natural heritage 1</t>
  </si>
  <si>
    <t>Live performance</t>
  </si>
  <si>
    <t>Performing arts</t>
  </si>
  <si>
    <t>Festivals and celebrations</t>
  </si>
  <si>
    <t>Visual and applied arts</t>
  </si>
  <si>
    <t>Original visual art</t>
  </si>
  <si>
    <t>Art reproductions</t>
  </si>
  <si>
    <t>Photography</t>
  </si>
  <si>
    <t>Crafts</t>
  </si>
  <si>
    <t>Advertising</t>
  </si>
  <si>
    <t>Architecture</t>
  </si>
  <si>
    <t>Design</t>
  </si>
  <si>
    <t>Written and published works</t>
  </si>
  <si>
    <t>Books</t>
  </si>
  <si>
    <t>Periodicals</t>
  </si>
  <si>
    <t>Newspapers</t>
  </si>
  <si>
    <t>Other published works</t>
  </si>
  <si>
    <t>Collected information</t>
  </si>
  <si>
    <t>Multi sub-domain</t>
  </si>
  <si>
    <t>Audio-visual and interactive media</t>
  </si>
  <si>
    <t>Film and video 2</t>
  </si>
  <si>
    <t>Broadcasting</t>
  </si>
  <si>
    <t>Interactive media</t>
  </si>
  <si>
    <t>Sound recording</t>
  </si>
  <si>
    <t>Music publishing</t>
  </si>
  <si>
    <t>Sound recording 3</t>
  </si>
  <si>
    <t>Education and training (culture)</t>
  </si>
  <si>
    <t>Governance, funding and professional support (culture) 4</t>
  </si>
  <si>
    <t>Multi 5</t>
  </si>
  <si>
    <t>Sport total</t>
  </si>
  <si>
    <t>Organized sport</t>
  </si>
  <si>
    <t>Informal sport</t>
  </si>
  <si>
    <t>Education and training (sport)</t>
  </si>
  <si>
    <t>Governance, funding and professional support (sport) 6</t>
  </si>
  <si>
    <t>Symbol legend:</t>
  </si>
  <si>
    <t>Footnotes:</t>
  </si>
  <si>
    <t>https://www150.statcan.gc.ca/t1/tbl1/en/tv.action?pid=3610045201</t>
  </si>
  <si>
    <t>% Change 2014 to 2018</t>
  </si>
  <si>
    <t>Gross domestic product - PRODUCT DEFINITION</t>
  </si>
  <si>
    <t>Industry</t>
  </si>
  <si>
    <t>Culture industries, total</t>
  </si>
  <si>
    <t>Sport industries, total</t>
  </si>
  <si>
    <t>Gross domestic product - INDUSTRY DEFINITION</t>
  </si>
  <si>
    <t>Culture and sport indicators by domain and sub-domain, by province and territory, product and industry perspective (x 1,000)</t>
  </si>
  <si>
    <t>https://www150.statcan.gc.ca/t1/tbl1/en/tv.action?pid=3610045301</t>
  </si>
  <si>
    <t>Participation in cultural activities in the past 12 months by age group, sex, current employment status and perceived health c 1 2</t>
  </si>
  <si>
    <t>Occasional</t>
  </si>
  <si>
    <t>Table: 13-10-0108-01 (formerly CANSIM 121-0005)</t>
  </si>
  <si>
    <t>Geography: Canada, Geographical region of Canada, Province or territory</t>
  </si>
  <si>
    <t>Canada</t>
  </si>
  <si>
    <t>Total, 15 years and over</t>
  </si>
  <si>
    <t>Both sexes</t>
  </si>
  <si>
    <t>Total, current employment status</t>
  </si>
  <si>
    <t>Total, perceived health</t>
  </si>
  <si>
    <t>Cultural activities 5</t>
  </si>
  <si>
    <t>Estimates</t>
  </si>
  <si>
    <t>Making music</t>
  </si>
  <si>
    <t>Number of persons (x 1,000)</t>
  </si>
  <si>
    <t>Percentage of persons</t>
  </si>
  <si>
    <t>Theatre</t>
  </si>
  <si>
    <t>F</t>
  </si>
  <si>
    <t>Dancing</t>
  </si>
  <si>
    <t>Visual arts</t>
  </si>
  <si>
    <t>Crafting</t>
  </si>
  <si>
    <t>Writing</t>
  </si>
  <si>
    <t>Other cultural activities</t>
  </si>
  <si>
    <t>Did not participate in cultural activities</t>
  </si>
  <si>
    <t>TOTAL SAMPLE</t>
  </si>
  <si>
    <t xml:space="preserve">https://www150.statcan.gc.ca/t1/tbl1/en/tv.action?pid=1310010801 </t>
  </si>
  <si>
    <t>Every 2 years</t>
  </si>
  <si>
    <t>Table: 21-10-0189-01 (formerly CANSIM 361-0079)</t>
  </si>
  <si>
    <t>Performing arts companies  [7111]</t>
  </si>
  <si>
    <t>Sources of public sector grants, not-for-profit</t>
  </si>
  <si>
    <t>% Change</t>
  </si>
  <si>
    <t>2014 to 2016 % Change</t>
  </si>
  <si>
    <t>Total public sector grants</t>
  </si>
  <si>
    <t>Federal grants</t>
  </si>
  <si>
    <t>Provincial and territorial grants</t>
  </si>
  <si>
    <t>Municipal and other government grants</t>
  </si>
  <si>
    <t xml:space="preserve">Performing arts, sources of public sector grants, not-for-profit (x 1,000) 1 2 3 4 </t>
  </si>
  <si>
    <t xml:space="preserve">TOTAL  </t>
  </si>
  <si>
    <t>ESTIMATED PER CAPITA</t>
  </si>
  <si>
    <t>https://www150.statcan.gc.ca/t1/tbl1/en/tv.action?pid=2110018901</t>
  </si>
  <si>
    <t>https://www150.statcan.gc.ca/t1/tbl1/en/tv.action?pid=1710000501</t>
  </si>
  <si>
    <t>Inventory of publicly owned culture, recreation and sport facilities grouped, Infrastructure Canada 1 2</t>
  </si>
  <si>
    <t>Table: 34-10-0188-01</t>
  </si>
  <si>
    <t>Ice facilities 3</t>
  </si>
  <si>
    <t>Aquatics 4</t>
  </si>
  <si>
    <t>Arts and culture facilities 6</t>
  </si>
  <si>
    <t>Other facilities 7</t>
  </si>
  <si>
    <t>Geography</t>
  </si>
  <si>
    <t>Number</t>
  </si>
  <si>
    <t>Newfoundland and Labrador</t>
  </si>
  <si>
    <t>Prince Edward Island</t>
  </si>
  <si>
    <t>Nova Scotia</t>
  </si>
  <si>
    <t>New Brunswick</t>
  </si>
  <si>
    <t>Quebec</t>
  </si>
  <si>
    <t>Ontario</t>
  </si>
  <si>
    <t>Saskatchewan</t>
  </si>
  <si>
    <t>Alberta</t>
  </si>
  <si>
    <t>British Columbia</t>
  </si>
  <si>
    <t>Yukon</t>
  </si>
  <si>
    <t>Northwest Territories</t>
  </si>
  <si>
    <t>Nunavut</t>
  </si>
  <si>
    <t>..</t>
  </si>
  <si>
    <t>not available for a specific reference period</t>
  </si>
  <si>
    <t>E</t>
  </si>
  <si>
    <t>use with caution</t>
  </si>
  <si>
    <t>too unreliable to be published</t>
  </si>
  <si>
    <t>A</t>
  </si>
  <si>
    <t>data quality: excellent</t>
  </si>
  <si>
    <t>D</t>
  </si>
  <si>
    <t>data quality: acceptable</t>
  </si>
  <si>
    <t>Figures may not add to totals due to rounding.</t>
  </si>
  <si>
    <t>Estimates for 2018 may not be comparable to those for 2016 due to improved coverage and definitions as well as changes in survey methodology.</t>
  </si>
  <si>
    <t>Ice facilities include: indoor ice arenas (single pad, 2 or more pad) and outdoor ice arenas owned by your organization or leased by your organization through a capital lease agreement. As of 2018, ice facilities also include curling rinks.</t>
  </si>
  <si>
    <t>Aquatics include: indoor pools (25 metres; 50 metres or longer and leisure pools); outdoor pools; wading pools and splash pads owned by your organization or leased by your organization through a capital lease agreement.</t>
  </si>
  <si>
    <t>Multi-purpose facilities include a combination of various facility components such as a pool, arena, fitness centre, meeting rooms, seniors’ centre, gallery, museum, training space and presentation space owned by an organization or leased by an organization through a capital lease agreement.</t>
  </si>
  <si>
    <t>Art and culture facilities include: art galleries; libraries; museums and archives; preforming arts theatres/spaces and indigenous cultural spaces owned by your organization or leased by your organization through a capital lease agreement.</t>
  </si>
  <si>
    <t>As of 2018, other facilities include: community centres (seniors centres and youth centres), indoor gymnasiums, indoor racquet courts, indoor walking/jogging tracks, indoor fitness areas, indoor fields, outdoor specialty areas (including, among others, skateboard parks, lawn bowling, BMX tracks, mountain bike skills parks, off leash dog parks), playgrounds, outdoor tennis and/or pickleball courts, outdoor racquet courts, ball diamonds, natural turf and artificial turf sports fields. Paved pathways and non-paved trails (in kilometres) are excluded.</t>
  </si>
  <si>
    <t>How to cite: Statistics Canada. Table 34-10-0188-01 Inventory of publicly owned culture, recreation and sport facilities grouped, Infrastructure Canada</t>
  </si>
  <si>
    <t>https://www150.statcan.gc.ca/t1/tbl1/en/tv.action?pid=3410018801</t>
  </si>
  <si>
    <t>DOI: https://doi.org/10.25318/3410018801-eng</t>
  </si>
  <si>
    <t>Inventory of publicly owned culture, recreation and sport facilities grouped, by urban and rural, and population size, Infrastructure Canada 1 2</t>
  </si>
  <si>
    <t>Table: 34-10-0189-01</t>
  </si>
  <si>
    <t>Type of municipality by population size</t>
  </si>
  <si>
    <t>All municipalities</t>
  </si>
  <si>
    <t>All urban municipalities</t>
  </si>
  <si>
    <t>All rural municipalities</t>
  </si>
  <si>
    <t>Percentage of publicly owned culture, recreation and sport facilities which allow accessibility, Infrastructure Canada 1 2 3</t>
  </si>
  <si>
    <t>Table: 34-10-0190-01</t>
  </si>
  <si>
    <t>Ice facilities 4</t>
  </si>
  <si>
    <t>Aquatics 5</t>
  </si>
  <si>
    <t>Arts and culture facilities 7</t>
  </si>
  <si>
    <t>Other facilities 8</t>
  </si>
  <si>
    <t>Percentage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</si>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</sst>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73"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5">
    <xf numFmtId="0" fontId="0" fillId="0" borderId="0" xfId="0"/>
    <xf numFmtId="0" fontId="1" fillId="10" borderId="11" xfId="19" applyBorder="1"/>
    <xf numFmtId="0" fontId="1" fillId="10" borderId="12" xfId="19" applyBorder="1"/>
    <xf numFmtId="0" fontId="1" fillId="10" borderId="13" xfId="19" applyBorder="1"/>
    <xf numFmtId="0" fontId="1" fillId="10" borderId="14" xfId="19" applyBorder="1"/>
    <xf numFmtId="0" fontId="1" fillId="10" borderId="10" xfId="19" applyBorder="1"/>
    <xf numFmtId="0" fontId="1" fillId="10" borderId="15" xfId="19" applyBorder="1"/>
    <xf numFmtId="0" fontId="1" fillId="22" borderId="11" xfId="31" applyBorder="1"/>
    <xf numFmtId="0" fontId="1" fillId="22" borderId="12" xfId="31" applyBorder="1"/>
    <xf numFmtId="0" fontId="1" fillId="22" borderId="13" xfId="31" applyBorder="1"/>
    <xf numFmtId="0" fontId="1" fillId="22" borderId="14" xfId="31" applyBorder="1"/>
    <xf numFmtId="0" fontId="1" fillId="22" borderId="10" xfId="31" applyBorder="1"/>
    <xf numFmtId="0" fontId="1" fillId="22" borderId="15" xfId="31" applyBorder="1"/>
    <xf numFmtId="0" fontId="1" fillId="18" borderId="14" xfId="27" applyBorder="1"/>
    <xf numFmtId="3" fontId="1" fillId="18" borderId="10" xfId="27" applyNumberFormat="1" applyBorder="1"/>
    <xf numFmtId="9" fontId="1" fillId="18" borderId="15" xfId="27" applyNumberFormat="1" applyBorder="1"/>
    <xf numFmtId="0" fontId="1" fillId="18" borderId="10" xfId="27" applyBorder="1"/>
    <xf numFmtId="0" fontId="1" fillId="18" borderId="16" xfId="27" applyBorder="1"/>
    <xf numFmtId="3" fontId="1" fillId="18" borderId="17" xfId="27" applyNumberFormat="1" applyBorder="1"/>
    <xf numFmtId="9" fontId="1" fillId="18" borderId="18" xfId="27" applyNumberFormat="1" applyBorder="1"/>
    <xf numFmtId="0" fontId="1" fillId="30" borderId="14" xfId="39" applyBorder="1"/>
    <xf numFmtId="3" fontId="1" fillId="30" borderId="10" xfId="39" applyNumberFormat="1" applyBorder="1"/>
    <xf numFmtId="9" fontId="1" fillId="30" borderId="15" xfId="39" applyNumberFormat="1" applyBorder="1"/>
    <xf numFmtId="0" fontId="1" fillId="30" borderId="10" xfId="39" applyBorder="1"/>
    <xf numFmtId="0" fontId="1" fillId="30" borderId="16" xfId="39" applyBorder="1"/>
    <xf numFmtId="3" fontId="1" fillId="30" borderId="17" xfId="39" applyNumberFormat="1" applyBorder="1"/>
    <xf numFmtId="9" fontId="1" fillId="30" borderId="18" xfId="39" applyNumberFormat="1" applyBorder="1"/>
    <xf numFmtId="0" fontId="1" fillId="14" borderId="19" xfId="23" applyBorder="1"/>
    <xf numFmtId="0" fontId="1" fillId="14" borderId="20" xfId="23" applyBorder="1"/>
    <xf numFmtId="0" fontId="1" fillId="14" borderId="21" xfId="23" applyBorder="1"/>
    <xf numFmtId="0" fontId="1" fillId="14" borderId="22" xfId="23" applyBorder="1"/>
    <xf numFmtId="0" fontId="1" fillId="14" borderId="0" xfId="23" applyBorder="1"/>
    <xf numFmtId="0" fontId="1" fillId="14" borderId="23" xfId="23" applyBorder="1"/>
    <xf numFmtId="0" fontId="1" fillId="14" borderId="24" xfId="23" applyBorder="1"/>
    <xf numFmtId="0" fontId="1" fillId="14" borderId="25" xfId="23" applyBorder="1"/>
    <xf numFmtId="0" fontId="1" fillId="14" borderId="26" xfId="23" applyBorder="1"/>
    <xf numFmtId="0" fontId="0" fillId="0" borderId="0" xfId="0" applyFill="1"/>
    <xf numFmtId="0" fontId="1" fillId="26" borderId="11" xfId="35" applyBorder="1"/>
    <xf numFmtId="0" fontId="1" fillId="26" borderId="12" xfId="35" applyBorder="1"/>
    <xf numFmtId="0" fontId="1" fillId="26" borderId="14" xfId="35" applyBorder="1"/>
    <xf numFmtId="0" fontId="1" fillId="26" borderId="10" xfId="35" applyBorder="1"/>
    <xf numFmtId="0" fontId="1" fillId="26" borderId="16" xfId="35" applyBorder="1"/>
    <xf numFmtId="0" fontId="1" fillId="26" borderId="17" xfId="35" applyBorder="1"/>
    <xf numFmtId="0" fontId="1" fillId="18" borderId="12" xfId="27" applyBorder="1"/>
    <xf numFmtId="0" fontId="1" fillId="18" borderId="17" xfId="27" applyBorder="1"/>
    <xf numFmtId="0" fontId="1" fillId="30" borderId="13" xfId="39" applyBorder="1"/>
    <xf numFmtId="0" fontId="1" fillId="30" borderId="15" xfId="39" applyBorder="1"/>
    <xf numFmtId="0" fontId="1" fillId="30" borderId="18" xfId="39" applyBorder="1"/>
    <xf numFmtId="0" fontId="1" fillId="26" borderId="13" xfId="35" applyBorder="1"/>
    <xf numFmtId="0" fontId="1" fillId="26" borderId="15" xfId="35" applyBorder="1"/>
    <xf numFmtId="0" fontId="1" fillId="26" borderId="18" xfId="35" applyBorder="1"/>
    <xf numFmtId="0" fontId="1" fillId="18" borderId="11" xfId="27" applyBorder="1"/>
    <xf numFmtId="3" fontId="1" fillId="18" borderId="14" xfId="27" applyNumberFormat="1" applyBorder="1"/>
    <xf numFmtId="3" fontId="1" fillId="18" borderId="16" xfId="27" applyNumberFormat="1" applyBorder="1"/>
    <xf numFmtId="3" fontId="1" fillId="30" borderId="18" xfId="39" applyNumberFormat="1" applyBorder="1"/>
    <xf numFmtId="0" fontId="1" fillId="18" borderId="27" xfId="27" applyBorder="1"/>
    <xf numFmtId="0" fontId="1" fillId="18" borderId="28" xfId="27" applyBorder="1"/>
    <xf numFmtId="0" fontId="1" fillId="18" borderId="29" xfId="27" applyBorder="1"/>
    <xf numFmtId="0" fontId="1" fillId="26" borderId="27" xfId="35" applyBorder="1"/>
    <xf numFmtId="0" fontId="1" fillId="26" borderId="28" xfId="35" applyBorder="1"/>
    <xf numFmtId="0" fontId="1" fillId="26" borderId="29" xfId="35" applyBorder="1"/>
    <xf numFmtId="0" fontId="1" fillId="18" borderId="13" xfId="27" applyBorder="1"/>
    <xf numFmtId="0" fontId="1" fillId="18" borderId="15" xfId="27" applyBorder="1"/>
    <xf numFmtId="4" fontId="1" fillId="18" borderId="14" xfId="27" applyNumberFormat="1" applyBorder="1"/>
    <xf numFmtId="4" fontId="1" fillId="18" borderId="10" xfId="27" applyNumberFormat="1" applyBorder="1"/>
    <xf numFmtId="9" fontId="1" fillId="18" borderId="10" xfId="27" applyNumberFormat="1" applyBorder="1"/>
    <xf numFmtId="4" fontId="1" fillId="18" borderId="16" xfId="27" applyNumberFormat="1" applyBorder="1"/>
    <xf numFmtId="4" fontId="1" fillId="18" borderId="17" xfId="27" applyNumberFormat="1" applyBorder="1"/>
    <xf numFmtId="9" fontId="1" fillId="18" borderId="17" xfId="27" applyNumberFormat="1" applyBorder="1"/>
    <xf numFmtId="4" fontId="1" fillId="30" borderId="10" xfId="39" applyNumberFormat="1" applyBorder="1"/>
    <xf numFmtId="9" fontId="1" fillId="30" borderId="10" xfId="39" applyNumberFormat="1" applyBorder="1"/>
    <xf numFmtId="0" fontId="1" fillId="30" borderId="11" xfId="39" applyBorder="1"/>
    <xf numFmtId="0" fontId="1" fillId="30" borderId="12" xfId="39" applyBorder="1"/>
    <xf numFmtId="4" fontId="1" fillId="30" borderId="14" xfId="39" applyNumberFormat="1" applyBorder="1"/>
    <xf numFmtId="4" fontId="1" fillId="30" borderId="16" xfId="39" applyNumberFormat="1" applyBorder="1"/>
    <xf numFmtId="4" fontId="1" fillId="30" borderId="17" xfId="39" applyNumberFormat="1" applyBorder="1"/>
    <xf numFmtId="9" fontId="1" fillId="30" borderId="17" xfId="39" applyNumberFormat="1" applyBorder="1"/>
    <xf numFmtId="173" fontId="1" fillId="18" borderId="14" xfId="42" applyNumberFormat="1" applyFill="1" applyBorder="1"/>
    <xf numFmtId="173" fontId="1" fillId="18" borderId="10" xfId="27" applyNumberFormat="1" applyBorder="1"/>
    <xf numFmtId="173" fontId="1" fillId="18" borderId="16" xfId="42" applyNumberFormat="1" applyFill="1" applyBorder="1"/>
    <xf numFmtId="173" fontId="1" fillId="18" borderId="17" xfId="27" applyNumberFormat="1" applyBorder="1"/>
    <xf numFmtId="3" fontId="1" fillId="30" borderId="14" xfId="39" applyNumberFormat="1" applyBorder="1"/>
    <xf numFmtId="3" fontId="1" fillId="30" borderId="15" xfId="39" applyNumberFormat="1" applyBorder="1"/>
    <xf numFmtId="0" fontId="1" fillId="30" borderId="17" xfId="39" applyBorder="1"/>
    <xf numFmtId="0" fontId="1" fillId="18" borderId="18" xfId="27"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3"/>
  <sheetViews>
    <sheetView tabSelected="1" topLeftCell="A203" workbookViewId="0">
      <selection activeCell="D217" sqref="D217"/>
    </sheetView>
  </sheetViews>
  <sheetFormatPr defaultRowHeight="15" x14ac:dyDescent="0.25"/>
  <cols>
    <col min="1" max="1" width="42.5703125" customWidth="1"/>
    <col min="2" max="2" width="26.85546875" customWidth="1"/>
    <col min="3" max="3" width="32.7109375" customWidth="1"/>
    <col min="4" max="4" width="31.42578125" customWidth="1"/>
    <col min="5" max="5" width="24.85546875" customWidth="1"/>
    <col min="6" max="6" width="21.28515625" customWidth="1"/>
    <col min="7" max="7" width="21" bestFit="1" customWidth="1"/>
    <col min="9" max="9" width="11.5703125" customWidth="1"/>
    <col min="10" max="10" width="9.28515625" customWidth="1"/>
    <col min="11" max="11" width="21" bestFit="1" customWidth="1"/>
    <col min="15" max="15" width="21" bestFit="1" customWidth="1"/>
  </cols>
  <sheetData>
    <row r="1" spans="1:15" x14ac:dyDescent="0.25">
      <c r="A1" s="27" t="s">
        <v>54</v>
      </c>
      <c r="B1" s="28"/>
      <c r="C1" s="28"/>
      <c r="D1" s="28"/>
      <c r="E1" s="28"/>
      <c r="F1" s="28"/>
      <c r="G1" s="28"/>
      <c r="H1" s="29"/>
    </row>
    <row r="2" spans="1:15" x14ac:dyDescent="0.25">
      <c r="A2" s="30" t="s">
        <v>0</v>
      </c>
      <c r="B2" s="31"/>
      <c r="C2" s="31"/>
      <c r="D2" s="31"/>
      <c r="E2" s="31"/>
      <c r="F2" s="31"/>
      <c r="G2" s="31"/>
      <c r="H2" s="32"/>
    </row>
    <row r="3" spans="1:15" x14ac:dyDescent="0.25">
      <c r="A3" s="30" t="s">
        <v>1</v>
      </c>
      <c r="B3" s="31"/>
      <c r="C3" s="31"/>
      <c r="D3" s="31"/>
      <c r="E3" s="31"/>
      <c r="F3" s="31"/>
      <c r="G3" s="31"/>
      <c r="H3" s="32"/>
    </row>
    <row r="4" spans="1:15" ht="15.75" thickBot="1" x14ac:dyDescent="0.3">
      <c r="A4" s="33" t="s">
        <v>2</v>
      </c>
      <c r="B4" s="34"/>
      <c r="C4" s="34"/>
      <c r="D4" s="34"/>
      <c r="E4" s="34"/>
      <c r="F4" s="34"/>
      <c r="G4" s="34"/>
      <c r="H4" s="35"/>
    </row>
    <row r="5" spans="1:15" ht="15.75" thickBot="1" x14ac:dyDescent="0.3"/>
    <row r="6" spans="1:15" x14ac:dyDescent="0.25">
      <c r="A6" s="1"/>
      <c r="B6" s="2" t="s">
        <v>3</v>
      </c>
      <c r="C6" s="2"/>
      <c r="D6" s="2"/>
      <c r="E6" s="2"/>
      <c r="F6" s="2"/>
      <c r="G6" s="3"/>
      <c r="I6" s="7"/>
      <c r="J6" s="8" t="s">
        <v>3</v>
      </c>
      <c r="K6" s="8"/>
      <c r="L6" s="8"/>
      <c r="M6" s="8"/>
      <c r="N6" s="8"/>
      <c r="O6" s="9"/>
    </row>
    <row r="7" spans="1:15" x14ac:dyDescent="0.25">
      <c r="A7" s="4"/>
      <c r="B7" s="5" t="s">
        <v>49</v>
      </c>
      <c r="C7" s="5"/>
      <c r="D7" s="5"/>
      <c r="E7" s="5"/>
      <c r="F7" s="5"/>
      <c r="G7" s="6"/>
      <c r="I7" s="10"/>
      <c r="J7" s="11" t="s">
        <v>53</v>
      </c>
      <c r="K7" s="11"/>
      <c r="L7" s="11"/>
      <c r="M7" s="11"/>
      <c r="N7" s="11"/>
      <c r="O7" s="12"/>
    </row>
    <row r="8" spans="1:15" x14ac:dyDescent="0.25">
      <c r="A8" s="4" t="s">
        <v>4</v>
      </c>
      <c r="B8" s="5">
        <v>2014</v>
      </c>
      <c r="C8" s="5">
        <v>2015</v>
      </c>
      <c r="D8" s="5">
        <v>2016</v>
      </c>
      <c r="E8" s="5">
        <v>2017</v>
      </c>
      <c r="F8" s="5">
        <v>2018</v>
      </c>
      <c r="G8" s="6" t="s">
        <v>48</v>
      </c>
      <c r="I8" s="10" t="s">
        <v>50</v>
      </c>
      <c r="J8" s="11">
        <v>2014</v>
      </c>
      <c r="K8" s="11">
        <v>2015</v>
      </c>
      <c r="L8" s="11">
        <v>2016</v>
      </c>
      <c r="M8" s="11">
        <v>2017</v>
      </c>
      <c r="N8" s="11">
        <v>2018</v>
      </c>
      <c r="O8" s="12" t="s">
        <v>48</v>
      </c>
    </row>
    <row r="9" spans="1:15" x14ac:dyDescent="0.25">
      <c r="A9" s="4"/>
      <c r="B9" s="5" t="s">
        <v>5</v>
      </c>
      <c r="C9" s="5"/>
      <c r="D9" s="5"/>
      <c r="E9" s="5"/>
      <c r="F9" s="5"/>
      <c r="G9" s="6"/>
      <c r="I9" s="10"/>
      <c r="J9" s="11" t="s">
        <v>5</v>
      </c>
      <c r="K9" s="11"/>
      <c r="L9" s="11"/>
      <c r="M9" s="11"/>
      <c r="N9" s="11"/>
      <c r="O9" s="12"/>
    </row>
    <row r="10" spans="1:15" x14ac:dyDescent="0.25">
      <c r="A10" s="13" t="s">
        <v>6</v>
      </c>
      <c r="B10" s="14">
        <v>1575298</v>
      </c>
      <c r="C10" s="14">
        <v>1545012</v>
      </c>
      <c r="D10" s="14">
        <v>1473885</v>
      </c>
      <c r="E10" s="14">
        <v>1488435</v>
      </c>
      <c r="F10" s="14">
        <v>1524180</v>
      </c>
      <c r="G10" s="15">
        <f>(F10-B10)/B10</f>
        <v>-3.2449733320298761E-2</v>
      </c>
      <c r="I10" s="20" t="s">
        <v>51</v>
      </c>
      <c r="J10" s="21">
        <v>1524910</v>
      </c>
      <c r="K10" s="21">
        <v>1513237</v>
      </c>
      <c r="L10" s="21">
        <v>1471527</v>
      </c>
      <c r="M10" s="21">
        <v>1490055</v>
      </c>
      <c r="N10" s="21">
        <v>1535295</v>
      </c>
      <c r="O10" s="22">
        <f>(N10-J10)/J10</f>
        <v>6.8102379812579102E-3</v>
      </c>
    </row>
    <row r="11" spans="1:15" x14ac:dyDescent="0.25">
      <c r="A11" s="13" t="s">
        <v>7</v>
      </c>
      <c r="B11" s="14">
        <v>35700</v>
      </c>
      <c r="C11" s="14">
        <v>35396</v>
      </c>
      <c r="D11" s="14">
        <v>35907</v>
      </c>
      <c r="E11" s="14">
        <v>35322</v>
      </c>
      <c r="F11" s="14">
        <v>36519</v>
      </c>
      <c r="G11" s="15">
        <f t="shared" ref="G11:G48" si="0">(F11-B11)/B11</f>
        <v>2.2941176470588236E-2</v>
      </c>
      <c r="I11" s="20" t="s">
        <v>7</v>
      </c>
      <c r="J11" s="21">
        <v>31724</v>
      </c>
      <c r="K11" s="21">
        <v>31799</v>
      </c>
      <c r="L11" s="21">
        <v>33882</v>
      </c>
      <c r="M11" s="21">
        <v>33333</v>
      </c>
      <c r="N11" s="21">
        <v>34538</v>
      </c>
      <c r="O11" s="22">
        <f t="shared" ref="O11:O48" si="1">(N11-J11)/J11</f>
        <v>8.8702559576345985E-2</v>
      </c>
    </row>
    <row r="12" spans="1:15" x14ac:dyDescent="0.25">
      <c r="A12" s="13" t="s">
        <v>8</v>
      </c>
      <c r="B12" s="16">
        <v>791</v>
      </c>
      <c r="C12" s="16">
        <v>992</v>
      </c>
      <c r="D12" s="14">
        <v>1453</v>
      </c>
      <c r="E12" s="14">
        <v>1445</v>
      </c>
      <c r="F12" s="14">
        <v>1462</v>
      </c>
      <c r="G12" s="15">
        <f t="shared" si="0"/>
        <v>0.8482932996207333</v>
      </c>
      <c r="I12" s="20" t="s">
        <v>8</v>
      </c>
      <c r="J12" s="23">
        <v>645</v>
      </c>
      <c r="K12" s="23">
        <v>734</v>
      </c>
      <c r="L12" s="23">
        <v>868</v>
      </c>
      <c r="M12" s="23">
        <v>893</v>
      </c>
      <c r="N12" s="23">
        <v>916</v>
      </c>
      <c r="O12" s="22">
        <f t="shared" si="1"/>
        <v>0.4201550387596899</v>
      </c>
    </row>
    <row r="13" spans="1:15" x14ac:dyDescent="0.25">
      <c r="A13" s="13" t="s">
        <v>9</v>
      </c>
      <c r="B13" s="16">
        <v>534</v>
      </c>
      <c r="C13" s="16">
        <v>761</v>
      </c>
      <c r="D13" s="14">
        <v>1190</v>
      </c>
      <c r="E13" s="14">
        <v>1126</v>
      </c>
      <c r="F13" s="14">
        <v>1115</v>
      </c>
      <c r="G13" s="15">
        <f t="shared" si="0"/>
        <v>1.0880149812734083</v>
      </c>
      <c r="I13" s="20" t="s">
        <v>9</v>
      </c>
      <c r="J13" s="23">
        <v>264</v>
      </c>
      <c r="K13" s="23">
        <v>342</v>
      </c>
      <c r="L13" s="23">
        <v>447</v>
      </c>
      <c r="M13" s="23">
        <v>422</v>
      </c>
      <c r="N13" s="23">
        <v>417</v>
      </c>
      <c r="O13" s="22">
        <f t="shared" si="1"/>
        <v>0.57954545454545459</v>
      </c>
    </row>
    <row r="14" spans="1:15" x14ac:dyDescent="0.25">
      <c r="A14" s="13" t="s">
        <v>10</v>
      </c>
      <c r="B14" s="14">
        <v>16181</v>
      </c>
      <c r="C14" s="14">
        <v>16109</v>
      </c>
      <c r="D14" s="14">
        <v>16767</v>
      </c>
      <c r="E14" s="14">
        <v>16427</v>
      </c>
      <c r="F14" s="14">
        <v>17058</v>
      </c>
      <c r="G14" s="15">
        <f t="shared" si="0"/>
        <v>5.4199369631048759E-2</v>
      </c>
      <c r="I14" s="20" t="s">
        <v>10</v>
      </c>
      <c r="J14" s="21">
        <v>14810</v>
      </c>
      <c r="K14" s="21">
        <v>14990</v>
      </c>
      <c r="L14" s="21">
        <v>16559</v>
      </c>
      <c r="M14" s="21">
        <v>16186</v>
      </c>
      <c r="N14" s="21">
        <v>16827</v>
      </c>
      <c r="O14" s="22">
        <f t="shared" si="1"/>
        <v>0.1361917623227549</v>
      </c>
    </row>
    <row r="15" spans="1:15" x14ac:dyDescent="0.25">
      <c r="A15" s="13" t="s">
        <v>11</v>
      </c>
      <c r="B15" s="14">
        <v>18194</v>
      </c>
      <c r="C15" s="14">
        <v>17534</v>
      </c>
      <c r="D15" s="14">
        <v>16497</v>
      </c>
      <c r="E15" s="14">
        <v>16324</v>
      </c>
      <c r="F15" s="14">
        <v>16884</v>
      </c>
      <c r="G15" s="15">
        <f t="shared" si="0"/>
        <v>-7.2001758821589532E-2</v>
      </c>
      <c r="I15" s="20" t="s">
        <v>11</v>
      </c>
      <c r="J15" s="21">
        <v>16005</v>
      </c>
      <c r="K15" s="21">
        <v>15733</v>
      </c>
      <c r="L15" s="21">
        <v>16008</v>
      </c>
      <c r="M15" s="21">
        <v>15832</v>
      </c>
      <c r="N15" s="21">
        <v>16378</v>
      </c>
      <c r="O15" s="22">
        <f t="shared" si="1"/>
        <v>2.3305217119650109E-2</v>
      </c>
    </row>
    <row r="16" spans="1:15" x14ac:dyDescent="0.25">
      <c r="A16" s="13" t="s">
        <v>12</v>
      </c>
      <c r="B16" s="14">
        <v>100670</v>
      </c>
      <c r="C16" s="14">
        <v>103510</v>
      </c>
      <c r="D16" s="14">
        <v>102999</v>
      </c>
      <c r="E16" s="14">
        <v>102954</v>
      </c>
      <c r="F16" s="14">
        <v>106019</v>
      </c>
      <c r="G16" s="15">
        <f t="shared" si="0"/>
        <v>5.3134002185358103E-2</v>
      </c>
      <c r="I16" s="20" t="s">
        <v>12</v>
      </c>
      <c r="J16" s="21">
        <v>87326</v>
      </c>
      <c r="K16" s="21">
        <v>91466</v>
      </c>
      <c r="L16" s="21">
        <v>92120</v>
      </c>
      <c r="M16" s="21">
        <v>92208</v>
      </c>
      <c r="N16" s="21">
        <v>94904</v>
      </c>
      <c r="O16" s="22">
        <f t="shared" si="1"/>
        <v>8.6778279092137506E-2</v>
      </c>
    </row>
    <row r="17" spans="1:15" x14ac:dyDescent="0.25">
      <c r="A17" s="13" t="s">
        <v>13</v>
      </c>
      <c r="B17" s="14">
        <v>81307</v>
      </c>
      <c r="C17" s="14">
        <v>83009</v>
      </c>
      <c r="D17" s="14">
        <v>81172</v>
      </c>
      <c r="E17" s="14">
        <v>81143</v>
      </c>
      <c r="F17" s="14">
        <v>83555</v>
      </c>
      <c r="G17" s="15">
        <f t="shared" si="0"/>
        <v>2.7648295964677088E-2</v>
      </c>
      <c r="I17" s="20" t="s">
        <v>13</v>
      </c>
      <c r="J17" s="21">
        <v>68144</v>
      </c>
      <c r="K17" s="21">
        <v>71252</v>
      </c>
      <c r="L17" s="21">
        <v>71784</v>
      </c>
      <c r="M17" s="21">
        <v>71852</v>
      </c>
      <c r="N17" s="21">
        <v>73953</v>
      </c>
      <c r="O17" s="22">
        <f t="shared" si="1"/>
        <v>8.5245949753463252E-2</v>
      </c>
    </row>
    <row r="18" spans="1:15" x14ac:dyDescent="0.25">
      <c r="A18" s="13" t="s">
        <v>14</v>
      </c>
      <c r="B18" s="14">
        <v>19363</v>
      </c>
      <c r="C18" s="14">
        <v>20501</v>
      </c>
      <c r="D18" s="14">
        <v>21827</v>
      </c>
      <c r="E18" s="14">
        <v>21811</v>
      </c>
      <c r="F18" s="14">
        <v>22464</v>
      </c>
      <c r="G18" s="15">
        <f t="shared" si="0"/>
        <v>0.16015080307803542</v>
      </c>
      <c r="I18" s="20" t="s">
        <v>14</v>
      </c>
      <c r="J18" s="21">
        <v>19181</v>
      </c>
      <c r="K18" s="21">
        <v>20214</v>
      </c>
      <c r="L18" s="21">
        <v>20336</v>
      </c>
      <c r="M18" s="21">
        <v>20356</v>
      </c>
      <c r="N18" s="21">
        <v>20951</v>
      </c>
      <c r="O18" s="22">
        <f t="shared" si="1"/>
        <v>9.2278817579896769E-2</v>
      </c>
    </row>
    <row r="19" spans="1:15" x14ac:dyDescent="0.25">
      <c r="A19" s="13" t="s">
        <v>15</v>
      </c>
      <c r="B19" s="14">
        <v>294301</v>
      </c>
      <c r="C19" s="14">
        <v>280079</v>
      </c>
      <c r="D19" s="14">
        <v>259040</v>
      </c>
      <c r="E19" s="14">
        <v>268125</v>
      </c>
      <c r="F19" s="14">
        <v>267890</v>
      </c>
      <c r="G19" s="15">
        <f t="shared" si="0"/>
        <v>-8.974145517684276E-2</v>
      </c>
      <c r="I19" s="20" t="s">
        <v>15</v>
      </c>
      <c r="J19" s="21">
        <v>149321</v>
      </c>
      <c r="K19" s="21">
        <v>151411</v>
      </c>
      <c r="L19" s="21">
        <v>157021</v>
      </c>
      <c r="M19" s="21">
        <v>158056</v>
      </c>
      <c r="N19" s="21">
        <v>167071</v>
      </c>
      <c r="O19" s="22">
        <f t="shared" si="1"/>
        <v>0.11887142464891073</v>
      </c>
    </row>
    <row r="20" spans="1:15" x14ac:dyDescent="0.25">
      <c r="A20" s="13" t="s">
        <v>16</v>
      </c>
      <c r="B20" s="14">
        <v>3174</v>
      </c>
      <c r="C20" s="14">
        <v>3302</v>
      </c>
      <c r="D20" s="14">
        <v>3205</v>
      </c>
      <c r="E20" s="14">
        <v>3169</v>
      </c>
      <c r="F20" s="14">
        <v>3397</v>
      </c>
      <c r="G20" s="15">
        <f t="shared" si="0"/>
        <v>7.0258349086326402E-2</v>
      </c>
      <c r="I20" s="20" t="s">
        <v>16</v>
      </c>
      <c r="J20" s="21">
        <v>2895</v>
      </c>
      <c r="K20" s="21">
        <v>3076</v>
      </c>
      <c r="L20" s="21">
        <v>3223</v>
      </c>
      <c r="M20" s="21">
        <v>3186</v>
      </c>
      <c r="N20" s="21">
        <v>3415</v>
      </c>
      <c r="O20" s="22">
        <f t="shared" si="1"/>
        <v>0.17962003454231434</v>
      </c>
    </row>
    <row r="21" spans="1:15" x14ac:dyDescent="0.25">
      <c r="A21" s="13" t="s">
        <v>17</v>
      </c>
      <c r="B21" s="14">
        <v>2199</v>
      </c>
      <c r="C21" s="14">
        <v>2192</v>
      </c>
      <c r="D21" s="14">
        <v>2218</v>
      </c>
      <c r="E21" s="14">
        <v>2225</v>
      </c>
      <c r="F21" s="14">
        <v>2208</v>
      </c>
      <c r="G21" s="15">
        <f t="shared" si="0"/>
        <v>4.0927694406548429E-3</v>
      </c>
      <c r="I21" s="20" t="s">
        <v>17</v>
      </c>
      <c r="J21" s="21">
        <v>2211</v>
      </c>
      <c r="K21" s="21">
        <v>2200</v>
      </c>
      <c r="L21" s="21">
        <v>2222</v>
      </c>
      <c r="M21" s="21">
        <v>2228</v>
      </c>
      <c r="N21" s="21">
        <v>2212</v>
      </c>
      <c r="O21" s="22">
        <f t="shared" si="1"/>
        <v>4.5228403437358661E-4</v>
      </c>
    </row>
    <row r="22" spans="1:15" x14ac:dyDescent="0.25">
      <c r="A22" s="13" t="s">
        <v>18</v>
      </c>
      <c r="B22" s="14">
        <v>30952</v>
      </c>
      <c r="C22" s="14">
        <v>28102</v>
      </c>
      <c r="D22" s="14">
        <v>23553</v>
      </c>
      <c r="E22" s="14">
        <v>24420</v>
      </c>
      <c r="F22" s="14">
        <v>24204</v>
      </c>
      <c r="G22" s="15">
        <f t="shared" si="0"/>
        <v>-0.21801499095373481</v>
      </c>
      <c r="I22" s="20" t="s">
        <v>18</v>
      </c>
      <c r="J22" s="21">
        <v>23363</v>
      </c>
      <c r="K22" s="21">
        <v>22679</v>
      </c>
      <c r="L22" s="21">
        <v>20172</v>
      </c>
      <c r="M22" s="21">
        <v>21045</v>
      </c>
      <c r="N22" s="21">
        <v>20796</v>
      </c>
      <c r="O22" s="22">
        <f t="shared" si="1"/>
        <v>-0.10987458802379832</v>
      </c>
    </row>
    <row r="23" spans="1:15" x14ac:dyDescent="0.25">
      <c r="A23" s="13" t="s">
        <v>19</v>
      </c>
      <c r="B23" s="14">
        <v>127117</v>
      </c>
      <c r="C23" s="14">
        <v>112437</v>
      </c>
      <c r="D23" s="14">
        <v>96060</v>
      </c>
      <c r="E23" s="14">
        <v>106504</v>
      </c>
      <c r="F23" s="14">
        <v>97109</v>
      </c>
      <c r="G23" s="15">
        <f t="shared" si="0"/>
        <v>-0.2360659864534248</v>
      </c>
      <c r="I23" s="20" t="s">
        <v>19</v>
      </c>
      <c r="J23" s="21">
        <v>12574</v>
      </c>
      <c r="K23" s="21">
        <v>11731</v>
      </c>
      <c r="L23" s="21">
        <v>10883</v>
      </c>
      <c r="M23" s="21">
        <v>12086</v>
      </c>
      <c r="N23" s="21">
        <v>10639</v>
      </c>
      <c r="O23" s="22">
        <f t="shared" si="1"/>
        <v>-0.15388897725465245</v>
      </c>
    </row>
    <row r="24" spans="1:15" x14ac:dyDescent="0.25">
      <c r="A24" s="13" t="s">
        <v>20</v>
      </c>
      <c r="B24" s="14">
        <v>46745</v>
      </c>
      <c r="C24" s="14">
        <v>46935</v>
      </c>
      <c r="D24" s="14">
        <v>40818</v>
      </c>
      <c r="E24" s="14">
        <v>39083</v>
      </c>
      <c r="F24" s="14">
        <v>39739</v>
      </c>
      <c r="G24" s="15">
        <f t="shared" si="0"/>
        <v>-0.14987699219167824</v>
      </c>
      <c r="I24" s="20" t="s">
        <v>20</v>
      </c>
      <c r="J24" s="21">
        <v>28292</v>
      </c>
      <c r="K24" s="21">
        <v>28697</v>
      </c>
      <c r="L24" s="21">
        <v>30632</v>
      </c>
      <c r="M24" s="21">
        <v>30039</v>
      </c>
      <c r="N24" s="21">
        <v>31587</v>
      </c>
      <c r="O24" s="22">
        <f t="shared" si="1"/>
        <v>0.11646401809698854</v>
      </c>
    </row>
    <row r="25" spans="1:15" x14ac:dyDescent="0.25">
      <c r="A25" s="13" t="s">
        <v>21</v>
      </c>
      <c r="B25" s="14">
        <v>41714</v>
      </c>
      <c r="C25" s="14">
        <v>43716</v>
      </c>
      <c r="D25" s="14">
        <v>44169</v>
      </c>
      <c r="E25" s="14">
        <v>41601</v>
      </c>
      <c r="F25" s="14">
        <v>45412</v>
      </c>
      <c r="G25" s="15">
        <f t="shared" si="0"/>
        <v>8.8651292132137891E-2</v>
      </c>
      <c r="I25" s="20" t="s">
        <v>21</v>
      </c>
      <c r="J25" s="21">
        <v>35973</v>
      </c>
      <c r="K25" s="21">
        <v>37930</v>
      </c>
      <c r="L25" s="21">
        <v>38677</v>
      </c>
      <c r="M25" s="21">
        <v>35944</v>
      </c>
      <c r="N25" s="21">
        <v>39960</v>
      </c>
      <c r="O25" s="22">
        <f t="shared" si="1"/>
        <v>0.11083312484363272</v>
      </c>
    </row>
    <row r="26" spans="1:15" x14ac:dyDescent="0.25">
      <c r="A26" s="13" t="s">
        <v>22</v>
      </c>
      <c r="B26" s="14">
        <v>42399</v>
      </c>
      <c r="C26" s="14">
        <v>43396</v>
      </c>
      <c r="D26" s="14">
        <v>49017</v>
      </c>
      <c r="E26" s="14">
        <v>51122</v>
      </c>
      <c r="F26" s="14">
        <v>55820</v>
      </c>
      <c r="G26" s="15">
        <f t="shared" si="0"/>
        <v>0.31654048444538785</v>
      </c>
      <c r="I26" s="20" t="s">
        <v>22</v>
      </c>
      <c r="J26" s="21">
        <v>44013</v>
      </c>
      <c r="K26" s="21">
        <v>45098</v>
      </c>
      <c r="L26" s="21">
        <v>51212</v>
      </c>
      <c r="M26" s="21">
        <v>53528</v>
      </c>
      <c r="N26" s="21">
        <v>58462</v>
      </c>
      <c r="O26" s="22">
        <f t="shared" si="1"/>
        <v>0.3282893690500534</v>
      </c>
    </row>
    <row r="27" spans="1:15" x14ac:dyDescent="0.25">
      <c r="A27" s="13" t="s">
        <v>23</v>
      </c>
      <c r="B27" s="14">
        <v>403763</v>
      </c>
      <c r="C27" s="14">
        <v>373560</v>
      </c>
      <c r="D27" s="14">
        <v>321515</v>
      </c>
      <c r="E27" s="14">
        <v>304031</v>
      </c>
      <c r="F27" s="14">
        <v>297844</v>
      </c>
      <c r="G27" s="15">
        <f t="shared" si="0"/>
        <v>-0.26232963396844189</v>
      </c>
      <c r="I27" s="20" t="s">
        <v>23</v>
      </c>
      <c r="J27" s="21">
        <v>386451</v>
      </c>
      <c r="K27" s="21">
        <v>354949</v>
      </c>
      <c r="L27" s="21">
        <v>302242</v>
      </c>
      <c r="M27" s="21">
        <v>284568</v>
      </c>
      <c r="N27" s="21">
        <v>277314</v>
      </c>
      <c r="O27" s="22">
        <f t="shared" si="1"/>
        <v>-0.28240837777622518</v>
      </c>
    </row>
    <row r="28" spans="1:15" x14ac:dyDescent="0.25">
      <c r="A28" s="13" t="s">
        <v>24</v>
      </c>
      <c r="B28" s="14">
        <v>22958</v>
      </c>
      <c r="C28" s="14">
        <v>13946</v>
      </c>
      <c r="D28" s="14">
        <v>3442</v>
      </c>
      <c r="E28" s="14">
        <v>3454</v>
      </c>
      <c r="F28" s="14">
        <v>3481</v>
      </c>
      <c r="G28" s="15">
        <f t="shared" si="0"/>
        <v>-0.8483752940151581</v>
      </c>
      <c r="I28" s="20" t="s">
        <v>24</v>
      </c>
      <c r="J28" s="21">
        <v>2965</v>
      </c>
      <c r="K28" s="21">
        <v>2421</v>
      </c>
      <c r="L28" s="21">
        <v>1094</v>
      </c>
      <c r="M28" s="23">
        <v>994</v>
      </c>
      <c r="N28" s="23">
        <v>947</v>
      </c>
      <c r="O28" s="22">
        <f t="shared" si="1"/>
        <v>-0.68060708263069136</v>
      </c>
    </row>
    <row r="29" spans="1:15" x14ac:dyDescent="0.25">
      <c r="A29" s="13" t="s">
        <v>25</v>
      </c>
      <c r="B29" s="14">
        <v>69861</v>
      </c>
      <c r="C29" s="14">
        <v>60612</v>
      </c>
      <c r="D29" s="14">
        <v>46270</v>
      </c>
      <c r="E29" s="14">
        <v>42644</v>
      </c>
      <c r="F29" s="14">
        <v>41120</v>
      </c>
      <c r="G29" s="15">
        <f t="shared" si="0"/>
        <v>-0.4114026423898885</v>
      </c>
      <c r="I29" s="20" t="s">
        <v>25</v>
      </c>
      <c r="J29" s="21">
        <v>56433</v>
      </c>
      <c r="K29" s="21">
        <v>49651</v>
      </c>
      <c r="L29" s="21">
        <v>37296</v>
      </c>
      <c r="M29" s="21">
        <v>34173</v>
      </c>
      <c r="N29" s="21">
        <v>32732</v>
      </c>
      <c r="O29" s="22">
        <f t="shared" si="1"/>
        <v>-0.41998476068966739</v>
      </c>
    </row>
    <row r="30" spans="1:15" x14ac:dyDescent="0.25">
      <c r="A30" s="13" t="s">
        <v>26</v>
      </c>
      <c r="B30" s="14">
        <v>90614</v>
      </c>
      <c r="C30" s="14">
        <v>86367</v>
      </c>
      <c r="D30" s="14">
        <v>67364</v>
      </c>
      <c r="E30" s="14">
        <v>57186</v>
      </c>
      <c r="F30" s="14">
        <v>48868</v>
      </c>
      <c r="G30" s="15">
        <f t="shared" si="0"/>
        <v>-0.46070143686406073</v>
      </c>
      <c r="I30" s="20" t="s">
        <v>26</v>
      </c>
      <c r="J30" s="21">
        <v>90678</v>
      </c>
      <c r="K30" s="21">
        <v>85936</v>
      </c>
      <c r="L30" s="21">
        <v>69986</v>
      </c>
      <c r="M30" s="21">
        <v>58845</v>
      </c>
      <c r="N30" s="21">
        <v>49563</v>
      </c>
      <c r="O30" s="22">
        <f t="shared" si="1"/>
        <v>-0.45341758750744393</v>
      </c>
    </row>
    <row r="31" spans="1:15" x14ac:dyDescent="0.25">
      <c r="A31" s="13" t="s">
        <v>27</v>
      </c>
      <c r="B31" s="14">
        <v>6358</v>
      </c>
      <c r="C31" s="14">
        <v>5286</v>
      </c>
      <c r="D31" s="14">
        <v>2652</v>
      </c>
      <c r="E31" s="14">
        <v>2439</v>
      </c>
      <c r="F31" s="14">
        <v>2340</v>
      </c>
      <c r="G31" s="15">
        <f t="shared" si="0"/>
        <v>-0.63195973576596409</v>
      </c>
      <c r="I31" s="20" t="s">
        <v>27</v>
      </c>
      <c r="J31" s="21">
        <v>5753</v>
      </c>
      <c r="K31" s="21">
        <v>4773</v>
      </c>
      <c r="L31" s="21">
        <v>2493</v>
      </c>
      <c r="M31" s="21">
        <v>2266</v>
      </c>
      <c r="N31" s="21">
        <v>2159</v>
      </c>
      <c r="O31" s="22">
        <f t="shared" si="1"/>
        <v>-0.62471753867547364</v>
      </c>
    </row>
    <row r="32" spans="1:15" x14ac:dyDescent="0.25">
      <c r="A32" s="13" t="s">
        <v>28</v>
      </c>
      <c r="B32" s="14">
        <v>7185</v>
      </c>
      <c r="C32" s="14">
        <v>7982</v>
      </c>
      <c r="D32" s="14">
        <v>11413</v>
      </c>
      <c r="E32" s="14">
        <v>10573</v>
      </c>
      <c r="F32" s="14">
        <v>10290</v>
      </c>
      <c r="G32" s="15">
        <f t="shared" si="0"/>
        <v>0.43215031315240082</v>
      </c>
      <c r="I32" s="20" t="s">
        <v>28</v>
      </c>
      <c r="J32" s="21">
        <v>4440</v>
      </c>
      <c r="K32" s="21">
        <v>4326</v>
      </c>
      <c r="L32" s="21">
        <v>5006</v>
      </c>
      <c r="M32" s="21">
        <v>4548</v>
      </c>
      <c r="N32" s="21">
        <v>4334</v>
      </c>
      <c r="O32" s="22">
        <f t="shared" si="1"/>
        <v>-2.3873873873873873E-2</v>
      </c>
    </row>
    <row r="33" spans="1:15" x14ac:dyDescent="0.25">
      <c r="A33" s="13" t="s">
        <v>29</v>
      </c>
      <c r="B33" s="14">
        <v>206788</v>
      </c>
      <c r="C33" s="14">
        <v>199367</v>
      </c>
      <c r="D33" s="14">
        <v>190374</v>
      </c>
      <c r="E33" s="14">
        <v>187734</v>
      </c>
      <c r="F33" s="14">
        <v>191746</v>
      </c>
      <c r="G33" s="15">
        <f t="shared" si="0"/>
        <v>-7.2741164864498914E-2</v>
      </c>
      <c r="I33" s="20" t="s">
        <v>29</v>
      </c>
      <c r="J33" s="21">
        <v>226183</v>
      </c>
      <c r="K33" s="21">
        <v>207842</v>
      </c>
      <c r="L33" s="21">
        <v>186368</v>
      </c>
      <c r="M33" s="21">
        <v>183744</v>
      </c>
      <c r="N33" s="21">
        <v>187579</v>
      </c>
      <c r="O33" s="22">
        <f t="shared" si="1"/>
        <v>-0.1706759570790024</v>
      </c>
    </row>
    <row r="34" spans="1:15" x14ac:dyDescent="0.25">
      <c r="A34" s="13" t="s">
        <v>30</v>
      </c>
      <c r="B34" s="14">
        <v>358736</v>
      </c>
      <c r="C34" s="14">
        <v>361279</v>
      </c>
      <c r="D34" s="14">
        <v>348052</v>
      </c>
      <c r="E34" s="14">
        <v>348840</v>
      </c>
      <c r="F34" s="14">
        <v>375345</v>
      </c>
      <c r="G34" s="15">
        <f t="shared" si="0"/>
        <v>4.6298670888898802E-2</v>
      </c>
      <c r="I34" s="20" t="s">
        <v>30</v>
      </c>
      <c r="J34" s="21">
        <v>269221</v>
      </c>
      <c r="K34" s="21">
        <v>272208</v>
      </c>
      <c r="L34" s="21">
        <v>265553</v>
      </c>
      <c r="M34" s="21">
        <v>264268</v>
      </c>
      <c r="N34" s="21">
        <v>282849</v>
      </c>
      <c r="O34" s="22">
        <f t="shared" si="1"/>
        <v>5.0620122501587914E-2</v>
      </c>
    </row>
    <row r="35" spans="1:15" x14ac:dyDescent="0.25">
      <c r="A35" s="13" t="s">
        <v>31</v>
      </c>
      <c r="B35" s="14">
        <v>42019</v>
      </c>
      <c r="C35" s="14">
        <v>42312</v>
      </c>
      <c r="D35" s="14">
        <v>36964</v>
      </c>
      <c r="E35" s="14">
        <v>38413</v>
      </c>
      <c r="F35" s="14">
        <v>43700</v>
      </c>
      <c r="G35" s="15">
        <f t="shared" si="0"/>
        <v>4.0005711701849161E-2</v>
      </c>
      <c r="I35" s="20" t="s">
        <v>31</v>
      </c>
      <c r="J35" s="21">
        <v>40241</v>
      </c>
      <c r="K35" s="21">
        <v>40628</v>
      </c>
      <c r="L35" s="21">
        <v>35901</v>
      </c>
      <c r="M35" s="21">
        <v>37262</v>
      </c>
      <c r="N35" s="21">
        <v>42474</v>
      </c>
      <c r="O35" s="22">
        <f t="shared" si="1"/>
        <v>5.5490668720956239E-2</v>
      </c>
    </row>
    <row r="36" spans="1:15" x14ac:dyDescent="0.25">
      <c r="A36" s="13" t="s">
        <v>32</v>
      </c>
      <c r="B36" s="14">
        <v>267319</v>
      </c>
      <c r="C36" s="14">
        <v>268608</v>
      </c>
      <c r="D36" s="14">
        <v>260477</v>
      </c>
      <c r="E36" s="14">
        <v>254668</v>
      </c>
      <c r="F36" s="14">
        <v>264492</v>
      </c>
      <c r="G36" s="15">
        <f t="shared" si="0"/>
        <v>-1.057537997673192E-2</v>
      </c>
      <c r="I36" s="20" t="s">
        <v>32</v>
      </c>
      <c r="J36" s="21">
        <v>206920</v>
      </c>
      <c r="K36" s="21">
        <v>208654</v>
      </c>
      <c r="L36" s="21">
        <v>204628</v>
      </c>
      <c r="M36" s="21">
        <v>199757</v>
      </c>
      <c r="N36" s="21">
        <v>207680</v>
      </c>
      <c r="O36" s="22">
        <f t="shared" si="1"/>
        <v>3.6729170693988013E-3</v>
      </c>
    </row>
    <row r="37" spans="1:15" x14ac:dyDescent="0.25">
      <c r="A37" s="13" t="s">
        <v>33</v>
      </c>
      <c r="B37" s="14">
        <v>49398</v>
      </c>
      <c r="C37" s="14">
        <v>50359</v>
      </c>
      <c r="D37" s="14">
        <v>50611</v>
      </c>
      <c r="E37" s="14">
        <v>55759</v>
      </c>
      <c r="F37" s="14">
        <v>67153</v>
      </c>
      <c r="G37" s="15">
        <f t="shared" si="0"/>
        <v>0.35942750718652577</v>
      </c>
      <c r="I37" s="20" t="s">
        <v>33</v>
      </c>
      <c r="J37" s="21">
        <v>22060</v>
      </c>
      <c r="K37" s="21">
        <v>22926</v>
      </c>
      <c r="L37" s="21">
        <v>25025</v>
      </c>
      <c r="M37" s="21">
        <v>27249</v>
      </c>
      <c r="N37" s="21">
        <v>32694</v>
      </c>
      <c r="O37" s="22">
        <f t="shared" si="1"/>
        <v>0.48204895738893927</v>
      </c>
    </row>
    <row r="38" spans="1:15" x14ac:dyDescent="0.25">
      <c r="A38" s="13" t="s">
        <v>34</v>
      </c>
      <c r="B38" s="14">
        <v>6186</v>
      </c>
      <c r="C38" s="14">
        <v>5738</v>
      </c>
      <c r="D38" s="14">
        <v>5206</v>
      </c>
      <c r="E38" s="14">
        <v>5237</v>
      </c>
      <c r="F38" s="14">
        <v>5350</v>
      </c>
      <c r="G38" s="15">
        <f t="shared" si="0"/>
        <v>-0.13514387326220498</v>
      </c>
      <c r="I38" s="20" t="s">
        <v>34</v>
      </c>
      <c r="J38" s="21">
        <v>5299</v>
      </c>
      <c r="K38" s="21">
        <v>4833</v>
      </c>
      <c r="L38" s="21">
        <v>4295</v>
      </c>
      <c r="M38" s="21">
        <v>4366</v>
      </c>
      <c r="N38" s="21">
        <v>4403</v>
      </c>
      <c r="O38" s="22">
        <f t="shared" si="1"/>
        <v>-0.1690885072655218</v>
      </c>
    </row>
    <row r="39" spans="1:15" x14ac:dyDescent="0.25">
      <c r="A39" s="13" t="s">
        <v>35</v>
      </c>
      <c r="B39" s="14">
        <v>2159</v>
      </c>
      <c r="C39" s="14">
        <v>2144</v>
      </c>
      <c r="D39" s="14">
        <v>2116</v>
      </c>
      <c r="E39" s="14">
        <v>2063</v>
      </c>
      <c r="F39" s="14">
        <v>2130</v>
      </c>
      <c r="G39" s="15">
        <f t="shared" si="0"/>
        <v>-1.3432144511347846E-2</v>
      </c>
      <c r="I39" s="20" t="s">
        <v>35</v>
      </c>
      <c r="J39" s="21">
        <v>1315</v>
      </c>
      <c r="K39" s="21">
        <v>1263</v>
      </c>
      <c r="L39" s="21">
        <v>1158</v>
      </c>
      <c r="M39" s="21">
        <v>1146</v>
      </c>
      <c r="N39" s="21">
        <v>1136</v>
      </c>
      <c r="O39" s="22">
        <f t="shared" si="1"/>
        <v>-0.13612167300380229</v>
      </c>
    </row>
    <row r="40" spans="1:15" x14ac:dyDescent="0.25">
      <c r="A40" s="13" t="s">
        <v>36</v>
      </c>
      <c r="B40" s="14">
        <v>4027</v>
      </c>
      <c r="C40" s="14">
        <v>3594</v>
      </c>
      <c r="D40" s="14">
        <v>3091</v>
      </c>
      <c r="E40" s="14">
        <v>3175</v>
      </c>
      <c r="F40" s="14">
        <v>3220</v>
      </c>
      <c r="G40" s="15">
        <f t="shared" si="0"/>
        <v>-0.20039731810280606</v>
      </c>
      <c r="I40" s="20" t="s">
        <v>36</v>
      </c>
      <c r="J40" s="21">
        <v>3985</v>
      </c>
      <c r="K40" s="21">
        <v>3570</v>
      </c>
      <c r="L40" s="21">
        <v>3138</v>
      </c>
      <c r="M40" s="21">
        <v>3220</v>
      </c>
      <c r="N40" s="21">
        <v>3267</v>
      </c>
      <c r="O40" s="22">
        <f t="shared" si="1"/>
        <v>-0.18017565872020075</v>
      </c>
    </row>
    <row r="41" spans="1:15" x14ac:dyDescent="0.25">
      <c r="A41" s="13" t="s">
        <v>37</v>
      </c>
      <c r="B41" s="14">
        <v>89030</v>
      </c>
      <c r="C41" s="14">
        <v>91675</v>
      </c>
      <c r="D41" s="14">
        <v>93232</v>
      </c>
      <c r="E41" s="14">
        <v>95840</v>
      </c>
      <c r="F41" s="14">
        <v>96143</v>
      </c>
      <c r="G41" s="15">
        <f t="shared" si="0"/>
        <v>7.9894417612040886E-2</v>
      </c>
      <c r="I41" s="20" t="s">
        <v>37</v>
      </c>
      <c r="J41" s="21">
        <v>94520</v>
      </c>
      <c r="K41" s="21">
        <v>97328</v>
      </c>
      <c r="L41" s="21">
        <v>98758</v>
      </c>
      <c r="M41" s="21">
        <v>101521</v>
      </c>
      <c r="N41" s="21">
        <v>101606</v>
      </c>
      <c r="O41" s="22">
        <f t="shared" si="1"/>
        <v>7.4968260685569194E-2</v>
      </c>
    </row>
    <row r="42" spans="1:15" x14ac:dyDescent="0.25">
      <c r="A42" s="13" t="s">
        <v>38</v>
      </c>
      <c r="B42" s="14">
        <v>271552</v>
      </c>
      <c r="C42" s="14">
        <v>276461</v>
      </c>
      <c r="D42" s="14">
        <v>283149</v>
      </c>
      <c r="E42" s="14">
        <v>304342</v>
      </c>
      <c r="F42" s="14">
        <v>315617</v>
      </c>
      <c r="G42" s="15">
        <f t="shared" si="0"/>
        <v>0.16227094626443553</v>
      </c>
      <c r="I42" s="20" t="s">
        <v>38</v>
      </c>
      <c r="J42" s="21">
        <v>288206</v>
      </c>
      <c r="K42" s="21">
        <v>292373</v>
      </c>
      <c r="L42" s="21">
        <v>294209</v>
      </c>
      <c r="M42" s="21">
        <v>316145</v>
      </c>
      <c r="N42" s="21">
        <v>327899</v>
      </c>
      <c r="O42" s="22">
        <f t="shared" si="1"/>
        <v>0.13772440545998349</v>
      </c>
    </row>
    <row r="43" spans="1:15" x14ac:dyDescent="0.25">
      <c r="A43" s="13" t="s">
        <v>39</v>
      </c>
      <c r="B43" s="14">
        <v>15360</v>
      </c>
      <c r="C43" s="14">
        <v>17314</v>
      </c>
      <c r="D43" s="14">
        <v>24784</v>
      </c>
      <c r="E43" s="14">
        <v>23743</v>
      </c>
      <c r="F43" s="14">
        <v>23453</v>
      </c>
      <c r="G43" s="15">
        <f t="shared" si="0"/>
        <v>0.5268880208333333</v>
      </c>
      <c r="I43" s="20" t="s">
        <v>39</v>
      </c>
      <c r="J43" s="21">
        <v>11221</v>
      </c>
      <c r="K43" s="21">
        <v>10598</v>
      </c>
      <c r="L43" s="21">
        <v>11318</v>
      </c>
      <c r="M43" s="21">
        <v>10976</v>
      </c>
      <c r="N43" s="21">
        <v>10811</v>
      </c>
      <c r="O43" s="22">
        <f t="shared" si="1"/>
        <v>-3.6538632920417077E-2</v>
      </c>
    </row>
    <row r="44" spans="1:15" x14ac:dyDescent="0.25">
      <c r="A44" s="13" t="s">
        <v>40</v>
      </c>
      <c r="B44" s="14">
        <v>221009</v>
      </c>
      <c r="C44" s="14">
        <v>233488</v>
      </c>
      <c r="D44" s="14">
        <v>243629</v>
      </c>
      <c r="E44" s="14">
        <v>250607</v>
      </c>
      <c r="F44" s="14">
        <v>252130</v>
      </c>
      <c r="G44" s="15">
        <f t="shared" si="0"/>
        <v>0.14081327004782609</v>
      </c>
      <c r="I44" s="20" t="s">
        <v>52</v>
      </c>
      <c r="J44" s="21">
        <v>265541</v>
      </c>
      <c r="K44" s="21">
        <v>282675</v>
      </c>
      <c r="L44" s="21">
        <v>304309</v>
      </c>
      <c r="M44" s="21">
        <v>313798</v>
      </c>
      <c r="N44" s="21">
        <v>314845</v>
      </c>
      <c r="O44" s="22">
        <f t="shared" si="1"/>
        <v>0.18567377542451072</v>
      </c>
    </row>
    <row r="45" spans="1:15" x14ac:dyDescent="0.25">
      <c r="A45" s="13" t="s">
        <v>41</v>
      </c>
      <c r="B45" s="14">
        <v>73160</v>
      </c>
      <c r="C45" s="14">
        <v>81277</v>
      </c>
      <c r="D45" s="14">
        <v>88389</v>
      </c>
      <c r="E45" s="14">
        <v>90214</v>
      </c>
      <c r="F45" s="14">
        <v>92147</v>
      </c>
      <c r="G45" s="15">
        <f t="shared" si="0"/>
        <v>0.25952706396938219</v>
      </c>
      <c r="I45" s="20" t="s">
        <v>41</v>
      </c>
      <c r="J45" s="21">
        <v>76383</v>
      </c>
      <c r="K45" s="21">
        <v>86191</v>
      </c>
      <c r="L45" s="21">
        <v>97130</v>
      </c>
      <c r="M45" s="21">
        <v>99098</v>
      </c>
      <c r="N45" s="21">
        <v>101188</v>
      </c>
      <c r="O45" s="22">
        <f t="shared" si="1"/>
        <v>0.32474503488996243</v>
      </c>
    </row>
    <row r="46" spans="1:15" x14ac:dyDescent="0.25">
      <c r="A46" s="13" t="s">
        <v>42</v>
      </c>
      <c r="B46" s="14">
        <v>10179</v>
      </c>
      <c r="C46" s="14">
        <v>10293</v>
      </c>
      <c r="D46" s="14">
        <v>9771</v>
      </c>
      <c r="E46" s="14">
        <v>9891</v>
      </c>
      <c r="F46" s="14">
        <v>10317</v>
      </c>
      <c r="G46" s="15">
        <f t="shared" si="0"/>
        <v>1.3557323902151489E-2</v>
      </c>
      <c r="I46" s="20" t="s">
        <v>42</v>
      </c>
      <c r="J46" s="21">
        <v>10179</v>
      </c>
      <c r="K46" s="21">
        <v>10293</v>
      </c>
      <c r="L46" s="21">
        <v>9771</v>
      </c>
      <c r="M46" s="21">
        <v>9891</v>
      </c>
      <c r="N46" s="21">
        <v>10317</v>
      </c>
      <c r="O46" s="22">
        <f t="shared" si="1"/>
        <v>1.3557323902151489E-2</v>
      </c>
    </row>
    <row r="47" spans="1:15" x14ac:dyDescent="0.25">
      <c r="A47" s="13" t="s">
        <v>43</v>
      </c>
      <c r="B47" s="14">
        <v>109371</v>
      </c>
      <c r="C47" s="14">
        <v>114393</v>
      </c>
      <c r="D47" s="14">
        <v>121947</v>
      </c>
      <c r="E47" s="14">
        <v>125193</v>
      </c>
      <c r="F47" s="14">
        <v>123467</v>
      </c>
      <c r="G47" s="15">
        <f t="shared" si="0"/>
        <v>0.12888242770021305</v>
      </c>
      <c r="I47" s="20" t="s">
        <v>43</v>
      </c>
      <c r="J47" s="21">
        <v>109480</v>
      </c>
      <c r="K47" s="21">
        <v>114506</v>
      </c>
      <c r="L47" s="21">
        <v>122064</v>
      </c>
      <c r="M47" s="21">
        <v>125314</v>
      </c>
      <c r="N47" s="21">
        <v>123582</v>
      </c>
      <c r="O47" s="22">
        <f t="shared" si="1"/>
        <v>0.12880891487029594</v>
      </c>
    </row>
    <row r="48" spans="1:15" ht="15.75" thickBot="1" x14ac:dyDescent="0.3">
      <c r="A48" s="17" t="s">
        <v>44</v>
      </c>
      <c r="B48" s="18">
        <v>28299</v>
      </c>
      <c r="C48" s="18">
        <v>27525</v>
      </c>
      <c r="D48" s="18">
        <v>23522</v>
      </c>
      <c r="E48" s="18">
        <v>25309</v>
      </c>
      <c r="F48" s="18">
        <v>26199</v>
      </c>
      <c r="G48" s="19">
        <f t="shared" si="0"/>
        <v>-7.4207569172055551E-2</v>
      </c>
      <c r="I48" s="24" t="s">
        <v>44</v>
      </c>
      <c r="J48" s="25">
        <v>25520</v>
      </c>
      <c r="K48" s="25">
        <v>25649</v>
      </c>
      <c r="L48" s="25">
        <v>24468</v>
      </c>
      <c r="M48" s="25">
        <v>26306</v>
      </c>
      <c r="N48" s="25">
        <v>27243</v>
      </c>
      <c r="O48" s="26">
        <f t="shared" si="1"/>
        <v>6.7515673981191224E-2</v>
      </c>
    </row>
    <row r="49" spans="1:9" x14ac:dyDescent="0.25">
      <c r="A49" s="36" t="s">
        <v>47</v>
      </c>
      <c r="I49" t="s">
        <v>55</v>
      </c>
    </row>
    <row r="50" spans="1:9" ht="15.75" thickBot="1" x14ac:dyDescent="0.3"/>
    <row r="51" spans="1:9" x14ac:dyDescent="0.25">
      <c r="A51" s="27" t="s">
        <v>56</v>
      </c>
      <c r="B51" s="28"/>
      <c r="C51" s="28"/>
      <c r="D51" s="29"/>
    </row>
    <row r="52" spans="1:9" x14ac:dyDescent="0.25">
      <c r="A52" s="30" t="s">
        <v>57</v>
      </c>
      <c r="B52" s="31"/>
      <c r="C52" s="31"/>
      <c r="D52" s="32"/>
    </row>
    <row r="53" spans="1:9" x14ac:dyDescent="0.25">
      <c r="A53" s="30" t="s">
        <v>58</v>
      </c>
      <c r="B53" s="31"/>
      <c r="C53" s="31"/>
      <c r="D53" s="32"/>
    </row>
    <row r="54" spans="1:9" ht="15.75" thickBot="1" x14ac:dyDescent="0.3">
      <c r="A54" s="33" t="s">
        <v>59</v>
      </c>
      <c r="B54" s="34"/>
      <c r="C54" s="34"/>
      <c r="D54" s="35"/>
    </row>
    <row r="55" spans="1:9" ht="15.75" thickBot="1" x14ac:dyDescent="0.3"/>
    <row r="56" spans="1:9" x14ac:dyDescent="0.25">
      <c r="A56" s="37"/>
      <c r="B56" s="38"/>
      <c r="C56" s="43" t="s">
        <v>60</v>
      </c>
      <c r="D56" s="45" t="s">
        <v>3</v>
      </c>
    </row>
    <row r="57" spans="1:9" x14ac:dyDescent="0.25">
      <c r="A57" s="39"/>
      <c r="B57" s="40"/>
      <c r="C57" s="16" t="s">
        <v>61</v>
      </c>
      <c r="D57" s="46" t="s">
        <v>61</v>
      </c>
    </row>
    <row r="58" spans="1:9" x14ac:dyDescent="0.25">
      <c r="A58" s="39"/>
      <c r="B58" s="40"/>
      <c r="C58" s="16" t="s">
        <v>62</v>
      </c>
      <c r="D58" s="46" t="s">
        <v>62</v>
      </c>
    </row>
    <row r="59" spans="1:9" x14ac:dyDescent="0.25">
      <c r="A59" s="39"/>
      <c r="B59" s="40"/>
      <c r="C59" s="16" t="s">
        <v>63</v>
      </c>
      <c r="D59" s="46" t="s">
        <v>63</v>
      </c>
    </row>
    <row r="60" spans="1:9" ht="15.75" thickBot="1" x14ac:dyDescent="0.3">
      <c r="A60" s="41"/>
      <c r="B60" s="42"/>
      <c r="C60" s="44" t="s">
        <v>64</v>
      </c>
      <c r="D60" s="47" t="s">
        <v>64</v>
      </c>
    </row>
    <row r="61" spans="1:9" x14ac:dyDescent="0.25">
      <c r="A61" s="37" t="s">
        <v>65</v>
      </c>
      <c r="B61" s="48" t="s">
        <v>66</v>
      </c>
      <c r="C61" s="51">
        <v>2016</v>
      </c>
      <c r="D61" s="45">
        <v>2016</v>
      </c>
    </row>
    <row r="62" spans="1:9" x14ac:dyDescent="0.25">
      <c r="A62" s="39" t="s">
        <v>67</v>
      </c>
      <c r="B62" s="49" t="s">
        <v>68</v>
      </c>
      <c r="C62" s="52">
        <v>4374</v>
      </c>
      <c r="D62" s="46">
        <v>181</v>
      </c>
    </row>
    <row r="63" spans="1:9" x14ac:dyDescent="0.25">
      <c r="A63" s="39"/>
      <c r="B63" s="49" t="s">
        <v>69</v>
      </c>
      <c r="C63" s="13">
        <v>14.5</v>
      </c>
      <c r="D63" s="46">
        <v>17.2</v>
      </c>
    </row>
    <row r="64" spans="1:9" x14ac:dyDescent="0.25">
      <c r="A64" s="39" t="s">
        <v>70</v>
      </c>
      <c r="B64" s="49" t="s">
        <v>68</v>
      </c>
      <c r="C64" s="13">
        <v>415</v>
      </c>
      <c r="D64" s="46" t="s">
        <v>71</v>
      </c>
    </row>
    <row r="65" spans="1:4" x14ac:dyDescent="0.25">
      <c r="A65" s="39"/>
      <c r="B65" s="49" t="s">
        <v>69</v>
      </c>
      <c r="C65" s="13">
        <v>1.4</v>
      </c>
      <c r="D65" s="46" t="s">
        <v>71</v>
      </c>
    </row>
    <row r="66" spans="1:4" x14ac:dyDescent="0.25">
      <c r="A66" s="39" t="s">
        <v>30</v>
      </c>
      <c r="B66" s="49" t="s">
        <v>68</v>
      </c>
      <c r="C66" s="52">
        <v>1240</v>
      </c>
      <c r="D66" s="46" t="s">
        <v>71</v>
      </c>
    </row>
    <row r="67" spans="1:4" x14ac:dyDescent="0.25">
      <c r="A67" s="39"/>
      <c r="B67" s="49" t="s">
        <v>69</v>
      </c>
      <c r="C67" s="13">
        <v>4.0999999999999996</v>
      </c>
      <c r="D67" s="46" t="s">
        <v>71</v>
      </c>
    </row>
    <row r="68" spans="1:4" x14ac:dyDescent="0.25">
      <c r="A68" s="39" t="s">
        <v>72</v>
      </c>
      <c r="B68" s="49" t="s">
        <v>68</v>
      </c>
      <c r="C68" s="52">
        <v>2758</v>
      </c>
      <c r="D68" s="46">
        <v>78</v>
      </c>
    </row>
    <row r="69" spans="1:4" x14ac:dyDescent="0.25">
      <c r="A69" s="39"/>
      <c r="B69" s="49" t="s">
        <v>69</v>
      </c>
      <c r="C69" s="13">
        <v>9.1999999999999993</v>
      </c>
      <c r="D69" s="46">
        <v>7.4</v>
      </c>
    </row>
    <row r="70" spans="1:4" x14ac:dyDescent="0.25">
      <c r="A70" s="39" t="s">
        <v>73</v>
      </c>
      <c r="B70" s="49" t="s">
        <v>68</v>
      </c>
      <c r="C70" s="52">
        <v>3858</v>
      </c>
      <c r="D70" s="46">
        <v>120</v>
      </c>
    </row>
    <row r="71" spans="1:4" x14ac:dyDescent="0.25">
      <c r="A71" s="39"/>
      <c r="B71" s="49" t="s">
        <v>69</v>
      </c>
      <c r="C71" s="13">
        <v>12.8</v>
      </c>
      <c r="D71" s="46">
        <v>11.4</v>
      </c>
    </row>
    <row r="72" spans="1:4" x14ac:dyDescent="0.25">
      <c r="A72" s="39" t="s">
        <v>74</v>
      </c>
      <c r="B72" s="49" t="s">
        <v>68</v>
      </c>
      <c r="C72" s="52">
        <v>5297</v>
      </c>
      <c r="D72" s="46">
        <v>197</v>
      </c>
    </row>
    <row r="73" spans="1:4" x14ac:dyDescent="0.25">
      <c r="A73" s="39"/>
      <c r="B73" s="49" t="s">
        <v>69</v>
      </c>
      <c r="C73" s="13">
        <v>17.600000000000001</v>
      </c>
      <c r="D73" s="46">
        <v>18.600000000000001</v>
      </c>
    </row>
    <row r="74" spans="1:4" x14ac:dyDescent="0.25">
      <c r="A74" s="39" t="s">
        <v>75</v>
      </c>
      <c r="B74" s="49" t="s">
        <v>68</v>
      </c>
      <c r="C74" s="52">
        <v>3252</v>
      </c>
      <c r="D74" s="46">
        <v>93</v>
      </c>
    </row>
    <row r="75" spans="1:4" x14ac:dyDescent="0.25">
      <c r="A75" s="39"/>
      <c r="B75" s="49" t="s">
        <v>69</v>
      </c>
      <c r="C75" s="13">
        <v>10.8</v>
      </c>
      <c r="D75" s="46">
        <v>8.8000000000000007</v>
      </c>
    </row>
    <row r="76" spans="1:4" x14ac:dyDescent="0.25">
      <c r="A76" s="39" t="s">
        <v>76</v>
      </c>
      <c r="B76" s="49" t="s">
        <v>68</v>
      </c>
      <c r="C76" s="52">
        <v>1566</v>
      </c>
      <c r="D76" s="46">
        <v>68</v>
      </c>
    </row>
    <row r="77" spans="1:4" x14ac:dyDescent="0.25">
      <c r="A77" s="39"/>
      <c r="B77" s="49" t="s">
        <v>69</v>
      </c>
      <c r="C77" s="13">
        <v>5.2</v>
      </c>
      <c r="D77" s="46">
        <v>6.4</v>
      </c>
    </row>
    <row r="78" spans="1:4" x14ac:dyDescent="0.25">
      <c r="A78" s="39" t="s">
        <v>77</v>
      </c>
      <c r="B78" s="49" t="s">
        <v>68</v>
      </c>
      <c r="C78" s="52">
        <v>14687</v>
      </c>
      <c r="D78" s="46">
        <v>500</v>
      </c>
    </row>
    <row r="79" spans="1:4" x14ac:dyDescent="0.25">
      <c r="A79" s="39"/>
      <c r="B79" s="49" t="s">
        <v>69</v>
      </c>
      <c r="C79" s="13">
        <v>48.8</v>
      </c>
      <c r="D79" s="46">
        <v>47.3</v>
      </c>
    </row>
    <row r="80" spans="1:4" ht="15.75" thickBot="1" x14ac:dyDescent="0.3">
      <c r="A80" s="41" t="s">
        <v>78</v>
      </c>
      <c r="B80" s="50"/>
      <c r="C80" s="53">
        <f>C78/(C79/100)</f>
        <v>30096.311475409835</v>
      </c>
      <c r="D80" s="54">
        <f>D78/(D79/100)</f>
        <v>1057.0824524312898</v>
      </c>
    </row>
    <row r="81" spans="1:11" x14ac:dyDescent="0.25">
      <c r="A81" t="s">
        <v>79</v>
      </c>
    </row>
    <row r="82" spans="1:11" ht="15.75" thickBot="1" x14ac:dyDescent="0.3"/>
    <row r="83" spans="1:11" x14ac:dyDescent="0.25">
      <c r="A83" s="27" t="s">
        <v>90</v>
      </c>
      <c r="B83" s="28"/>
      <c r="C83" s="29"/>
    </row>
    <row r="84" spans="1:11" x14ac:dyDescent="0.25">
      <c r="A84" s="30" t="s">
        <v>80</v>
      </c>
      <c r="B84" s="31"/>
      <c r="C84" s="32"/>
    </row>
    <row r="85" spans="1:11" x14ac:dyDescent="0.25">
      <c r="A85" s="30" t="s">
        <v>81</v>
      </c>
      <c r="B85" s="31"/>
      <c r="C85" s="32"/>
    </row>
    <row r="86" spans="1:11" ht="15.75" thickBot="1" x14ac:dyDescent="0.3">
      <c r="A86" s="33" t="s">
        <v>2</v>
      </c>
      <c r="B86" s="34"/>
      <c r="C86" s="35"/>
    </row>
    <row r="87" spans="1:11" ht="15.75" thickBot="1" x14ac:dyDescent="0.3"/>
    <row r="88" spans="1:11" x14ac:dyDescent="0.25">
      <c r="A88" s="58" t="s">
        <v>91</v>
      </c>
      <c r="B88" s="51" t="s">
        <v>60</v>
      </c>
      <c r="C88" s="43"/>
      <c r="D88" s="43"/>
      <c r="E88" s="43"/>
      <c r="F88" s="61"/>
      <c r="G88" s="71" t="s">
        <v>3</v>
      </c>
      <c r="H88" s="72"/>
      <c r="I88" s="72"/>
      <c r="J88" s="72"/>
      <c r="K88" s="45"/>
    </row>
    <row r="89" spans="1:11" x14ac:dyDescent="0.25">
      <c r="A89" s="59"/>
      <c r="B89" s="13" t="s">
        <v>82</v>
      </c>
      <c r="C89" s="16"/>
      <c r="D89" s="16"/>
      <c r="E89" s="16"/>
      <c r="F89" s="62"/>
      <c r="G89" s="20" t="s">
        <v>82</v>
      </c>
      <c r="H89" s="23"/>
      <c r="I89" s="23"/>
      <c r="J89" s="23"/>
      <c r="K89" s="46"/>
    </row>
    <row r="90" spans="1:11" x14ac:dyDescent="0.25">
      <c r="A90" s="59" t="s">
        <v>83</v>
      </c>
      <c r="B90" s="13">
        <v>2014</v>
      </c>
      <c r="C90" s="16">
        <v>2016</v>
      </c>
      <c r="D90" s="16">
        <v>2018</v>
      </c>
      <c r="E90" s="16" t="s">
        <v>84</v>
      </c>
      <c r="F90" s="62" t="s">
        <v>85</v>
      </c>
      <c r="G90" s="20">
        <v>2014</v>
      </c>
      <c r="H90" s="23">
        <v>2016</v>
      </c>
      <c r="I90" s="23">
        <v>2018</v>
      </c>
      <c r="J90" s="23" t="s">
        <v>84</v>
      </c>
      <c r="K90" s="46" t="s">
        <v>85</v>
      </c>
    </row>
    <row r="91" spans="1:11" x14ac:dyDescent="0.25">
      <c r="A91" s="59"/>
      <c r="B91" s="13" t="s">
        <v>5</v>
      </c>
      <c r="C91" s="16"/>
      <c r="D91" s="16"/>
      <c r="E91" s="16"/>
      <c r="F91" s="62"/>
      <c r="G91" s="20"/>
      <c r="H91" s="23"/>
      <c r="I91" s="23"/>
      <c r="J91" s="23"/>
      <c r="K91" s="46"/>
    </row>
    <row r="92" spans="1:11" x14ac:dyDescent="0.25">
      <c r="A92" s="59" t="s">
        <v>86</v>
      </c>
      <c r="B92" s="63">
        <v>175650</v>
      </c>
      <c r="C92" s="64">
        <v>209790</v>
      </c>
      <c r="D92" s="64">
        <v>233849.8</v>
      </c>
      <c r="E92" s="65">
        <f>(D92-B92)/B92</f>
        <v>0.3313395957870765</v>
      </c>
      <c r="F92" s="15">
        <f>(C92-B92)/B92</f>
        <v>0.19436379163108455</v>
      </c>
      <c r="G92" s="73">
        <v>8149.2</v>
      </c>
      <c r="H92" s="69">
        <v>7770.5</v>
      </c>
      <c r="I92" s="69">
        <v>9343.7999999999993</v>
      </c>
      <c r="J92" s="70">
        <f>(I92-G92)/G92</f>
        <v>0.14659107642467967</v>
      </c>
      <c r="K92" s="22">
        <f>(H92-G92)/G92</f>
        <v>-4.6470819221518654E-2</v>
      </c>
    </row>
    <row r="93" spans="1:11" x14ac:dyDescent="0.25">
      <c r="A93" s="59" t="s">
        <v>87</v>
      </c>
      <c r="B93" s="63">
        <v>52654.8</v>
      </c>
      <c r="C93" s="64">
        <v>65415.3</v>
      </c>
      <c r="D93" s="64">
        <v>83878.3</v>
      </c>
      <c r="E93" s="65">
        <f t="shared" ref="E93:E95" si="2">(D93-B93)/B93</f>
        <v>0.5929848750731177</v>
      </c>
      <c r="F93" s="15">
        <f t="shared" ref="F93:F95" si="3">(C93-B93)/B93</f>
        <v>0.24234257845438592</v>
      </c>
      <c r="G93" s="73">
        <v>3830.2</v>
      </c>
      <c r="H93" s="69">
        <v>3363.4</v>
      </c>
      <c r="I93" s="69">
        <v>4320.6000000000004</v>
      </c>
      <c r="J93" s="70">
        <f t="shared" ref="J93:J95" si="4">(I93-G93)/G93</f>
        <v>0.12803508955145959</v>
      </c>
      <c r="K93" s="22">
        <f t="shared" ref="K93:K95" si="5">(H93-G93)/G93</f>
        <v>-0.12187353140828149</v>
      </c>
    </row>
    <row r="94" spans="1:11" x14ac:dyDescent="0.25">
      <c r="A94" s="59" t="s">
        <v>88</v>
      </c>
      <c r="B94" s="63">
        <v>86799.9</v>
      </c>
      <c r="C94" s="64">
        <v>96332.800000000003</v>
      </c>
      <c r="D94" s="64">
        <v>103031.2</v>
      </c>
      <c r="E94" s="65">
        <f t="shared" si="2"/>
        <v>0.18699675921285627</v>
      </c>
      <c r="F94" s="15">
        <f t="shared" si="3"/>
        <v>0.10982616339419757</v>
      </c>
      <c r="G94" s="73">
        <v>3213.7</v>
      </c>
      <c r="H94" s="69">
        <v>3214.7</v>
      </c>
      <c r="I94" s="69">
        <v>3627.1</v>
      </c>
      <c r="J94" s="70">
        <f t="shared" si="4"/>
        <v>0.12863677381211691</v>
      </c>
      <c r="K94" s="22">
        <f t="shared" si="5"/>
        <v>3.1116781280144382E-4</v>
      </c>
    </row>
    <row r="95" spans="1:11" ht="15.75" thickBot="1" x14ac:dyDescent="0.3">
      <c r="A95" s="60" t="s">
        <v>89</v>
      </c>
      <c r="B95" s="66">
        <v>36195.300000000003</v>
      </c>
      <c r="C95" s="67">
        <v>48041.9</v>
      </c>
      <c r="D95" s="67">
        <v>46940.4</v>
      </c>
      <c r="E95" s="68">
        <f t="shared" si="2"/>
        <v>0.29686451003307052</v>
      </c>
      <c r="F95" s="19">
        <f t="shared" si="3"/>
        <v>0.32729663796128222</v>
      </c>
      <c r="G95" s="74">
        <v>1105.3</v>
      </c>
      <c r="H95" s="75">
        <v>1192.5</v>
      </c>
      <c r="I95" s="75">
        <v>1396.1</v>
      </c>
      <c r="J95" s="76">
        <f t="shared" si="4"/>
        <v>0.26309599203836059</v>
      </c>
      <c r="K95" s="26">
        <f t="shared" si="5"/>
        <v>7.8892608341626758E-2</v>
      </c>
    </row>
    <row r="96" spans="1:11" ht="15.75" thickBot="1" x14ac:dyDescent="0.3"/>
    <row r="97" spans="1:11" x14ac:dyDescent="0.25">
      <c r="A97" s="58" t="s">
        <v>92</v>
      </c>
      <c r="B97" s="51" t="s">
        <v>60</v>
      </c>
      <c r="C97" s="43"/>
      <c r="D97" s="43"/>
      <c r="E97" s="43"/>
      <c r="F97" s="61"/>
      <c r="G97" s="71" t="s">
        <v>3</v>
      </c>
      <c r="H97" s="72"/>
      <c r="I97" s="72"/>
      <c r="J97" s="72"/>
      <c r="K97" s="45"/>
    </row>
    <row r="98" spans="1:11" x14ac:dyDescent="0.25">
      <c r="A98" s="59"/>
      <c r="B98" s="13" t="s">
        <v>82</v>
      </c>
      <c r="C98" s="16"/>
      <c r="D98" s="16"/>
      <c r="E98" s="16"/>
      <c r="F98" s="62"/>
      <c r="G98" s="20" t="s">
        <v>82</v>
      </c>
      <c r="H98" s="23"/>
      <c r="I98" s="23"/>
      <c r="J98" s="23"/>
      <c r="K98" s="46"/>
    </row>
    <row r="99" spans="1:11" x14ac:dyDescent="0.25">
      <c r="A99" s="59" t="s">
        <v>83</v>
      </c>
      <c r="B99" s="13">
        <v>2014</v>
      </c>
      <c r="C99" s="16">
        <v>2016</v>
      </c>
      <c r="D99" s="16">
        <v>2018</v>
      </c>
      <c r="E99" s="16" t="s">
        <v>84</v>
      </c>
      <c r="F99" s="62" t="s">
        <v>85</v>
      </c>
      <c r="G99" s="20">
        <v>2014</v>
      </c>
      <c r="H99" s="23">
        <v>2016</v>
      </c>
      <c r="I99" s="23">
        <v>2018</v>
      </c>
      <c r="J99" s="23" t="s">
        <v>84</v>
      </c>
      <c r="K99" s="46" t="s">
        <v>85</v>
      </c>
    </row>
    <row r="100" spans="1:11" x14ac:dyDescent="0.25">
      <c r="A100" s="59"/>
      <c r="B100" s="13" t="s">
        <v>5</v>
      </c>
      <c r="C100" s="16"/>
      <c r="D100" s="16"/>
      <c r="E100" s="16"/>
      <c r="F100" s="62"/>
      <c r="G100" s="20"/>
      <c r="H100" s="23"/>
      <c r="I100" s="23"/>
      <c r="J100" s="23"/>
      <c r="K100" s="46"/>
    </row>
    <row r="101" spans="1:11" x14ac:dyDescent="0.25">
      <c r="A101" s="59" t="s">
        <v>86</v>
      </c>
      <c r="B101" s="77">
        <f>(B92/35437435)*1000</f>
        <v>4.9566228481265648</v>
      </c>
      <c r="C101" s="78">
        <f>(C92/36109487)*1000</f>
        <v>5.8098305301318733</v>
      </c>
      <c r="D101" s="78">
        <f>(D92/37065178)*1000</f>
        <v>6.309150869314589</v>
      </c>
      <c r="E101" s="65">
        <f>(D101-B101)/B101</f>
        <v>0.27287289403090936</v>
      </c>
      <c r="F101" s="15">
        <f>(C101-B101)/B101</f>
        <v>0.17213488057252369</v>
      </c>
      <c r="G101" s="73">
        <f>(G92/1279014)*1000</f>
        <v>6.3714705233875462</v>
      </c>
      <c r="H101" s="69">
        <f>H92/1314139*1000</f>
        <v>5.9129970269507259</v>
      </c>
      <c r="I101" s="69">
        <f>I92/1352835*1000</f>
        <v>6.9068289924491895</v>
      </c>
      <c r="J101" s="70">
        <f>(I101-G101)/G101</f>
        <v>8.4024318577088392E-2</v>
      </c>
      <c r="K101" s="22">
        <f>(H101-G101)/G101</f>
        <v>-7.1957249861537731E-2</v>
      </c>
    </row>
    <row r="102" spans="1:11" x14ac:dyDescent="0.25">
      <c r="A102" s="59" t="s">
        <v>87</v>
      </c>
      <c r="B102" s="77">
        <f t="shared" ref="B102:B104" si="6">(B93/35437435)*1000</f>
        <v>1.485852460822856</v>
      </c>
      <c r="C102" s="78">
        <f t="shared" ref="C102:C104" si="7">(C93/36109487)*1000</f>
        <v>1.8115820919859649</v>
      </c>
      <c r="D102" s="78">
        <f t="shared" ref="D102:D104" si="8">(D93/37065178)*1000</f>
        <v>2.2629946630770266</v>
      </c>
      <c r="E102" s="65">
        <f t="shared" ref="E102:E104" si="9">(D102-B102)/B102</f>
        <v>0.52302783940189723</v>
      </c>
      <c r="F102" s="15">
        <f t="shared" ref="F102:F104" si="10">(C102-B102)/B102</f>
        <v>0.21922070982923952</v>
      </c>
      <c r="G102" s="73">
        <f t="shared" ref="G102:G104" si="11">(G93/1279014)*1000</f>
        <v>2.9946505667647108</v>
      </c>
      <c r="H102" s="69">
        <f t="shared" ref="H102:H104" si="12">H93/1314139*1000</f>
        <v>2.5593944019620452</v>
      </c>
      <c r="I102" s="69">
        <f t="shared" ref="I102:I104" si="13">I93/1352835*1000</f>
        <v>3.1937375954939076</v>
      </c>
      <c r="J102" s="70">
        <f t="shared" ref="J102:J104" si="14">(I102-G102)/G102</f>
        <v>6.6480887933540012E-2</v>
      </c>
      <c r="K102" s="22">
        <f t="shared" ref="K102:K104" si="15">(H102-G102)/G102</f>
        <v>-0.14534455860501189</v>
      </c>
    </row>
    <row r="103" spans="1:11" x14ac:dyDescent="0.25">
      <c r="A103" s="59" t="s">
        <v>88</v>
      </c>
      <c r="B103" s="77">
        <f t="shared" si="6"/>
        <v>2.4493843868778877</v>
      </c>
      <c r="C103" s="78">
        <f t="shared" si="7"/>
        <v>2.6677975236812421</v>
      </c>
      <c r="D103" s="78">
        <f t="shared" si="8"/>
        <v>2.7797303442060901</v>
      </c>
      <c r="E103" s="65">
        <f t="shared" si="9"/>
        <v>0.13486897323995703</v>
      </c>
      <c r="F103" s="15">
        <f t="shared" si="10"/>
        <v>8.9170625065408821E-2</v>
      </c>
      <c r="G103" s="73">
        <f t="shared" si="11"/>
        <v>2.5126386419538802</v>
      </c>
      <c r="H103" s="69">
        <f t="shared" si="12"/>
        <v>2.4462404661911714</v>
      </c>
      <c r="I103" s="69">
        <f t="shared" si="13"/>
        <v>2.6811104088820885</v>
      </c>
      <c r="J103" s="70">
        <f t="shared" si="14"/>
        <v>6.7049739709965278E-2</v>
      </c>
      <c r="K103" s="22">
        <f t="shared" si="15"/>
        <v>-2.6425676439918229E-2</v>
      </c>
    </row>
    <row r="104" spans="1:11" ht="15.75" thickBot="1" x14ac:dyDescent="0.3">
      <c r="A104" s="60" t="s">
        <v>89</v>
      </c>
      <c r="B104" s="79">
        <f t="shared" si="6"/>
        <v>1.0213860004258211</v>
      </c>
      <c r="C104" s="80">
        <f t="shared" si="7"/>
        <v>1.330450914464667</v>
      </c>
      <c r="D104" s="80">
        <f t="shared" si="8"/>
        <v>1.2664285599815546</v>
      </c>
      <c r="E104" s="68">
        <f t="shared" si="9"/>
        <v>0.23991180557945185</v>
      </c>
      <c r="F104" s="19">
        <f t="shared" si="10"/>
        <v>0.30259364619252194</v>
      </c>
      <c r="G104" s="74">
        <f t="shared" si="11"/>
        <v>0.86418131466895598</v>
      </c>
      <c r="H104" s="75">
        <f t="shared" si="12"/>
        <v>0.90743825424859925</v>
      </c>
      <c r="I104" s="75">
        <f t="shared" si="13"/>
        <v>1.0319809880731943</v>
      </c>
      <c r="J104" s="76">
        <f t="shared" si="14"/>
        <v>0.1941718370392187</v>
      </c>
      <c r="K104" s="26">
        <f t="shared" si="15"/>
        <v>5.0055397918680772E-2</v>
      </c>
    </row>
    <row r="105" spans="1:11" x14ac:dyDescent="0.25">
      <c r="A105" t="s">
        <v>93</v>
      </c>
    </row>
    <row r="106" spans="1:11" x14ac:dyDescent="0.25">
      <c r="A106" t="s">
        <v>94</v>
      </c>
    </row>
    <row r="107" spans="1:11" ht="15.75" thickBot="1" x14ac:dyDescent="0.3"/>
    <row r="108" spans="1:11" x14ac:dyDescent="0.25">
      <c r="A108" s="27" t="s">
        <v>95</v>
      </c>
      <c r="B108" s="28"/>
      <c r="C108" s="29"/>
    </row>
    <row r="109" spans="1:11" x14ac:dyDescent="0.25">
      <c r="A109" s="30" t="s">
        <v>57</v>
      </c>
      <c r="B109" s="31"/>
      <c r="C109" s="32"/>
    </row>
    <row r="110" spans="1:11" x14ac:dyDescent="0.25">
      <c r="A110" s="30" t="s">
        <v>96</v>
      </c>
      <c r="B110" s="31"/>
      <c r="C110" s="32"/>
    </row>
    <row r="111" spans="1:11" ht="15.75" thickBot="1" x14ac:dyDescent="0.3">
      <c r="A111" s="33" t="s">
        <v>2</v>
      </c>
      <c r="B111" s="34"/>
      <c r="C111" s="35"/>
    </row>
    <row r="112" spans="1:11" ht="15.75" thickBot="1" x14ac:dyDescent="0.3"/>
    <row r="113" spans="1:5" x14ac:dyDescent="0.25">
      <c r="A113" s="55"/>
      <c r="B113" s="71" t="s">
        <v>97</v>
      </c>
      <c r="C113" s="72" t="s">
        <v>98</v>
      </c>
      <c r="D113" s="72" t="s">
        <v>99</v>
      </c>
      <c r="E113" s="45" t="s">
        <v>100</v>
      </c>
    </row>
    <row r="114" spans="1:5" x14ac:dyDescent="0.25">
      <c r="A114" s="56" t="s">
        <v>101</v>
      </c>
      <c r="B114" s="20">
        <v>2018</v>
      </c>
      <c r="C114" s="23">
        <v>2018</v>
      </c>
      <c r="D114" s="23">
        <v>2018</v>
      </c>
      <c r="E114" s="46">
        <v>2018</v>
      </c>
    </row>
    <row r="115" spans="1:5" x14ac:dyDescent="0.25">
      <c r="A115" s="56"/>
      <c r="B115" s="20" t="s">
        <v>102</v>
      </c>
      <c r="C115" s="23"/>
      <c r="D115" s="23"/>
      <c r="E115" s="46"/>
    </row>
    <row r="116" spans="1:5" x14ac:dyDescent="0.25">
      <c r="A116" s="56" t="s">
        <v>60</v>
      </c>
      <c r="B116" s="81">
        <v>7913</v>
      </c>
      <c r="C116" s="21">
        <v>4846</v>
      </c>
      <c r="D116" s="21">
        <v>6514</v>
      </c>
      <c r="E116" s="82">
        <v>59444</v>
      </c>
    </row>
    <row r="117" spans="1:5" x14ac:dyDescent="0.25">
      <c r="A117" s="56" t="s">
        <v>103</v>
      </c>
      <c r="B117" s="20">
        <v>172</v>
      </c>
      <c r="C117" s="23">
        <v>59</v>
      </c>
      <c r="D117" s="23">
        <v>314</v>
      </c>
      <c r="E117" s="82">
        <v>3646</v>
      </c>
    </row>
    <row r="118" spans="1:5" x14ac:dyDescent="0.25">
      <c r="A118" s="56" t="s">
        <v>104</v>
      </c>
      <c r="B118" s="20">
        <v>83</v>
      </c>
      <c r="C118" s="23">
        <v>20</v>
      </c>
      <c r="D118" s="23">
        <v>178</v>
      </c>
      <c r="E118" s="46">
        <v>558</v>
      </c>
    </row>
    <row r="119" spans="1:5" x14ac:dyDescent="0.25">
      <c r="A119" s="56" t="s">
        <v>105</v>
      </c>
      <c r="B119" s="20">
        <v>73</v>
      </c>
      <c r="C119" s="23">
        <v>72</v>
      </c>
      <c r="D119" s="23">
        <v>188</v>
      </c>
      <c r="E119" s="46">
        <v>816</v>
      </c>
    </row>
    <row r="120" spans="1:5" x14ac:dyDescent="0.25">
      <c r="A120" s="56" t="s">
        <v>106</v>
      </c>
      <c r="B120" s="20">
        <v>253</v>
      </c>
      <c r="C120" s="23">
        <v>179</v>
      </c>
      <c r="D120" s="23">
        <v>235</v>
      </c>
      <c r="E120" s="82">
        <v>1654</v>
      </c>
    </row>
    <row r="121" spans="1:5" x14ac:dyDescent="0.25">
      <c r="A121" s="56" t="s">
        <v>107</v>
      </c>
      <c r="B121" s="81">
        <v>2631</v>
      </c>
      <c r="C121" s="21">
        <v>1504</v>
      </c>
      <c r="D121" s="21">
        <v>1757</v>
      </c>
      <c r="E121" s="82">
        <v>10872</v>
      </c>
    </row>
    <row r="122" spans="1:5" x14ac:dyDescent="0.25">
      <c r="A122" s="56" t="s">
        <v>108</v>
      </c>
      <c r="B122" s="81">
        <v>1687</v>
      </c>
      <c r="C122" s="21">
        <v>1504</v>
      </c>
      <c r="D122" s="21">
        <v>1497</v>
      </c>
      <c r="E122" s="82">
        <v>19937</v>
      </c>
    </row>
    <row r="123" spans="1:5" x14ac:dyDescent="0.25">
      <c r="A123" s="56" t="s">
        <v>3</v>
      </c>
      <c r="B123" s="20">
        <v>548</v>
      </c>
      <c r="C123" s="23">
        <v>210</v>
      </c>
      <c r="D123" s="23">
        <v>277</v>
      </c>
      <c r="E123" s="82">
        <v>2942</v>
      </c>
    </row>
    <row r="124" spans="1:5" x14ac:dyDescent="0.25">
      <c r="A124" s="56" t="s">
        <v>109</v>
      </c>
      <c r="B124" s="20">
        <v>912</v>
      </c>
      <c r="C124" s="23">
        <v>391</v>
      </c>
      <c r="D124" s="23">
        <v>696</v>
      </c>
      <c r="E124" s="82">
        <v>3713</v>
      </c>
    </row>
    <row r="125" spans="1:5" x14ac:dyDescent="0.25">
      <c r="A125" s="56" t="s">
        <v>110</v>
      </c>
      <c r="B125" s="20">
        <v>982</v>
      </c>
      <c r="C125" s="23">
        <v>430</v>
      </c>
      <c r="D125" s="23">
        <v>649</v>
      </c>
      <c r="E125" s="82">
        <v>8546</v>
      </c>
    </row>
    <row r="126" spans="1:5" x14ac:dyDescent="0.25">
      <c r="A126" s="56" t="s">
        <v>111</v>
      </c>
      <c r="B126" s="20">
        <v>481</v>
      </c>
      <c r="C126" s="23">
        <v>441</v>
      </c>
      <c r="D126" s="23">
        <v>667</v>
      </c>
      <c r="E126" s="82">
        <v>6452</v>
      </c>
    </row>
    <row r="127" spans="1:5" x14ac:dyDescent="0.25">
      <c r="A127" s="56" t="s">
        <v>112</v>
      </c>
      <c r="B127" s="20">
        <v>8</v>
      </c>
      <c r="C127" s="23">
        <v>10</v>
      </c>
      <c r="D127" s="23">
        <v>21</v>
      </c>
      <c r="E127" s="46">
        <v>21</v>
      </c>
    </row>
    <row r="128" spans="1:5" x14ac:dyDescent="0.25">
      <c r="A128" s="56" t="s">
        <v>113</v>
      </c>
      <c r="B128" s="20">
        <v>52</v>
      </c>
      <c r="C128" s="23">
        <v>17</v>
      </c>
      <c r="D128" s="23">
        <v>8</v>
      </c>
      <c r="E128" s="46">
        <v>118</v>
      </c>
    </row>
    <row r="129" spans="1:5" ht="15.75" thickBot="1" x14ac:dyDescent="0.3">
      <c r="A129" s="57" t="s">
        <v>114</v>
      </c>
      <c r="B129" s="24">
        <v>30</v>
      </c>
      <c r="C129" s="83" t="s">
        <v>71</v>
      </c>
      <c r="D129" s="83">
        <v>27</v>
      </c>
      <c r="E129" s="47">
        <v>169</v>
      </c>
    </row>
    <row r="131" spans="1:5" x14ac:dyDescent="0.25">
      <c r="A131" t="s">
        <v>45</v>
      </c>
    </row>
    <row r="132" spans="1:5" x14ac:dyDescent="0.25">
      <c r="A132" t="s">
        <v>115</v>
      </c>
      <c r="B132" t="s">
        <v>116</v>
      </c>
    </row>
    <row r="133" spans="1:5" x14ac:dyDescent="0.25">
      <c r="A133" t="s">
        <v>117</v>
      </c>
      <c r="B133" t="s">
        <v>118</v>
      </c>
    </row>
    <row r="134" spans="1:5" x14ac:dyDescent="0.25">
      <c r="A134" t="s">
        <v>71</v>
      </c>
      <c r="B134" t="s">
        <v>119</v>
      </c>
    </row>
    <row r="135" spans="1:5" x14ac:dyDescent="0.25">
      <c r="A135" t="s">
        <v>120</v>
      </c>
      <c r="B135" t="s">
        <v>121</v>
      </c>
    </row>
    <row r="136" spans="1:5" x14ac:dyDescent="0.25">
      <c r="A136" t="s">
        <v>122</v>
      </c>
      <c r="B136" t="s">
        <v>123</v>
      </c>
    </row>
    <row r="138" spans="1:5" x14ac:dyDescent="0.25">
      <c r="A138" t="s">
        <v>46</v>
      </c>
    </row>
    <row r="139" spans="1:5" x14ac:dyDescent="0.25">
      <c r="A139">
        <v>1</v>
      </c>
      <c r="B139" t="s">
        <v>124</v>
      </c>
    </row>
    <row r="140" spans="1:5" x14ac:dyDescent="0.25">
      <c r="A140">
        <v>2</v>
      </c>
      <c r="B140" t="s">
        <v>125</v>
      </c>
    </row>
    <row r="141" spans="1:5" x14ac:dyDescent="0.25">
      <c r="A141">
        <v>3</v>
      </c>
      <c r="B141" t="s">
        <v>126</v>
      </c>
    </row>
    <row r="142" spans="1:5" x14ac:dyDescent="0.25">
      <c r="A142">
        <v>4</v>
      </c>
      <c r="B142" t="s">
        <v>127</v>
      </c>
    </row>
    <row r="143" spans="1:5" x14ac:dyDescent="0.25">
      <c r="A143">
        <v>5</v>
      </c>
      <c r="B143" t="s">
        <v>128</v>
      </c>
    </row>
    <row r="144" spans="1:5" x14ac:dyDescent="0.25">
      <c r="A144">
        <v>6</v>
      </c>
      <c r="B144" t="s">
        <v>129</v>
      </c>
    </row>
    <row r="145" spans="1:6" x14ac:dyDescent="0.25">
      <c r="A145">
        <v>7</v>
      </c>
      <c r="B145" t="s">
        <v>130</v>
      </c>
    </row>
    <row r="147" spans="1:6" x14ac:dyDescent="0.25">
      <c r="A147" t="s">
        <v>131</v>
      </c>
    </row>
    <row r="148" spans="1:6" x14ac:dyDescent="0.25">
      <c r="A148" t="s">
        <v>132</v>
      </c>
    </row>
    <row r="149" spans="1:6" x14ac:dyDescent="0.25">
      <c r="A149" t="s">
        <v>133</v>
      </c>
    </row>
    <row r="150" spans="1:6" ht="15.75" thickBot="1" x14ac:dyDescent="0.3"/>
    <row r="151" spans="1:6" x14ac:dyDescent="0.25">
      <c r="A151" s="27" t="s">
        <v>134</v>
      </c>
      <c r="B151" s="28"/>
      <c r="C151" s="28"/>
      <c r="D151" s="29"/>
    </row>
    <row r="152" spans="1:6" x14ac:dyDescent="0.25">
      <c r="A152" s="30" t="s">
        <v>57</v>
      </c>
      <c r="B152" s="31"/>
      <c r="C152" s="31"/>
      <c r="D152" s="32"/>
    </row>
    <row r="153" spans="1:6" x14ac:dyDescent="0.25">
      <c r="A153" s="30" t="s">
        <v>135</v>
      </c>
      <c r="B153" s="31"/>
      <c r="C153" s="31"/>
      <c r="D153" s="32"/>
    </row>
    <row r="154" spans="1:6" ht="15.75" thickBot="1" x14ac:dyDescent="0.3">
      <c r="A154" s="33" t="s">
        <v>2</v>
      </c>
      <c r="B154" s="34"/>
      <c r="C154" s="34"/>
      <c r="D154" s="35"/>
    </row>
    <row r="155" spans="1:6" ht="15.75" thickBot="1" x14ac:dyDescent="0.3"/>
    <row r="156" spans="1:6" x14ac:dyDescent="0.25">
      <c r="A156" s="51"/>
      <c r="B156" s="61"/>
      <c r="C156" s="71" t="s">
        <v>97</v>
      </c>
      <c r="D156" s="72" t="s">
        <v>98</v>
      </c>
      <c r="E156" s="72" t="s">
        <v>99</v>
      </c>
      <c r="F156" s="45" t="s">
        <v>100</v>
      </c>
    </row>
    <row r="157" spans="1:6" x14ac:dyDescent="0.25">
      <c r="A157" s="13" t="s">
        <v>101</v>
      </c>
      <c r="B157" s="62" t="s">
        <v>136</v>
      </c>
      <c r="C157" s="20">
        <v>2018</v>
      </c>
      <c r="D157" s="23">
        <v>2018</v>
      </c>
      <c r="E157" s="23">
        <v>2018</v>
      </c>
      <c r="F157" s="46">
        <v>2018</v>
      </c>
    </row>
    <row r="158" spans="1:6" x14ac:dyDescent="0.25">
      <c r="A158" s="13"/>
      <c r="B158" s="62"/>
      <c r="C158" s="20" t="s">
        <v>102</v>
      </c>
      <c r="D158" s="23"/>
      <c r="E158" s="23"/>
      <c r="F158" s="46"/>
    </row>
    <row r="159" spans="1:6" x14ac:dyDescent="0.25">
      <c r="A159" s="13" t="s">
        <v>60</v>
      </c>
      <c r="B159" s="62" t="s">
        <v>137</v>
      </c>
      <c r="C159" s="81">
        <v>7838</v>
      </c>
      <c r="D159" s="21">
        <v>4800</v>
      </c>
      <c r="E159" s="21">
        <v>6076</v>
      </c>
      <c r="F159" s="82">
        <v>58946</v>
      </c>
    </row>
    <row r="160" spans="1:6" x14ac:dyDescent="0.25">
      <c r="A160" s="13"/>
      <c r="B160" s="62" t="s">
        <v>138</v>
      </c>
      <c r="C160" s="81">
        <v>4581</v>
      </c>
      <c r="D160" s="21">
        <v>3681</v>
      </c>
      <c r="E160" s="21">
        <v>2783</v>
      </c>
      <c r="F160" s="82">
        <v>38949</v>
      </c>
    </row>
    <row r="161" spans="1:6" x14ac:dyDescent="0.25">
      <c r="A161" s="13"/>
      <c r="B161" s="62" t="s">
        <v>139</v>
      </c>
      <c r="C161" s="81">
        <v>3257</v>
      </c>
      <c r="D161" s="21">
        <v>1119</v>
      </c>
      <c r="E161" s="21">
        <v>3293</v>
      </c>
      <c r="F161" s="82">
        <v>19997</v>
      </c>
    </row>
    <row r="162" spans="1:6" x14ac:dyDescent="0.25">
      <c r="A162" s="13" t="s">
        <v>103</v>
      </c>
      <c r="B162" s="62" t="s">
        <v>137</v>
      </c>
      <c r="C162" s="20">
        <v>172</v>
      </c>
      <c r="D162" s="23">
        <v>59</v>
      </c>
      <c r="E162" s="23">
        <v>313</v>
      </c>
      <c r="F162" s="82">
        <v>3633</v>
      </c>
    </row>
    <row r="163" spans="1:6" x14ac:dyDescent="0.25">
      <c r="A163" s="13"/>
      <c r="B163" s="62" t="s">
        <v>138</v>
      </c>
      <c r="C163" s="20">
        <v>49</v>
      </c>
      <c r="D163" s="23">
        <v>26</v>
      </c>
      <c r="E163" s="23">
        <v>55</v>
      </c>
      <c r="F163" s="46">
        <v>384</v>
      </c>
    </row>
    <row r="164" spans="1:6" x14ac:dyDescent="0.25">
      <c r="A164" s="13"/>
      <c r="B164" s="62" t="s">
        <v>139</v>
      </c>
      <c r="C164" s="20">
        <v>124</v>
      </c>
      <c r="D164" s="23">
        <v>32</v>
      </c>
      <c r="E164" s="23">
        <v>258</v>
      </c>
      <c r="F164" s="82">
        <v>3249</v>
      </c>
    </row>
    <row r="165" spans="1:6" x14ac:dyDescent="0.25">
      <c r="A165" s="13" t="s">
        <v>104</v>
      </c>
      <c r="B165" s="62" t="s">
        <v>137</v>
      </c>
      <c r="C165" s="20">
        <v>83</v>
      </c>
      <c r="D165" s="23">
        <v>19</v>
      </c>
      <c r="E165" s="23">
        <v>108</v>
      </c>
      <c r="F165" s="46">
        <v>534</v>
      </c>
    </row>
    <row r="166" spans="1:6" x14ac:dyDescent="0.25">
      <c r="A166" s="13"/>
      <c r="B166" s="62" t="s">
        <v>138</v>
      </c>
      <c r="C166" s="20">
        <v>27</v>
      </c>
      <c r="D166" s="23">
        <v>17</v>
      </c>
      <c r="E166" s="23">
        <v>30</v>
      </c>
      <c r="F166" s="46">
        <v>274</v>
      </c>
    </row>
    <row r="167" spans="1:6" x14ac:dyDescent="0.25">
      <c r="A167" s="13"/>
      <c r="B167" s="62" t="s">
        <v>139</v>
      </c>
      <c r="C167" s="20">
        <v>56</v>
      </c>
      <c r="D167" s="23">
        <v>2</v>
      </c>
      <c r="E167" s="23">
        <v>77</v>
      </c>
      <c r="F167" s="46">
        <v>260</v>
      </c>
    </row>
    <row r="168" spans="1:6" x14ac:dyDescent="0.25">
      <c r="A168" s="13" t="s">
        <v>105</v>
      </c>
      <c r="B168" s="62" t="s">
        <v>137</v>
      </c>
      <c r="C168" s="20">
        <v>68</v>
      </c>
      <c r="D168" s="23">
        <v>68</v>
      </c>
      <c r="E168" s="23">
        <v>139</v>
      </c>
      <c r="F168" s="46">
        <v>765</v>
      </c>
    </row>
    <row r="169" spans="1:6" x14ac:dyDescent="0.25">
      <c r="A169" s="13"/>
      <c r="B169" s="62" t="s">
        <v>138</v>
      </c>
      <c r="C169" s="20">
        <v>43</v>
      </c>
      <c r="D169" s="23">
        <v>43</v>
      </c>
      <c r="E169" s="23">
        <v>61</v>
      </c>
      <c r="F169" s="46">
        <v>394</v>
      </c>
    </row>
    <row r="170" spans="1:6" x14ac:dyDescent="0.25">
      <c r="A170" s="13"/>
      <c r="B170" s="62" t="s">
        <v>139</v>
      </c>
      <c r="C170" s="20">
        <v>26</v>
      </c>
      <c r="D170" s="23">
        <v>25</v>
      </c>
      <c r="E170" s="23">
        <v>77</v>
      </c>
      <c r="F170" s="46">
        <v>371</v>
      </c>
    </row>
    <row r="171" spans="1:6" x14ac:dyDescent="0.25">
      <c r="A171" s="13" t="s">
        <v>106</v>
      </c>
      <c r="B171" s="62" t="s">
        <v>137</v>
      </c>
      <c r="C171" s="20">
        <v>253</v>
      </c>
      <c r="D171" s="23">
        <v>179</v>
      </c>
      <c r="E171" s="23">
        <v>222</v>
      </c>
      <c r="F171" s="82">
        <v>1642</v>
      </c>
    </row>
    <row r="172" spans="1:6" x14ac:dyDescent="0.25">
      <c r="A172" s="13"/>
      <c r="B172" s="62" t="s">
        <v>138</v>
      </c>
      <c r="C172" s="20">
        <v>109</v>
      </c>
      <c r="D172" s="23">
        <v>87</v>
      </c>
      <c r="E172" s="23">
        <v>89</v>
      </c>
      <c r="F172" s="46">
        <v>757</v>
      </c>
    </row>
    <row r="173" spans="1:6" x14ac:dyDescent="0.25">
      <c r="A173" s="13"/>
      <c r="B173" s="62" t="s">
        <v>139</v>
      </c>
      <c r="C173" s="20">
        <v>143</v>
      </c>
      <c r="D173" s="23">
        <v>92</v>
      </c>
      <c r="E173" s="23">
        <v>133</v>
      </c>
      <c r="F173" s="46">
        <v>885</v>
      </c>
    </row>
    <row r="174" spans="1:6" x14ac:dyDescent="0.25">
      <c r="A174" s="13" t="s">
        <v>107</v>
      </c>
      <c r="B174" s="62" t="s">
        <v>137</v>
      </c>
      <c r="C174" s="81">
        <v>2630</v>
      </c>
      <c r="D174" s="21">
        <v>1503</v>
      </c>
      <c r="E174" s="21">
        <v>1676</v>
      </c>
      <c r="F174" s="82">
        <v>10863</v>
      </c>
    </row>
    <row r="175" spans="1:6" x14ac:dyDescent="0.25">
      <c r="A175" s="13"/>
      <c r="B175" s="62" t="s">
        <v>138</v>
      </c>
      <c r="C175" s="81">
        <v>1646</v>
      </c>
      <c r="D175" s="21">
        <v>1168</v>
      </c>
      <c r="E175" s="23">
        <v>594</v>
      </c>
      <c r="F175" s="82">
        <v>6027</v>
      </c>
    </row>
    <row r="176" spans="1:6" x14ac:dyDescent="0.25">
      <c r="A176" s="13"/>
      <c r="B176" s="62" t="s">
        <v>139</v>
      </c>
      <c r="C176" s="20">
        <v>984</v>
      </c>
      <c r="D176" s="23">
        <v>335</v>
      </c>
      <c r="E176" s="21">
        <v>1083</v>
      </c>
      <c r="F176" s="82">
        <v>4836</v>
      </c>
    </row>
    <row r="177" spans="1:6" x14ac:dyDescent="0.25">
      <c r="A177" s="13" t="s">
        <v>108</v>
      </c>
      <c r="B177" s="62" t="s">
        <v>137</v>
      </c>
      <c r="C177" s="81">
        <v>1683</v>
      </c>
      <c r="D177" s="21">
        <v>1504</v>
      </c>
      <c r="E177" s="21">
        <v>1359</v>
      </c>
      <c r="F177" s="82">
        <v>19928</v>
      </c>
    </row>
    <row r="178" spans="1:6" x14ac:dyDescent="0.25">
      <c r="A178" s="13"/>
      <c r="B178" s="62" t="s">
        <v>138</v>
      </c>
      <c r="C178" s="81">
        <v>1090</v>
      </c>
      <c r="D178" s="21">
        <v>1259</v>
      </c>
      <c r="E178" s="23">
        <v>720</v>
      </c>
      <c r="F178" s="82">
        <v>15184</v>
      </c>
    </row>
    <row r="179" spans="1:6" x14ac:dyDescent="0.25">
      <c r="A179" s="13"/>
      <c r="B179" s="62" t="s">
        <v>139</v>
      </c>
      <c r="C179" s="20">
        <v>593</v>
      </c>
      <c r="D179" s="23">
        <v>245</v>
      </c>
      <c r="E179" s="23">
        <v>639</v>
      </c>
      <c r="F179" s="82">
        <v>4744</v>
      </c>
    </row>
    <row r="180" spans="1:6" x14ac:dyDescent="0.25">
      <c r="A180" s="13" t="s">
        <v>3</v>
      </c>
      <c r="B180" s="62" t="s">
        <v>137</v>
      </c>
      <c r="C180" s="20">
        <v>548</v>
      </c>
      <c r="D180" s="23">
        <v>210</v>
      </c>
      <c r="E180" s="23">
        <v>273</v>
      </c>
      <c r="F180" s="82">
        <v>2942</v>
      </c>
    </row>
    <row r="181" spans="1:6" x14ac:dyDescent="0.25">
      <c r="A181" s="13"/>
      <c r="B181" s="62" t="s">
        <v>138</v>
      </c>
      <c r="C181" s="20">
        <v>298</v>
      </c>
      <c r="D181" s="23">
        <v>166</v>
      </c>
      <c r="E181" s="23">
        <v>101</v>
      </c>
      <c r="F181" s="82">
        <v>2168</v>
      </c>
    </row>
    <row r="182" spans="1:6" x14ac:dyDescent="0.25">
      <c r="A182" s="13"/>
      <c r="B182" s="62" t="s">
        <v>139</v>
      </c>
      <c r="C182" s="20">
        <v>249</v>
      </c>
      <c r="D182" s="23">
        <v>44</v>
      </c>
      <c r="E182" s="23">
        <v>172</v>
      </c>
      <c r="F182" s="46">
        <v>775</v>
      </c>
    </row>
    <row r="183" spans="1:6" x14ac:dyDescent="0.25">
      <c r="A183" s="13" t="s">
        <v>109</v>
      </c>
      <c r="B183" s="62" t="s">
        <v>137</v>
      </c>
      <c r="C183" s="20">
        <v>912</v>
      </c>
      <c r="D183" s="23">
        <v>391</v>
      </c>
      <c r="E183" s="23">
        <v>696</v>
      </c>
      <c r="F183" s="82">
        <v>3713</v>
      </c>
    </row>
    <row r="184" spans="1:6" x14ac:dyDescent="0.25">
      <c r="A184" s="13"/>
      <c r="B184" s="62" t="s">
        <v>138</v>
      </c>
      <c r="C184" s="20">
        <v>431</v>
      </c>
      <c r="D184" s="23">
        <v>236</v>
      </c>
      <c r="E184" s="23">
        <v>261</v>
      </c>
      <c r="F184" s="82">
        <v>2171</v>
      </c>
    </row>
    <row r="185" spans="1:6" x14ac:dyDescent="0.25">
      <c r="A185" s="13"/>
      <c r="B185" s="62" t="s">
        <v>139</v>
      </c>
      <c r="C185" s="20">
        <v>481</v>
      </c>
      <c r="D185" s="23">
        <v>155</v>
      </c>
      <c r="E185" s="23">
        <v>435</v>
      </c>
      <c r="F185" s="82">
        <v>1542</v>
      </c>
    </row>
    <row r="186" spans="1:6" x14ac:dyDescent="0.25">
      <c r="A186" s="13" t="s">
        <v>110</v>
      </c>
      <c r="B186" s="62" t="s">
        <v>137</v>
      </c>
      <c r="C186" s="20">
        <v>964</v>
      </c>
      <c r="D186" s="23">
        <v>418</v>
      </c>
      <c r="E186" s="23">
        <v>633</v>
      </c>
      <c r="F186" s="82">
        <v>8384</v>
      </c>
    </row>
    <row r="187" spans="1:6" x14ac:dyDescent="0.25">
      <c r="A187" s="13"/>
      <c r="B187" s="62" t="s">
        <v>138</v>
      </c>
      <c r="C187" s="20">
        <v>609</v>
      </c>
      <c r="D187" s="23">
        <v>347</v>
      </c>
      <c r="E187" s="23">
        <v>397</v>
      </c>
      <c r="F187" s="82">
        <v>6358</v>
      </c>
    </row>
    <row r="188" spans="1:6" x14ac:dyDescent="0.25">
      <c r="A188" s="13"/>
      <c r="B188" s="62" t="s">
        <v>139</v>
      </c>
      <c r="C188" s="20">
        <v>355</v>
      </c>
      <c r="D188" s="23">
        <v>71</v>
      </c>
      <c r="E188" s="23">
        <v>236</v>
      </c>
      <c r="F188" s="82">
        <v>2026</v>
      </c>
    </row>
    <row r="189" spans="1:6" x14ac:dyDescent="0.25">
      <c r="A189" s="13" t="s">
        <v>111</v>
      </c>
      <c r="B189" s="62" t="s">
        <v>137</v>
      </c>
      <c r="C189" s="20">
        <v>435</v>
      </c>
      <c r="D189" s="23">
        <v>417</v>
      </c>
      <c r="E189" s="23">
        <v>623</v>
      </c>
      <c r="F189" s="82">
        <v>6236</v>
      </c>
    </row>
    <row r="190" spans="1:6" x14ac:dyDescent="0.25">
      <c r="A190" s="13"/>
      <c r="B190" s="62" t="s">
        <v>138</v>
      </c>
      <c r="C190" s="20">
        <v>242</v>
      </c>
      <c r="D190" s="23">
        <v>313</v>
      </c>
      <c r="E190" s="23">
        <v>462</v>
      </c>
      <c r="F190" s="82">
        <v>5127</v>
      </c>
    </row>
    <row r="191" spans="1:6" x14ac:dyDescent="0.25">
      <c r="A191" s="13"/>
      <c r="B191" s="62" t="s">
        <v>139</v>
      </c>
      <c r="C191" s="20">
        <v>194</v>
      </c>
      <c r="D191" s="23">
        <v>103</v>
      </c>
      <c r="E191" s="23">
        <v>160</v>
      </c>
      <c r="F191" s="82">
        <v>1109</v>
      </c>
    </row>
    <row r="192" spans="1:6" x14ac:dyDescent="0.25">
      <c r="A192" s="13" t="s">
        <v>112</v>
      </c>
      <c r="B192" s="62" t="s">
        <v>137</v>
      </c>
      <c r="C192" s="20">
        <v>7</v>
      </c>
      <c r="D192" s="23">
        <v>6</v>
      </c>
      <c r="E192" s="23">
        <v>0</v>
      </c>
      <c r="F192" s="46">
        <v>19</v>
      </c>
    </row>
    <row r="193" spans="1:6" x14ac:dyDescent="0.25">
      <c r="A193" s="13"/>
      <c r="B193" s="62" t="s">
        <v>138</v>
      </c>
      <c r="C193" s="20">
        <v>3</v>
      </c>
      <c r="D193" s="23">
        <v>3</v>
      </c>
      <c r="E193" s="23">
        <v>0</v>
      </c>
      <c r="F193" s="46">
        <v>3</v>
      </c>
    </row>
    <row r="194" spans="1:6" x14ac:dyDescent="0.25">
      <c r="A194" s="13"/>
      <c r="B194" s="62" t="s">
        <v>139</v>
      </c>
      <c r="C194" s="20">
        <v>4</v>
      </c>
      <c r="D194" s="23">
        <v>3</v>
      </c>
      <c r="E194" s="23">
        <v>0</v>
      </c>
      <c r="F194" s="46">
        <v>16</v>
      </c>
    </row>
    <row r="195" spans="1:6" x14ac:dyDescent="0.25">
      <c r="A195" s="13" t="s">
        <v>113</v>
      </c>
      <c r="B195" s="62" t="s">
        <v>137</v>
      </c>
      <c r="C195" s="20">
        <v>52</v>
      </c>
      <c r="D195" s="23">
        <v>17</v>
      </c>
      <c r="E195" s="23">
        <v>7</v>
      </c>
      <c r="F195" s="46">
        <v>118</v>
      </c>
    </row>
    <row r="196" spans="1:6" x14ac:dyDescent="0.25">
      <c r="A196" s="13"/>
      <c r="B196" s="62" t="s">
        <v>138</v>
      </c>
      <c r="C196" s="20">
        <v>17</v>
      </c>
      <c r="D196" s="23">
        <v>5</v>
      </c>
      <c r="E196" s="23">
        <v>5</v>
      </c>
      <c r="F196" s="46">
        <v>36</v>
      </c>
    </row>
    <row r="197" spans="1:6" x14ac:dyDescent="0.25">
      <c r="A197" s="13"/>
      <c r="B197" s="62" t="s">
        <v>139</v>
      </c>
      <c r="C197" s="20">
        <v>35</v>
      </c>
      <c r="D197" s="23">
        <v>12</v>
      </c>
      <c r="E197" s="23">
        <v>2</v>
      </c>
      <c r="F197" s="46">
        <v>81</v>
      </c>
    </row>
    <row r="198" spans="1:6" x14ac:dyDescent="0.25">
      <c r="A198" s="13" t="s">
        <v>114</v>
      </c>
      <c r="B198" s="62" t="s">
        <v>137</v>
      </c>
      <c r="C198" s="20">
        <v>30</v>
      </c>
      <c r="D198" s="23" t="s">
        <v>71</v>
      </c>
      <c r="E198" s="23">
        <v>27</v>
      </c>
      <c r="F198" s="46">
        <v>169</v>
      </c>
    </row>
    <row r="199" spans="1:6" x14ac:dyDescent="0.25">
      <c r="A199" s="13"/>
      <c r="B199" s="62" t="s">
        <v>138</v>
      </c>
      <c r="C199" s="20" t="s">
        <v>71</v>
      </c>
      <c r="D199" s="23" t="s">
        <v>71</v>
      </c>
      <c r="E199" s="23" t="s">
        <v>71</v>
      </c>
      <c r="F199" s="46" t="s">
        <v>71</v>
      </c>
    </row>
    <row r="200" spans="1:6" ht="15.75" thickBot="1" x14ac:dyDescent="0.3">
      <c r="A200" s="17"/>
      <c r="B200" s="84" t="s">
        <v>139</v>
      </c>
      <c r="C200" s="24">
        <v>13</v>
      </c>
      <c r="D200" s="83">
        <v>0</v>
      </c>
      <c r="E200" s="83" t="s">
        <v>71</v>
      </c>
      <c r="F200" s="47" t="s">
        <v>71</v>
      </c>
    </row>
    <row r="201" spans="1:6" ht="15.75" thickBot="1" x14ac:dyDescent="0.3"/>
    <row r="202" spans="1:6" x14ac:dyDescent="0.25">
      <c r="A202" s="27" t="s">
        <v>140</v>
      </c>
      <c r="B202" s="28"/>
      <c r="C202" s="28"/>
      <c r="D202" s="29"/>
    </row>
    <row r="203" spans="1:6" x14ac:dyDescent="0.25">
      <c r="A203" s="30" t="s">
        <v>57</v>
      </c>
      <c r="B203" s="31"/>
      <c r="C203" s="31"/>
      <c r="D203" s="32"/>
    </row>
    <row r="204" spans="1:6" x14ac:dyDescent="0.25">
      <c r="A204" s="30" t="s">
        <v>141</v>
      </c>
      <c r="B204" s="31"/>
      <c r="C204" s="31"/>
      <c r="D204" s="32"/>
    </row>
    <row r="205" spans="1:6" ht="15.75" thickBot="1" x14ac:dyDescent="0.3">
      <c r="A205" s="33" t="s">
        <v>2</v>
      </c>
      <c r="B205" s="34"/>
      <c r="C205" s="34"/>
      <c r="D205" s="35"/>
    </row>
    <row r="206" spans="1:6" ht="15.75" thickBot="1" x14ac:dyDescent="0.3"/>
    <row r="207" spans="1:6" x14ac:dyDescent="0.25">
      <c r="A207" s="55"/>
      <c r="B207" s="71" t="s">
        <v>142</v>
      </c>
      <c r="C207" s="72" t="s">
        <v>143</v>
      </c>
      <c r="D207" s="72" t="s">
        <v>144</v>
      </c>
      <c r="E207" s="45" t="s">
        <v>145</v>
      </c>
    </row>
    <row r="208" spans="1:6" x14ac:dyDescent="0.25">
      <c r="A208" s="56" t="s">
        <v>101</v>
      </c>
      <c r="B208" s="20">
        <v>2018</v>
      </c>
      <c r="C208" s="23">
        <v>2018</v>
      </c>
      <c r="D208" s="23">
        <v>2018</v>
      </c>
      <c r="E208" s="46">
        <v>2018</v>
      </c>
    </row>
    <row r="209" spans="1:5" x14ac:dyDescent="0.25">
      <c r="A209" s="56"/>
      <c r="B209" s="20" t="s">
        <v>146</v>
      </c>
      <c r="C209" s="23"/>
      <c r="D209" s="23"/>
      <c r="E209" s="46"/>
    </row>
    <row r="210" spans="1:5" x14ac:dyDescent="0.25">
      <c r="A210" s="56" t="s">
        <v>60</v>
      </c>
      <c r="B210" s="20">
        <v>73.400000000000006</v>
      </c>
      <c r="C210" s="23" t="s">
        <v>147</v>
      </c>
      <c r="D210" s="23">
        <v>73.099999999999994</v>
      </c>
      <c r="E210" s="46" t="s">
        <v>147</v>
      </c>
    </row>
    <row r="211" spans="1:5" x14ac:dyDescent="0.25">
      <c r="A211" s="56" t="s">
        <v>103</v>
      </c>
      <c r="B211" s="20">
        <v>89.4</v>
      </c>
      <c r="C211" s="23">
        <v>78</v>
      </c>
      <c r="D211" s="23">
        <v>65.5</v>
      </c>
      <c r="E211" s="46">
        <v>59.2</v>
      </c>
    </row>
    <row r="212" spans="1:5" x14ac:dyDescent="0.25">
      <c r="A212" s="56" t="s">
        <v>104</v>
      </c>
      <c r="B212" s="20">
        <v>77</v>
      </c>
      <c r="C212" s="23">
        <v>79.5</v>
      </c>
      <c r="D212" s="23">
        <v>81.400000000000006</v>
      </c>
      <c r="E212" s="46">
        <v>84.9</v>
      </c>
    </row>
    <row r="213" spans="1:5" x14ac:dyDescent="0.25">
      <c r="A213" s="56" t="s">
        <v>105</v>
      </c>
      <c r="B213" s="20">
        <v>89</v>
      </c>
      <c r="C213" s="23">
        <v>67.3</v>
      </c>
      <c r="D213" s="23">
        <v>75.900000000000006</v>
      </c>
      <c r="E213" s="46">
        <v>72.599999999999994</v>
      </c>
    </row>
    <row r="214" spans="1:5" x14ac:dyDescent="0.25">
      <c r="A214" s="56" t="s">
        <v>106</v>
      </c>
      <c r="B214" s="20">
        <v>82.3</v>
      </c>
      <c r="C214" s="23">
        <v>76.8</v>
      </c>
      <c r="D214" s="23">
        <v>76.3</v>
      </c>
      <c r="E214" s="46">
        <v>66.8</v>
      </c>
    </row>
    <row r="215" spans="1:5" x14ac:dyDescent="0.25">
      <c r="A215" s="56" t="s">
        <v>107</v>
      </c>
      <c r="B215" s="20">
        <v>58.9</v>
      </c>
      <c r="C215" s="23" t="s">
        <v>147</v>
      </c>
      <c r="D215" s="23">
        <v>65</v>
      </c>
      <c r="E215" s="46" t="s">
        <v>147</v>
      </c>
    </row>
    <row r="216" spans="1:5" x14ac:dyDescent="0.25">
      <c r="A216" s="56" t="s">
        <v>108</v>
      </c>
      <c r="B216" s="20">
        <v>76.8</v>
      </c>
      <c r="C216" s="23">
        <v>65.8</v>
      </c>
      <c r="D216" s="23">
        <v>75</v>
      </c>
      <c r="E216" s="46">
        <v>68.5</v>
      </c>
    </row>
    <row r="217" spans="1:5" x14ac:dyDescent="0.25">
      <c r="A217" s="56" t="s">
        <v>3</v>
      </c>
      <c r="B217" s="20">
        <v>78.2</v>
      </c>
      <c r="C217" s="23">
        <v>69.3</v>
      </c>
      <c r="D217" s="23">
        <v>66.099999999999994</v>
      </c>
      <c r="E217" s="46">
        <v>71.900000000000006</v>
      </c>
    </row>
    <row r="218" spans="1:5" x14ac:dyDescent="0.25">
      <c r="A218" s="56" t="s">
        <v>109</v>
      </c>
      <c r="B218" s="20">
        <v>75.3</v>
      </c>
      <c r="C218" s="23">
        <v>76</v>
      </c>
      <c r="D218" s="23">
        <v>74.900000000000006</v>
      </c>
      <c r="E218" s="46">
        <v>59.4</v>
      </c>
    </row>
    <row r="219" spans="1:5" x14ac:dyDescent="0.25">
      <c r="A219" s="56" t="s">
        <v>110</v>
      </c>
      <c r="B219" s="20">
        <v>85.2</v>
      </c>
      <c r="C219" s="23">
        <v>89.8</v>
      </c>
      <c r="D219" s="23">
        <v>79.400000000000006</v>
      </c>
      <c r="E219" s="46">
        <v>64</v>
      </c>
    </row>
    <row r="220" spans="1:5" x14ac:dyDescent="0.25">
      <c r="A220" s="56" t="s">
        <v>111</v>
      </c>
      <c r="B220" s="20">
        <v>81.7</v>
      </c>
      <c r="C220" s="23">
        <v>80.900000000000006</v>
      </c>
      <c r="D220" s="23">
        <v>82.7</v>
      </c>
      <c r="E220" s="46">
        <v>78.2</v>
      </c>
    </row>
    <row r="221" spans="1:5" x14ac:dyDescent="0.25">
      <c r="A221" s="56" t="s">
        <v>112</v>
      </c>
      <c r="B221" s="20">
        <v>93.8</v>
      </c>
      <c r="C221" s="23">
        <v>59</v>
      </c>
      <c r="D221" s="23">
        <v>67</v>
      </c>
      <c r="E221" s="46">
        <v>19</v>
      </c>
    </row>
    <row r="222" spans="1:5" x14ac:dyDescent="0.25">
      <c r="A222" s="56" t="s">
        <v>113</v>
      </c>
      <c r="B222" s="20">
        <v>90.8</v>
      </c>
      <c r="C222" s="23">
        <v>97.8</v>
      </c>
      <c r="D222" s="23">
        <v>38.5</v>
      </c>
      <c r="E222" s="46">
        <v>79.599999999999994</v>
      </c>
    </row>
    <row r="223" spans="1:5" ht="15.75" thickBot="1" x14ac:dyDescent="0.3">
      <c r="A223" s="57" t="s">
        <v>114</v>
      </c>
      <c r="B223" s="24">
        <v>100</v>
      </c>
      <c r="C223" s="83">
        <v>100</v>
      </c>
      <c r="D223" s="83">
        <v>100</v>
      </c>
      <c r="E223" s="47">
        <v>98.8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3610045201-noSymbol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Miles</dc:creator>
  <cp:lastModifiedBy>Greg Miles</cp:lastModifiedBy>
  <dcterms:created xsi:type="dcterms:W3CDTF">2021-01-04T21:09:08Z</dcterms:created>
  <dcterms:modified xsi:type="dcterms:W3CDTF">2021-01-05T14:58:28Z</dcterms:modified>
</cp:coreProperties>
</file>