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WEM 2020\COVID-19 Project\"/>
    </mc:Choice>
  </mc:AlternateContent>
  <xr:revisionPtr revIDLastSave="0" documentId="13_ncr:1_{95EB2A26-ED4C-4E96-95CB-11183981AAE1}" xr6:coauthVersionLast="45" xr6:coauthVersionMax="45" xr10:uidLastSave="{00000000-0000-0000-0000-000000000000}"/>
  <bookViews>
    <workbookView xWindow="-120" yWindow="-120" windowWidth="29040" windowHeight="15840" xr2:uid="{00000000-000D-0000-FFFF-FFFF00000000}"/>
  </bookViews>
  <sheets>
    <sheet name="SUMMARY RESULTS" sheetId="5" r:id="rId1"/>
    <sheet name="COVID-19 IMPACT ON CORE SECTORS" sheetId="4" r:id="rId2"/>
  </sheets>
  <calcPr calcId="18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5" l="1"/>
  <c r="C192" i="4" l="1"/>
  <c r="C197" i="4" s="1"/>
  <c r="C191" i="4"/>
  <c r="C190" i="4"/>
  <c r="C189" i="4"/>
  <c r="C194" i="4" s="1"/>
  <c r="C188" i="4"/>
  <c r="C196" i="4"/>
  <c r="C195" i="4"/>
  <c r="C193" i="4"/>
  <c r="C163" i="4"/>
  <c r="C168" i="4" s="1"/>
  <c r="C162" i="4"/>
  <c r="C161" i="4"/>
  <c r="C160" i="4"/>
  <c r="C165" i="4" s="1"/>
  <c r="C159" i="4"/>
  <c r="C164" i="4" s="1"/>
  <c r="C169" i="4" s="1"/>
  <c r="C166" i="4"/>
  <c r="C167" i="4"/>
  <c r="C134" i="4"/>
  <c r="C139" i="4" s="1"/>
  <c r="C133" i="4"/>
  <c r="C132" i="4"/>
  <c r="C131" i="4"/>
  <c r="C136" i="4" s="1"/>
  <c r="C130" i="4"/>
  <c r="C135" i="4" s="1"/>
  <c r="C138" i="4"/>
  <c r="C137" i="4"/>
  <c r="C105" i="4"/>
  <c r="C110" i="4" s="1"/>
  <c r="C104" i="4"/>
  <c r="C109" i="4" s="1"/>
  <c r="C103" i="4"/>
  <c r="C102" i="4"/>
  <c r="C107" i="4" s="1"/>
  <c r="C101" i="4"/>
  <c r="C106" i="4" s="1"/>
  <c r="C111" i="4" s="1"/>
  <c r="C108" i="4"/>
  <c r="C76" i="4"/>
  <c r="C75" i="4"/>
  <c r="C80" i="4" s="1"/>
  <c r="C85" i="4" s="1"/>
  <c r="C74" i="4"/>
  <c r="C73" i="4"/>
  <c r="C78" i="4" s="1"/>
  <c r="C72" i="4"/>
  <c r="C77" i="4" s="1"/>
  <c r="C82" i="4" s="1"/>
  <c r="P79" i="4" s="1"/>
  <c r="B33" i="5" s="1"/>
  <c r="C81" i="4"/>
  <c r="C79" i="4"/>
  <c r="C47" i="4"/>
  <c r="C52" i="4" s="1"/>
  <c r="C46" i="4"/>
  <c r="C45" i="4"/>
  <c r="C50" i="4" s="1"/>
  <c r="C44" i="4"/>
  <c r="C49" i="4" s="1"/>
  <c r="C54" i="4" s="1"/>
  <c r="T42" i="4" s="1"/>
  <c r="C43" i="4"/>
  <c r="C48" i="4" s="1"/>
  <c r="C53" i="4" s="1"/>
  <c r="M42" i="4" s="1"/>
  <c r="C51" i="4"/>
  <c r="C15" i="4"/>
  <c r="C16" i="4"/>
  <c r="C21" i="4" s="1"/>
  <c r="C26" i="4" s="1"/>
  <c r="C17" i="4"/>
  <c r="C18" i="4"/>
  <c r="C19" i="4"/>
  <c r="C20" i="4"/>
  <c r="C22" i="4"/>
  <c r="C23" i="4"/>
  <c r="C24" i="4"/>
  <c r="C28" i="4" l="1"/>
  <c r="C29" i="4"/>
  <c r="C27" i="4"/>
  <c r="C25" i="4"/>
  <c r="C202" i="4"/>
  <c r="C207" i="4" s="1"/>
  <c r="C200" i="4"/>
  <c r="C205" i="4" s="1"/>
  <c r="C198" i="4"/>
  <c r="C203" i="4" s="1"/>
  <c r="C201" i="4"/>
  <c r="C199" i="4"/>
  <c r="O166" i="4"/>
  <c r="M166" i="4"/>
  <c r="P165" i="4"/>
  <c r="N165" i="4"/>
  <c r="L165" i="4"/>
  <c r="O164" i="4"/>
  <c r="M164" i="4"/>
  <c r="P163" i="4"/>
  <c r="N163" i="4"/>
  <c r="L163" i="4"/>
  <c r="O161" i="4"/>
  <c r="M161" i="4"/>
  <c r="P160" i="4"/>
  <c r="N160" i="4"/>
  <c r="L160" i="4"/>
  <c r="O159" i="4"/>
  <c r="M159" i="4"/>
  <c r="P158" i="4"/>
  <c r="N158" i="4"/>
  <c r="L158" i="4"/>
  <c r="P166" i="4"/>
  <c r="B36" i="5" s="1"/>
  <c r="N166" i="4"/>
  <c r="L166" i="4"/>
  <c r="O165" i="4"/>
  <c r="M165" i="4"/>
  <c r="P164" i="4"/>
  <c r="N164" i="4"/>
  <c r="L164" i="4"/>
  <c r="O163" i="4"/>
  <c r="M163" i="4"/>
  <c r="P161" i="4"/>
  <c r="N161" i="4"/>
  <c r="L161" i="4"/>
  <c r="O160" i="4"/>
  <c r="M160" i="4"/>
  <c r="P159" i="4"/>
  <c r="B25" i="5" s="1"/>
  <c r="N159" i="4"/>
  <c r="L159" i="4"/>
  <c r="O158" i="4"/>
  <c r="M158" i="4"/>
  <c r="C172" i="4"/>
  <c r="C177" i="4" s="1"/>
  <c r="C170" i="4"/>
  <c r="C174" i="4"/>
  <c r="C173" i="4"/>
  <c r="C171" i="4"/>
  <c r="C140" i="4"/>
  <c r="C145" i="4" s="1"/>
  <c r="C143" i="4"/>
  <c r="C141" i="4"/>
  <c r="C146" i="4" s="1"/>
  <c r="C144" i="4"/>
  <c r="C142" i="4"/>
  <c r="C147" i="4" s="1"/>
  <c r="O108" i="4"/>
  <c r="M108" i="4"/>
  <c r="P107" i="4"/>
  <c r="N107" i="4"/>
  <c r="L107" i="4"/>
  <c r="O106" i="4"/>
  <c r="M106" i="4"/>
  <c r="P105" i="4"/>
  <c r="N105" i="4"/>
  <c r="L105" i="4"/>
  <c r="O103" i="4"/>
  <c r="M103" i="4"/>
  <c r="P102" i="4"/>
  <c r="N102" i="4"/>
  <c r="L102" i="4"/>
  <c r="O101" i="4"/>
  <c r="M101" i="4"/>
  <c r="P100" i="4"/>
  <c r="N100" i="4"/>
  <c r="L100" i="4"/>
  <c r="P108" i="4"/>
  <c r="B34" i="5" s="1"/>
  <c r="N108" i="4"/>
  <c r="L108" i="4"/>
  <c r="O107" i="4"/>
  <c r="M107" i="4"/>
  <c r="P106" i="4"/>
  <c r="N106" i="4"/>
  <c r="L106" i="4"/>
  <c r="O105" i="4"/>
  <c r="M105" i="4"/>
  <c r="P103" i="4"/>
  <c r="N103" i="4"/>
  <c r="L103" i="4"/>
  <c r="O102" i="4"/>
  <c r="M102" i="4"/>
  <c r="P101" i="4"/>
  <c r="B23" i="5" s="1"/>
  <c r="N101" i="4"/>
  <c r="L101" i="4"/>
  <c r="O100" i="4"/>
  <c r="M100" i="4"/>
  <c r="C114" i="4"/>
  <c r="C119" i="4" s="1"/>
  <c r="C112" i="4"/>
  <c r="C117" i="4" s="1"/>
  <c r="C116" i="4"/>
  <c r="C115" i="4"/>
  <c r="C120" i="4" s="1"/>
  <c r="C113" i="4"/>
  <c r="AG79" i="4"/>
  <c r="AE79" i="4"/>
  <c r="AH78" i="4"/>
  <c r="AF78" i="4"/>
  <c r="AD78" i="4"/>
  <c r="AG77" i="4"/>
  <c r="AE77" i="4"/>
  <c r="AH76" i="4"/>
  <c r="AF76" i="4"/>
  <c r="AD76" i="4"/>
  <c r="AG74" i="4"/>
  <c r="AE74" i="4"/>
  <c r="AH73" i="4"/>
  <c r="AF73" i="4"/>
  <c r="AD73" i="4"/>
  <c r="AG72" i="4"/>
  <c r="AE72" i="4"/>
  <c r="AH71" i="4"/>
  <c r="AF71" i="4"/>
  <c r="AD71" i="4"/>
  <c r="AH79" i="4"/>
  <c r="E33" i="5" s="1"/>
  <c r="AF79" i="4"/>
  <c r="AD79" i="4"/>
  <c r="AG78" i="4"/>
  <c r="AE78" i="4"/>
  <c r="AH77" i="4"/>
  <c r="AF77" i="4"/>
  <c r="AD77" i="4"/>
  <c r="AG76" i="4"/>
  <c r="AE76" i="4"/>
  <c r="AH74" i="4"/>
  <c r="AF74" i="4"/>
  <c r="AD74" i="4"/>
  <c r="AG73" i="4"/>
  <c r="AE73" i="4"/>
  <c r="AH72" i="4"/>
  <c r="E22" i="5" s="1"/>
  <c r="AF72" i="4"/>
  <c r="AD72" i="4"/>
  <c r="AG71" i="4"/>
  <c r="AE71" i="4"/>
  <c r="C83" i="4"/>
  <c r="C88" i="4" s="1"/>
  <c r="L71" i="4"/>
  <c r="N71" i="4"/>
  <c r="P71" i="4"/>
  <c r="M72" i="4"/>
  <c r="O72" i="4"/>
  <c r="L73" i="4"/>
  <c r="N73" i="4"/>
  <c r="P73" i="4"/>
  <c r="M74" i="4"/>
  <c r="O74" i="4"/>
  <c r="L76" i="4"/>
  <c r="N76" i="4"/>
  <c r="P76" i="4"/>
  <c r="M77" i="4"/>
  <c r="O77" i="4"/>
  <c r="L78" i="4"/>
  <c r="N78" i="4"/>
  <c r="P78" i="4"/>
  <c r="M79" i="4"/>
  <c r="O79" i="4"/>
  <c r="C87" i="4"/>
  <c r="C86" i="4"/>
  <c r="C84" i="4"/>
  <c r="M71" i="4"/>
  <c r="O71" i="4"/>
  <c r="L72" i="4"/>
  <c r="N72" i="4"/>
  <c r="P72" i="4"/>
  <c r="B22" i="5" s="1"/>
  <c r="M73" i="4"/>
  <c r="O73" i="4"/>
  <c r="L74" i="4"/>
  <c r="N74" i="4"/>
  <c r="P74" i="4"/>
  <c r="M76" i="4"/>
  <c r="O76" i="4"/>
  <c r="L77" i="4"/>
  <c r="N77" i="4"/>
  <c r="P77" i="4"/>
  <c r="M78" i="4"/>
  <c r="O78" i="4"/>
  <c r="L79" i="4"/>
  <c r="N79" i="4"/>
  <c r="L43" i="4"/>
  <c r="L45" i="4"/>
  <c r="L48" i="4"/>
  <c r="L50" i="4"/>
  <c r="P50" i="4"/>
  <c r="B32" i="5" s="1"/>
  <c r="N50" i="4"/>
  <c r="P49" i="4"/>
  <c r="N49" i="4"/>
  <c r="P48" i="4"/>
  <c r="N48" i="4"/>
  <c r="P47" i="4"/>
  <c r="N47" i="4"/>
  <c r="P45" i="4"/>
  <c r="N45" i="4"/>
  <c r="P44" i="4"/>
  <c r="N44" i="4"/>
  <c r="P43" i="4"/>
  <c r="B21" i="5" s="1"/>
  <c r="N43" i="4"/>
  <c r="P42" i="4"/>
  <c r="N42" i="4"/>
  <c r="R42" i="4"/>
  <c r="R44" i="4"/>
  <c r="R47" i="4"/>
  <c r="R49" i="4"/>
  <c r="U50" i="4"/>
  <c r="S50" i="4"/>
  <c r="U49" i="4"/>
  <c r="S49" i="4"/>
  <c r="U48" i="4"/>
  <c r="S48" i="4"/>
  <c r="U47" i="4"/>
  <c r="S47" i="4"/>
  <c r="U45" i="4"/>
  <c r="S45" i="4"/>
  <c r="U44" i="4"/>
  <c r="S44" i="4"/>
  <c r="U43" i="4"/>
  <c r="S43" i="4"/>
  <c r="U42" i="4"/>
  <c r="S42" i="4"/>
  <c r="L42" i="4"/>
  <c r="L44" i="4"/>
  <c r="L47" i="4"/>
  <c r="L49" i="4"/>
  <c r="O50" i="4"/>
  <c r="M50" i="4"/>
  <c r="O49" i="4"/>
  <c r="M49" i="4"/>
  <c r="O48" i="4"/>
  <c r="M48" i="4"/>
  <c r="O47" i="4"/>
  <c r="M47" i="4"/>
  <c r="O45" i="4"/>
  <c r="M45" i="4"/>
  <c r="O44" i="4"/>
  <c r="M44" i="4"/>
  <c r="O43" i="4"/>
  <c r="M43" i="4"/>
  <c r="O42" i="4"/>
  <c r="R43" i="4"/>
  <c r="R45" i="4"/>
  <c r="R48" i="4"/>
  <c r="R50" i="4"/>
  <c r="V50" i="4"/>
  <c r="C32" i="5" s="1"/>
  <c r="T50" i="4"/>
  <c r="V49" i="4"/>
  <c r="T49" i="4"/>
  <c r="V48" i="4"/>
  <c r="T48" i="4"/>
  <c r="V47" i="4"/>
  <c r="T47" i="4"/>
  <c r="V45" i="4"/>
  <c r="T45" i="4"/>
  <c r="V44" i="4"/>
  <c r="T44" i="4"/>
  <c r="V43" i="4"/>
  <c r="C21" i="5" s="1"/>
  <c r="T43" i="4"/>
  <c r="V42" i="4"/>
  <c r="AK8" i="4"/>
  <c r="AM8" i="4"/>
  <c r="AK9" i="4"/>
  <c r="AM9" i="4"/>
  <c r="AK10" i="4"/>
  <c r="AM10" i="4"/>
  <c r="AK11" i="4"/>
  <c r="AM11" i="4"/>
  <c r="AK13" i="4"/>
  <c r="AM13" i="4"/>
  <c r="AK14" i="4"/>
  <c r="AM14" i="4"/>
  <c r="AK15" i="4"/>
  <c r="AM15" i="4"/>
  <c r="AK16" i="4"/>
  <c r="AM16" i="4"/>
  <c r="AL8" i="4"/>
  <c r="AN8" i="4"/>
  <c r="AL9" i="4"/>
  <c r="AN9" i="4"/>
  <c r="F20" i="5" s="1"/>
  <c r="AL10" i="4"/>
  <c r="AN10" i="4"/>
  <c r="AL11" i="4"/>
  <c r="AN11" i="4"/>
  <c r="AL13" i="4"/>
  <c r="AN13" i="4"/>
  <c r="AL14" i="4"/>
  <c r="AN14" i="4"/>
  <c r="AL15" i="4"/>
  <c r="AN15" i="4"/>
  <c r="AL16" i="4"/>
  <c r="C56" i="4"/>
  <c r="C59" i="4"/>
  <c r="C57" i="4"/>
  <c r="C55" i="4"/>
  <c r="C90" i="4"/>
  <c r="C58" i="4"/>
  <c r="AJ16" i="4"/>
  <c r="AJ14" i="4"/>
  <c r="AJ11" i="4"/>
  <c r="AJ9" i="4"/>
  <c r="C34" i="4"/>
  <c r="AJ13" i="4"/>
  <c r="AJ15" i="4"/>
  <c r="AJ10" i="4"/>
  <c r="AJ8" i="4"/>
  <c r="AD8" i="4"/>
  <c r="AD10" i="4"/>
  <c r="AD13" i="4"/>
  <c r="AD15" i="4"/>
  <c r="AG16" i="4"/>
  <c r="AE16" i="4"/>
  <c r="AG15" i="4"/>
  <c r="AE15" i="4"/>
  <c r="AG14" i="4"/>
  <c r="AE14" i="4"/>
  <c r="AG13" i="4"/>
  <c r="AE13" i="4"/>
  <c r="AG11" i="4"/>
  <c r="AE11" i="4"/>
  <c r="AG10" i="4"/>
  <c r="AE10" i="4"/>
  <c r="AG9" i="4"/>
  <c r="AE9" i="4"/>
  <c r="AG8" i="4"/>
  <c r="AE8" i="4"/>
  <c r="C33" i="4"/>
  <c r="AD9" i="4"/>
  <c r="AD11" i="4"/>
  <c r="AD14" i="4"/>
  <c r="AD16" i="4"/>
  <c r="AH16" i="4"/>
  <c r="E31" i="5" s="1"/>
  <c r="AF16" i="4"/>
  <c r="AH15" i="4"/>
  <c r="AF15" i="4"/>
  <c r="AH14" i="4"/>
  <c r="AF14" i="4"/>
  <c r="AH13" i="4"/>
  <c r="AF13" i="4"/>
  <c r="AH11" i="4"/>
  <c r="AF11" i="4"/>
  <c r="AH10" i="4"/>
  <c r="AF10" i="4"/>
  <c r="AH9" i="4"/>
  <c r="E20" i="5" s="1"/>
  <c r="AF9" i="4"/>
  <c r="AH8" i="4"/>
  <c r="AN16" i="4" l="1"/>
  <c r="F31" i="5" s="1"/>
  <c r="AF8" i="4"/>
  <c r="O197" i="4"/>
  <c r="M197" i="4"/>
  <c r="P197" i="4"/>
  <c r="B15" i="5" s="1"/>
  <c r="N197" i="4"/>
  <c r="L197" i="4"/>
  <c r="AM197" i="4"/>
  <c r="AK197" i="4"/>
  <c r="AN197" i="4"/>
  <c r="F15" i="5" s="1"/>
  <c r="AL197" i="4"/>
  <c r="AJ197" i="4"/>
  <c r="AG195" i="4"/>
  <c r="AE195" i="4"/>
  <c r="AH194" i="4"/>
  <c r="AF194" i="4"/>
  <c r="AD194" i="4"/>
  <c r="AG193" i="4"/>
  <c r="AE193" i="4"/>
  <c r="AH192" i="4"/>
  <c r="AF192" i="4"/>
  <c r="AD192" i="4"/>
  <c r="AG190" i="4"/>
  <c r="AE190" i="4"/>
  <c r="AH189" i="4"/>
  <c r="AF189" i="4"/>
  <c r="AD189" i="4"/>
  <c r="AG188" i="4"/>
  <c r="AE188" i="4"/>
  <c r="AH187" i="4"/>
  <c r="AF187" i="4"/>
  <c r="AD187" i="4"/>
  <c r="AH195" i="4"/>
  <c r="E37" i="5" s="1"/>
  <c r="AF195" i="4"/>
  <c r="AD195" i="4"/>
  <c r="AG194" i="4"/>
  <c r="AE194" i="4"/>
  <c r="AH193" i="4"/>
  <c r="AF193" i="4"/>
  <c r="AD193" i="4"/>
  <c r="AG192" i="4"/>
  <c r="AE192" i="4"/>
  <c r="AH190" i="4"/>
  <c r="AF190" i="4"/>
  <c r="AD190" i="4"/>
  <c r="AG189" i="4"/>
  <c r="AE189" i="4"/>
  <c r="AH188" i="4"/>
  <c r="E26" i="5" s="1"/>
  <c r="AF188" i="4"/>
  <c r="AD188" i="4"/>
  <c r="AG187" i="4"/>
  <c r="AE187" i="4"/>
  <c r="AB195" i="4"/>
  <c r="D37" i="5" s="1"/>
  <c r="Z195" i="4"/>
  <c r="X195" i="4"/>
  <c r="AA194" i="4"/>
  <c r="Y194" i="4"/>
  <c r="AB193" i="4"/>
  <c r="Z193" i="4"/>
  <c r="X193" i="4"/>
  <c r="AA192" i="4"/>
  <c r="Y192" i="4"/>
  <c r="AB190" i="4"/>
  <c r="Z190" i="4"/>
  <c r="X190" i="4"/>
  <c r="AA189" i="4"/>
  <c r="Y189" i="4"/>
  <c r="AB188" i="4"/>
  <c r="D26" i="5" s="1"/>
  <c r="Z188" i="4"/>
  <c r="X188" i="4"/>
  <c r="AA187" i="4"/>
  <c r="Y187" i="4"/>
  <c r="AA195" i="4"/>
  <c r="Y195" i="4"/>
  <c r="AB194" i="4"/>
  <c r="Z194" i="4"/>
  <c r="X194" i="4"/>
  <c r="AA193" i="4"/>
  <c r="Y193" i="4"/>
  <c r="AB192" i="4"/>
  <c r="Z192" i="4"/>
  <c r="X192" i="4"/>
  <c r="AA190" i="4"/>
  <c r="Y190" i="4"/>
  <c r="AB189" i="4"/>
  <c r="Z189" i="4"/>
  <c r="X189" i="4"/>
  <c r="AA188" i="4"/>
  <c r="Y188" i="4"/>
  <c r="AB187" i="4"/>
  <c r="Z187" i="4"/>
  <c r="X187" i="4"/>
  <c r="C206" i="4"/>
  <c r="U195" i="4"/>
  <c r="S195" i="4"/>
  <c r="V194" i="4"/>
  <c r="T194" i="4"/>
  <c r="R194" i="4"/>
  <c r="U193" i="4"/>
  <c r="S193" i="4"/>
  <c r="V192" i="4"/>
  <c r="T192" i="4"/>
  <c r="R192" i="4"/>
  <c r="U190" i="4"/>
  <c r="S190" i="4"/>
  <c r="V189" i="4"/>
  <c r="T189" i="4"/>
  <c r="R189" i="4"/>
  <c r="U188" i="4"/>
  <c r="S188" i="4"/>
  <c r="V187" i="4"/>
  <c r="T187" i="4"/>
  <c r="R187" i="4"/>
  <c r="V195" i="4"/>
  <c r="C37" i="5" s="1"/>
  <c r="T195" i="4"/>
  <c r="R195" i="4"/>
  <c r="U194" i="4"/>
  <c r="S194" i="4"/>
  <c r="V193" i="4"/>
  <c r="T193" i="4"/>
  <c r="R193" i="4"/>
  <c r="U192" i="4"/>
  <c r="S192" i="4"/>
  <c r="V190" i="4"/>
  <c r="T190" i="4"/>
  <c r="R190" i="4"/>
  <c r="U189" i="4"/>
  <c r="S189" i="4"/>
  <c r="V188" i="4"/>
  <c r="C26" i="5" s="1"/>
  <c r="T188" i="4"/>
  <c r="R188" i="4"/>
  <c r="U187" i="4"/>
  <c r="S187" i="4"/>
  <c r="P195" i="4"/>
  <c r="B37" i="5" s="1"/>
  <c r="N195" i="4"/>
  <c r="L195" i="4"/>
  <c r="O194" i="4"/>
  <c r="M194" i="4"/>
  <c r="P193" i="4"/>
  <c r="N193" i="4"/>
  <c r="L193" i="4"/>
  <c r="O192" i="4"/>
  <c r="M192" i="4"/>
  <c r="P190" i="4"/>
  <c r="N190" i="4"/>
  <c r="L190" i="4"/>
  <c r="O189" i="4"/>
  <c r="M189" i="4"/>
  <c r="P188" i="4"/>
  <c r="B26" i="5" s="1"/>
  <c r="N188" i="4"/>
  <c r="L188" i="4"/>
  <c r="O187" i="4"/>
  <c r="M187" i="4"/>
  <c r="O195" i="4"/>
  <c r="M195" i="4"/>
  <c r="P194" i="4"/>
  <c r="N194" i="4"/>
  <c r="L194" i="4"/>
  <c r="O193" i="4"/>
  <c r="M193" i="4"/>
  <c r="P192" i="4"/>
  <c r="N192" i="4"/>
  <c r="L192" i="4"/>
  <c r="O190" i="4"/>
  <c r="M190" i="4"/>
  <c r="P189" i="4"/>
  <c r="N189" i="4"/>
  <c r="L189" i="4"/>
  <c r="O188" i="4"/>
  <c r="M188" i="4"/>
  <c r="P187" i="4"/>
  <c r="N187" i="4"/>
  <c r="L187" i="4"/>
  <c r="AN195" i="4"/>
  <c r="F37" i="5" s="1"/>
  <c r="AL195" i="4"/>
  <c r="AJ195" i="4"/>
  <c r="AM194" i="4"/>
  <c r="AK194" i="4"/>
  <c r="AN193" i="4"/>
  <c r="AL193" i="4"/>
  <c r="AJ193" i="4"/>
  <c r="AM192" i="4"/>
  <c r="AK192" i="4"/>
  <c r="AN190" i="4"/>
  <c r="AL190" i="4"/>
  <c r="AJ190" i="4"/>
  <c r="AM189" i="4"/>
  <c r="AK189" i="4"/>
  <c r="AN188" i="4"/>
  <c r="F26" i="5" s="1"/>
  <c r="AL188" i="4"/>
  <c r="AJ188" i="4"/>
  <c r="AM187" i="4"/>
  <c r="AK187" i="4"/>
  <c r="AM195" i="4"/>
  <c r="AK195" i="4"/>
  <c r="AN194" i="4"/>
  <c r="AL194" i="4"/>
  <c r="AJ194" i="4"/>
  <c r="AM193" i="4"/>
  <c r="AK193" i="4"/>
  <c r="AN192" i="4"/>
  <c r="AL192" i="4"/>
  <c r="AJ192" i="4"/>
  <c r="AM190" i="4"/>
  <c r="AK190" i="4"/>
  <c r="AN189" i="4"/>
  <c r="AL189" i="4"/>
  <c r="AJ189" i="4"/>
  <c r="AM188" i="4"/>
  <c r="AK188" i="4"/>
  <c r="AN187" i="4"/>
  <c r="AL187" i="4"/>
  <c r="AJ187" i="4"/>
  <c r="AA197" i="4"/>
  <c r="Y197" i="4"/>
  <c r="AB197" i="4"/>
  <c r="D15" i="5" s="1"/>
  <c r="Z197" i="4"/>
  <c r="X197" i="4"/>
  <c r="C204" i="4"/>
  <c r="AG168" i="4"/>
  <c r="AE168" i="4"/>
  <c r="AH168" i="4"/>
  <c r="E14" i="5" s="1"/>
  <c r="AF168" i="4"/>
  <c r="AD168" i="4"/>
  <c r="AA166" i="4"/>
  <c r="Y166" i="4"/>
  <c r="AB165" i="4"/>
  <c r="Z165" i="4"/>
  <c r="X165" i="4"/>
  <c r="AA164" i="4"/>
  <c r="Y164" i="4"/>
  <c r="AB163" i="4"/>
  <c r="Z163" i="4"/>
  <c r="X163" i="4"/>
  <c r="AA161" i="4"/>
  <c r="Y161" i="4"/>
  <c r="AB160" i="4"/>
  <c r="Z160" i="4"/>
  <c r="X160" i="4"/>
  <c r="AA159" i="4"/>
  <c r="Y159" i="4"/>
  <c r="AB158" i="4"/>
  <c r="Z158" i="4"/>
  <c r="X158" i="4"/>
  <c r="AB166" i="4"/>
  <c r="D36" i="5" s="1"/>
  <c r="Z166" i="4"/>
  <c r="X166" i="4"/>
  <c r="AA165" i="4"/>
  <c r="Y165" i="4"/>
  <c r="AB164" i="4"/>
  <c r="Z164" i="4"/>
  <c r="X164" i="4"/>
  <c r="AA163" i="4"/>
  <c r="Y163" i="4"/>
  <c r="AB161" i="4"/>
  <c r="Z161" i="4"/>
  <c r="X161" i="4"/>
  <c r="AA160" i="4"/>
  <c r="Y160" i="4"/>
  <c r="AB159" i="4"/>
  <c r="D25" i="5" s="1"/>
  <c r="Z159" i="4"/>
  <c r="X159" i="4"/>
  <c r="AA158" i="4"/>
  <c r="Y158" i="4"/>
  <c r="P168" i="4"/>
  <c r="B14" i="5" s="1"/>
  <c r="N168" i="4"/>
  <c r="L168" i="4"/>
  <c r="O168" i="4"/>
  <c r="M168" i="4"/>
  <c r="V166" i="4"/>
  <c r="C36" i="5" s="1"/>
  <c r="T166" i="4"/>
  <c r="R166" i="4"/>
  <c r="U165" i="4"/>
  <c r="S165" i="4"/>
  <c r="V164" i="4"/>
  <c r="T164" i="4"/>
  <c r="R164" i="4"/>
  <c r="U163" i="4"/>
  <c r="S163" i="4"/>
  <c r="V161" i="4"/>
  <c r="T161" i="4"/>
  <c r="R161" i="4"/>
  <c r="U160" i="4"/>
  <c r="S160" i="4"/>
  <c r="V159" i="4"/>
  <c r="C25" i="5" s="1"/>
  <c r="T159" i="4"/>
  <c r="R159" i="4"/>
  <c r="U158" i="4"/>
  <c r="S158" i="4"/>
  <c r="U166" i="4"/>
  <c r="S166" i="4"/>
  <c r="V165" i="4"/>
  <c r="T165" i="4"/>
  <c r="R165" i="4"/>
  <c r="U164" i="4"/>
  <c r="S164" i="4"/>
  <c r="V163" i="4"/>
  <c r="T163" i="4"/>
  <c r="R163" i="4"/>
  <c r="U161" i="4"/>
  <c r="S161" i="4"/>
  <c r="V160" i="4"/>
  <c r="T160" i="4"/>
  <c r="R160" i="4"/>
  <c r="U159" i="4"/>
  <c r="S159" i="4"/>
  <c r="V158" i="4"/>
  <c r="T158" i="4"/>
  <c r="R158" i="4"/>
  <c r="C175" i="4"/>
  <c r="AM166" i="4"/>
  <c r="AK166" i="4"/>
  <c r="AN165" i="4"/>
  <c r="AL165" i="4"/>
  <c r="AJ165" i="4"/>
  <c r="AM164" i="4"/>
  <c r="AK164" i="4"/>
  <c r="AN163" i="4"/>
  <c r="AL163" i="4"/>
  <c r="AJ163" i="4"/>
  <c r="AM161" i="4"/>
  <c r="AK161" i="4"/>
  <c r="AN160" i="4"/>
  <c r="AL160" i="4"/>
  <c r="AJ160" i="4"/>
  <c r="AM159" i="4"/>
  <c r="AK159" i="4"/>
  <c r="AN158" i="4"/>
  <c r="AL158" i="4"/>
  <c r="AJ158" i="4"/>
  <c r="AN166" i="4"/>
  <c r="F36" i="5" s="1"/>
  <c r="AL166" i="4"/>
  <c r="AJ166" i="4"/>
  <c r="AM165" i="4"/>
  <c r="AK165" i="4"/>
  <c r="AN164" i="4"/>
  <c r="AL164" i="4"/>
  <c r="AJ164" i="4"/>
  <c r="AM163" i="4"/>
  <c r="AK163" i="4"/>
  <c r="AN161" i="4"/>
  <c r="AL161" i="4"/>
  <c r="AJ161" i="4"/>
  <c r="AM160" i="4"/>
  <c r="AK160" i="4"/>
  <c r="AN159" i="4"/>
  <c r="F25" i="5" s="1"/>
  <c r="AL159" i="4"/>
  <c r="AJ159" i="4"/>
  <c r="AM158" i="4"/>
  <c r="AK158" i="4"/>
  <c r="AH166" i="4"/>
  <c r="E36" i="5" s="1"/>
  <c r="AF166" i="4"/>
  <c r="AD166" i="4"/>
  <c r="AG165" i="4"/>
  <c r="AE165" i="4"/>
  <c r="AH164" i="4"/>
  <c r="AF164" i="4"/>
  <c r="AD164" i="4"/>
  <c r="AG163" i="4"/>
  <c r="AE163" i="4"/>
  <c r="AH161" i="4"/>
  <c r="AF161" i="4"/>
  <c r="AD161" i="4"/>
  <c r="AG160" i="4"/>
  <c r="AE160" i="4"/>
  <c r="AH159" i="4"/>
  <c r="E25" i="5" s="1"/>
  <c r="AF159" i="4"/>
  <c r="AD159" i="4"/>
  <c r="AG158" i="4"/>
  <c r="AE158" i="4"/>
  <c r="AG166" i="4"/>
  <c r="AE166" i="4"/>
  <c r="AH165" i="4"/>
  <c r="AF165" i="4"/>
  <c r="AD165" i="4"/>
  <c r="AG164" i="4"/>
  <c r="AE164" i="4"/>
  <c r="AH163" i="4"/>
  <c r="AF163" i="4"/>
  <c r="AD163" i="4"/>
  <c r="AG161" i="4"/>
  <c r="AE161" i="4"/>
  <c r="AH160" i="4"/>
  <c r="AF160" i="4"/>
  <c r="AD160" i="4"/>
  <c r="AG159" i="4"/>
  <c r="AE159" i="4"/>
  <c r="AH158" i="4"/>
  <c r="AF158" i="4"/>
  <c r="AD158" i="4"/>
  <c r="C176" i="4"/>
  <c r="C178" i="4"/>
  <c r="AN137" i="4"/>
  <c r="F35" i="5" s="1"/>
  <c r="AL137" i="4"/>
  <c r="AJ137" i="4"/>
  <c r="AM136" i="4"/>
  <c r="AK136" i="4"/>
  <c r="AN135" i="4"/>
  <c r="AL135" i="4"/>
  <c r="AJ135" i="4"/>
  <c r="AM134" i="4"/>
  <c r="AK134" i="4"/>
  <c r="AN132" i="4"/>
  <c r="AL132" i="4"/>
  <c r="AJ132" i="4"/>
  <c r="AM131" i="4"/>
  <c r="AK131" i="4"/>
  <c r="AN130" i="4"/>
  <c r="F24" i="5" s="1"/>
  <c r="AL130" i="4"/>
  <c r="AJ130" i="4"/>
  <c r="AM129" i="4"/>
  <c r="AK129" i="4"/>
  <c r="AM137" i="4"/>
  <c r="AK137" i="4"/>
  <c r="AN136" i="4"/>
  <c r="AL136" i="4"/>
  <c r="AJ136" i="4"/>
  <c r="AM135" i="4"/>
  <c r="AK135" i="4"/>
  <c r="AN134" i="4"/>
  <c r="AL134" i="4"/>
  <c r="AJ134" i="4"/>
  <c r="AM132" i="4"/>
  <c r="AK132" i="4"/>
  <c r="AN131" i="4"/>
  <c r="AL131" i="4"/>
  <c r="AJ131" i="4"/>
  <c r="AM130" i="4"/>
  <c r="AK130" i="4"/>
  <c r="AN129" i="4"/>
  <c r="AL129" i="4"/>
  <c r="AJ129" i="4"/>
  <c r="AA139" i="4"/>
  <c r="Y139" i="4"/>
  <c r="AB139" i="4"/>
  <c r="D13" i="5" s="1"/>
  <c r="Z139" i="4"/>
  <c r="X139" i="4"/>
  <c r="AG137" i="4"/>
  <c r="AE137" i="4"/>
  <c r="AH136" i="4"/>
  <c r="AF136" i="4"/>
  <c r="AD136" i="4"/>
  <c r="AG135" i="4"/>
  <c r="AE135" i="4"/>
  <c r="AH134" i="4"/>
  <c r="AF134" i="4"/>
  <c r="AD134" i="4"/>
  <c r="AG132" i="4"/>
  <c r="AE132" i="4"/>
  <c r="AH131" i="4"/>
  <c r="AF131" i="4"/>
  <c r="AD131" i="4"/>
  <c r="AG130" i="4"/>
  <c r="AE130" i="4"/>
  <c r="AH129" i="4"/>
  <c r="AF129" i="4"/>
  <c r="AD129" i="4"/>
  <c r="AH137" i="4"/>
  <c r="E35" i="5" s="1"/>
  <c r="AF137" i="4"/>
  <c r="AD137" i="4"/>
  <c r="AG136" i="4"/>
  <c r="AE136" i="4"/>
  <c r="AH135" i="4"/>
  <c r="AF135" i="4"/>
  <c r="AD135" i="4"/>
  <c r="AG134" i="4"/>
  <c r="AE134" i="4"/>
  <c r="AH132" i="4"/>
  <c r="AF132" i="4"/>
  <c r="AD132" i="4"/>
  <c r="AG131" i="4"/>
  <c r="AE131" i="4"/>
  <c r="AH130" i="4"/>
  <c r="E24" i="5" s="1"/>
  <c r="AF130" i="4"/>
  <c r="AD130" i="4"/>
  <c r="AG129" i="4"/>
  <c r="AE129" i="4"/>
  <c r="V139" i="4"/>
  <c r="C13" i="5" s="1"/>
  <c r="T139" i="4"/>
  <c r="R139" i="4"/>
  <c r="U139" i="4"/>
  <c r="S139" i="4"/>
  <c r="O139" i="4"/>
  <c r="M139" i="4"/>
  <c r="P139" i="4"/>
  <c r="B13" i="5" s="1"/>
  <c r="N139" i="4"/>
  <c r="L139" i="4"/>
  <c r="AB137" i="4"/>
  <c r="D35" i="5" s="1"/>
  <c r="Z137" i="4"/>
  <c r="X137" i="4"/>
  <c r="AA136" i="4"/>
  <c r="Y136" i="4"/>
  <c r="AB135" i="4"/>
  <c r="Z135" i="4"/>
  <c r="X135" i="4"/>
  <c r="AA134" i="4"/>
  <c r="Y134" i="4"/>
  <c r="AB132" i="4"/>
  <c r="Z132" i="4"/>
  <c r="X132" i="4"/>
  <c r="AA131" i="4"/>
  <c r="Y131" i="4"/>
  <c r="AB130" i="4"/>
  <c r="D24" i="5" s="1"/>
  <c r="Z130" i="4"/>
  <c r="X130" i="4"/>
  <c r="AA129" i="4"/>
  <c r="Y129" i="4"/>
  <c r="AA137" i="4"/>
  <c r="Y137" i="4"/>
  <c r="AB136" i="4"/>
  <c r="Z136" i="4"/>
  <c r="X136" i="4"/>
  <c r="AA135" i="4"/>
  <c r="Y135" i="4"/>
  <c r="AB134" i="4"/>
  <c r="Z134" i="4"/>
  <c r="X134" i="4"/>
  <c r="AA132" i="4"/>
  <c r="Y132" i="4"/>
  <c r="AB131" i="4"/>
  <c r="Z131" i="4"/>
  <c r="X131" i="4"/>
  <c r="AA130" i="4"/>
  <c r="Y130" i="4"/>
  <c r="AB129" i="4"/>
  <c r="Z129" i="4"/>
  <c r="X129" i="4"/>
  <c r="U137" i="4"/>
  <c r="S137" i="4"/>
  <c r="V136" i="4"/>
  <c r="T136" i="4"/>
  <c r="R136" i="4"/>
  <c r="U135" i="4"/>
  <c r="S135" i="4"/>
  <c r="V134" i="4"/>
  <c r="T134" i="4"/>
  <c r="R134" i="4"/>
  <c r="U132" i="4"/>
  <c r="S132" i="4"/>
  <c r="V131" i="4"/>
  <c r="T131" i="4"/>
  <c r="R131" i="4"/>
  <c r="U130" i="4"/>
  <c r="S130" i="4"/>
  <c r="V129" i="4"/>
  <c r="T129" i="4"/>
  <c r="R129" i="4"/>
  <c r="V137" i="4"/>
  <c r="C35" i="5" s="1"/>
  <c r="T137" i="4"/>
  <c r="R137" i="4"/>
  <c r="U136" i="4"/>
  <c r="S136" i="4"/>
  <c r="V135" i="4"/>
  <c r="T135" i="4"/>
  <c r="R135" i="4"/>
  <c r="U134" i="4"/>
  <c r="S134" i="4"/>
  <c r="V132" i="4"/>
  <c r="T132" i="4"/>
  <c r="R132" i="4"/>
  <c r="U131" i="4"/>
  <c r="S131" i="4"/>
  <c r="V130" i="4"/>
  <c r="C24" i="5" s="1"/>
  <c r="T130" i="4"/>
  <c r="R130" i="4"/>
  <c r="U129" i="4"/>
  <c r="S129" i="4"/>
  <c r="P137" i="4"/>
  <c r="B35" i="5" s="1"/>
  <c r="N137" i="4"/>
  <c r="L137" i="4"/>
  <c r="O136" i="4"/>
  <c r="M136" i="4"/>
  <c r="P135" i="4"/>
  <c r="N135" i="4"/>
  <c r="L135" i="4"/>
  <c r="O134" i="4"/>
  <c r="M134" i="4"/>
  <c r="P132" i="4"/>
  <c r="N132" i="4"/>
  <c r="L132" i="4"/>
  <c r="O131" i="4"/>
  <c r="M131" i="4"/>
  <c r="P130" i="4"/>
  <c r="B24" i="5" s="1"/>
  <c r="N130" i="4"/>
  <c r="L130" i="4"/>
  <c r="O129" i="4"/>
  <c r="M129" i="4"/>
  <c r="O137" i="4"/>
  <c r="M137" i="4"/>
  <c r="P136" i="4"/>
  <c r="N136" i="4"/>
  <c r="L136" i="4"/>
  <c r="O135" i="4"/>
  <c r="M135" i="4"/>
  <c r="P134" i="4"/>
  <c r="N134" i="4"/>
  <c r="L134" i="4"/>
  <c r="O132" i="4"/>
  <c r="M132" i="4"/>
  <c r="P131" i="4"/>
  <c r="N131" i="4"/>
  <c r="L131" i="4"/>
  <c r="O130" i="4"/>
  <c r="M130" i="4"/>
  <c r="P129" i="4"/>
  <c r="N129" i="4"/>
  <c r="L129" i="4"/>
  <c r="C149" i="4"/>
  <c r="C148" i="4"/>
  <c r="AN110" i="4"/>
  <c r="F12" i="5" s="1"/>
  <c r="AL110" i="4"/>
  <c r="AJ110" i="4"/>
  <c r="AM110" i="4"/>
  <c r="AK110" i="4"/>
  <c r="AG110" i="4"/>
  <c r="AE110" i="4"/>
  <c r="AH110" i="4"/>
  <c r="E12" i="5" s="1"/>
  <c r="AF110" i="4"/>
  <c r="AD110" i="4"/>
  <c r="AA108" i="4"/>
  <c r="Y108" i="4"/>
  <c r="AB107" i="4"/>
  <c r="Z107" i="4"/>
  <c r="X107" i="4"/>
  <c r="AA106" i="4"/>
  <c r="Y106" i="4"/>
  <c r="AB105" i="4"/>
  <c r="Z105" i="4"/>
  <c r="X105" i="4"/>
  <c r="AA103" i="4"/>
  <c r="Y103" i="4"/>
  <c r="AB102" i="4"/>
  <c r="Z102" i="4"/>
  <c r="X102" i="4"/>
  <c r="AA101" i="4"/>
  <c r="Y101" i="4"/>
  <c r="AB100" i="4"/>
  <c r="Z100" i="4"/>
  <c r="X100" i="4"/>
  <c r="AB108" i="4"/>
  <c r="D34" i="5" s="1"/>
  <c r="Z108" i="4"/>
  <c r="X108" i="4"/>
  <c r="AA107" i="4"/>
  <c r="Y107" i="4"/>
  <c r="AB106" i="4"/>
  <c r="Z106" i="4"/>
  <c r="X106" i="4"/>
  <c r="AA105" i="4"/>
  <c r="Y105" i="4"/>
  <c r="AB103" i="4"/>
  <c r="Z103" i="4"/>
  <c r="X103" i="4"/>
  <c r="AA102" i="4"/>
  <c r="Y102" i="4"/>
  <c r="AB101" i="4"/>
  <c r="D23" i="5" s="1"/>
  <c r="Z101" i="4"/>
  <c r="X101" i="4"/>
  <c r="AA100" i="4"/>
  <c r="Y100" i="4"/>
  <c r="V108" i="4"/>
  <c r="C34" i="5" s="1"/>
  <c r="T108" i="4"/>
  <c r="R108" i="4"/>
  <c r="U107" i="4"/>
  <c r="S107" i="4"/>
  <c r="V106" i="4"/>
  <c r="T106" i="4"/>
  <c r="R106" i="4"/>
  <c r="U105" i="4"/>
  <c r="S105" i="4"/>
  <c r="V103" i="4"/>
  <c r="T103" i="4"/>
  <c r="R103" i="4"/>
  <c r="U102" i="4"/>
  <c r="S102" i="4"/>
  <c r="V101" i="4"/>
  <c r="C23" i="5" s="1"/>
  <c r="T101" i="4"/>
  <c r="R101" i="4"/>
  <c r="U100" i="4"/>
  <c r="S100" i="4"/>
  <c r="U108" i="4"/>
  <c r="S108" i="4"/>
  <c r="V107" i="4"/>
  <c r="T107" i="4"/>
  <c r="R107" i="4"/>
  <c r="U106" i="4"/>
  <c r="S106" i="4"/>
  <c r="V105" i="4"/>
  <c r="T105" i="4"/>
  <c r="R105" i="4"/>
  <c r="U103" i="4"/>
  <c r="S103" i="4"/>
  <c r="V102" i="4"/>
  <c r="T102" i="4"/>
  <c r="R102" i="4"/>
  <c r="U101" i="4"/>
  <c r="S101" i="4"/>
  <c r="V100" i="4"/>
  <c r="T100" i="4"/>
  <c r="R100" i="4"/>
  <c r="C118" i="4"/>
  <c r="AM108" i="4"/>
  <c r="AK108" i="4"/>
  <c r="AN107" i="4"/>
  <c r="AL107" i="4"/>
  <c r="AJ107" i="4"/>
  <c r="AM106" i="4"/>
  <c r="AK106" i="4"/>
  <c r="AN105" i="4"/>
  <c r="AL105" i="4"/>
  <c r="AJ105" i="4"/>
  <c r="AM103" i="4"/>
  <c r="AK103" i="4"/>
  <c r="AN102" i="4"/>
  <c r="AL102" i="4"/>
  <c r="AJ102" i="4"/>
  <c r="AM101" i="4"/>
  <c r="AK101" i="4"/>
  <c r="AN100" i="4"/>
  <c r="AL100" i="4"/>
  <c r="AJ100" i="4"/>
  <c r="AN108" i="4"/>
  <c r="F34" i="5" s="1"/>
  <c r="AL108" i="4"/>
  <c r="AJ108" i="4"/>
  <c r="AM107" i="4"/>
  <c r="AK107" i="4"/>
  <c r="AN106" i="4"/>
  <c r="AL106" i="4"/>
  <c r="AJ106" i="4"/>
  <c r="AM105" i="4"/>
  <c r="AK105" i="4"/>
  <c r="AN103" i="4"/>
  <c r="AL103" i="4"/>
  <c r="AJ103" i="4"/>
  <c r="AM102" i="4"/>
  <c r="AK102" i="4"/>
  <c r="AN101" i="4"/>
  <c r="F23" i="5" s="1"/>
  <c r="AL101" i="4"/>
  <c r="AJ101" i="4"/>
  <c r="AM100" i="4"/>
  <c r="AK100" i="4"/>
  <c r="P110" i="4"/>
  <c r="B12" i="5" s="1"/>
  <c r="N110" i="4"/>
  <c r="L110" i="4"/>
  <c r="O110" i="4"/>
  <c r="M110" i="4"/>
  <c r="AH108" i="4"/>
  <c r="E34" i="5" s="1"/>
  <c r="AF108" i="4"/>
  <c r="AD108" i="4"/>
  <c r="AG107" i="4"/>
  <c r="AE107" i="4"/>
  <c r="AH106" i="4"/>
  <c r="AF106" i="4"/>
  <c r="AD106" i="4"/>
  <c r="AG105" i="4"/>
  <c r="AE105" i="4"/>
  <c r="AH103" i="4"/>
  <c r="AF103" i="4"/>
  <c r="AD103" i="4"/>
  <c r="AG102" i="4"/>
  <c r="AE102" i="4"/>
  <c r="AH101" i="4"/>
  <c r="E23" i="5" s="1"/>
  <c r="AF101" i="4"/>
  <c r="AD101" i="4"/>
  <c r="AG100" i="4"/>
  <c r="AE100" i="4"/>
  <c r="AG108" i="4"/>
  <c r="AE108" i="4"/>
  <c r="AH107" i="4"/>
  <c r="AF107" i="4"/>
  <c r="AD107" i="4"/>
  <c r="AG106" i="4"/>
  <c r="AE106" i="4"/>
  <c r="AH105" i="4"/>
  <c r="AF105" i="4"/>
  <c r="AD105" i="4"/>
  <c r="AG103" i="4"/>
  <c r="AE103" i="4"/>
  <c r="AH102" i="4"/>
  <c r="AF102" i="4"/>
  <c r="AD102" i="4"/>
  <c r="AG101" i="4"/>
  <c r="AE101" i="4"/>
  <c r="AH100" i="4"/>
  <c r="AF100" i="4"/>
  <c r="AD100" i="4"/>
  <c r="U110" i="4"/>
  <c r="S110" i="4"/>
  <c r="V110" i="4"/>
  <c r="C12" i="5" s="1"/>
  <c r="T110" i="4"/>
  <c r="R110" i="4"/>
  <c r="AB79" i="4"/>
  <c r="D33" i="5" s="1"/>
  <c r="Z79" i="4"/>
  <c r="X79" i="4"/>
  <c r="AA78" i="4"/>
  <c r="Y78" i="4"/>
  <c r="AB77" i="4"/>
  <c r="Z77" i="4"/>
  <c r="X77" i="4"/>
  <c r="AA76" i="4"/>
  <c r="Y76" i="4"/>
  <c r="AB74" i="4"/>
  <c r="Z74" i="4"/>
  <c r="X74" i="4"/>
  <c r="AA73" i="4"/>
  <c r="Y73" i="4"/>
  <c r="AB72" i="4"/>
  <c r="D22" i="5" s="1"/>
  <c r="Z72" i="4"/>
  <c r="X72" i="4"/>
  <c r="AA71" i="4"/>
  <c r="Y71" i="4"/>
  <c r="AA79" i="4"/>
  <c r="Y79" i="4"/>
  <c r="AB78" i="4"/>
  <c r="Z78" i="4"/>
  <c r="X78" i="4"/>
  <c r="AA77" i="4"/>
  <c r="Y77" i="4"/>
  <c r="AB76" i="4"/>
  <c r="Z76" i="4"/>
  <c r="X76" i="4"/>
  <c r="AA74" i="4"/>
  <c r="Y74" i="4"/>
  <c r="AB73" i="4"/>
  <c r="Z73" i="4"/>
  <c r="X73" i="4"/>
  <c r="AA72" i="4"/>
  <c r="Y72" i="4"/>
  <c r="AB71" i="4"/>
  <c r="Z71" i="4"/>
  <c r="X71" i="4"/>
  <c r="O81" i="4"/>
  <c r="M81" i="4"/>
  <c r="P81" i="4"/>
  <c r="B11" i="5" s="1"/>
  <c r="N81" i="4"/>
  <c r="L81" i="4"/>
  <c r="V81" i="4"/>
  <c r="C11" i="5" s="1"/>
  <c r="T81" i="4"/>
  <c r="R81" i="4"/>
  <c r="U81" i="4"/>
  <c r="S81" i="4"/>
  <c r="AH81" i="4"/>
  <c r="E11" i="5" s="1"/>
  <c r="AF81" i="4"/>
  <c r="AD81" i="4"/>
  <c r="AG81" i="4"/>
  <c r="AE81" i="4"/>
  <c r="AN79" i="4"/>
  <c r="F33" i="5" s="1"/>
  <c r="AL79" i="4"/>
  <c r="AJ79" i="4"/>
  <c r="AM78" i="4"/>
  <c r="AK78" i="4"/>
  <c r="AN77" i="4"/>
  <c r="AL77" i="4"/>
  <c r="AJ77" i="4"/>
  <c r="AM76" i="4"/>
  <c r="AK76" i="4"/>
  <c r="AN74" i="4"/>
  <c r="AL74" i="4"/>
  <c r="AJ74" i="4"/>
  <c r="AM73" i="4"/>
  <c r="AK73" i="4"/>
  <c r="AN72" i="4"/>
  <c r="F22" i="5" s="1"/>
  <c r="AL72" i="4"/>
  <c r="AJ72" i="4"/>
  <c r="AM71" i="4"/>
  <c r="AK71" i="4"/>
  <c r="AM79" i="4"/>
  <c r="AK79" i="4"/>
  <c r="AN78" i="4"/>
  <c r="AL78" i="4"/>
  <c r="AJ78" i="4"/>
  <c r="AM77" i="4"/>
  <c r="AK77" i="4"/>
  <c r="AN76" i="4"/>
  <c r="AL76" i="4"/>
  <c r="AJ76" i="4"/>
  <c r="AM74" i="4"/>
  <c r="AK74" i="4"/>
  <c r="AN73" i="4"/>
  <c r="AL73" i="4"/>
  <c r="AJ73" i="4"/>
  <c r="AM72" i="4"/>
  <c r="AK72" i="4"/>
  <c r="AN71" i="4"/>
  <c r="AL71" i="4"/>
  <c r="AJ71" i="4"/>
  <c r="U79" i="4"/>
  <c r="S79" i="4"/>
  <c r="V78" i="4"/>
  <c r="T78" i="4"/>
  <c r="R78" i="4"/>
  <c r="U77" i="4"/>
  <c r="S77" i="4"/>
  <c r="V76" i="4"/>
  <c r="T76" i="4"/>
  <c r="R76" i="4"/>
  <c r="U74" i="4"/>
  <c r="S74" i="4"/>
  <c r="V73" i="4"/>
  <c r="T73" i="4"/>
  <c r="R73" i="4"/>
  <c r="U72" i="4"/>
  <c r="S72" i="4"/>
  <c r="V71" i="4"/>
  <c r="T71" i="4"/>
  <c r="R71" i="4"/>
  <c r="V79" i="4"/>
  <c r="C33" i="5" s="1"/>
  <c r="T79" i="4"/>
  <c r="R79" i="4"/>
  <c r="U78" i="4"/>
  <c r="S78" i="4"/>
  <c r="V77" i="4"/>
  <c r="T77" i="4"/>
  <c r="R77" i="4"/>
  <c r="U76" i="4"/>
  <c r="S76" i="4"/>
  <c r="V74" i="4"/>
  <c r="T74" i="4"/>
  <c r="R74" i="4"/>
  <c r="U73" i="4"/>
  <c r="S73" i="4"/>
  <c r="V72" i="4"/>
  <c r="C22" i="5" s="1"/>
  <c r="T72" i="4"/>
  <c r="R72" i="4"/>
  <c r="U71" i="4"/>
  <c r="S71" i="4"/>
  <c r="C89" i="4"/>
  <c r="C91" i="4"/>
  <c r="AK42" i="4"/>
  <c r="AM42" i="4"/>
  <c r="AK43" i="4"/>
  <c r="AM43" i="4"/>
  <c r="AK44" i="4"/>
  <c r="AM44" i="4"/>
  <c r="AK45" i="4"/>
  <c r="AM45" i="4"/>
  <c r="AK47" i="4"/>
  <c r="AM47" i="4"/>
  <c r="AK48" i="4"/>
  <c r="AM48" i="4"/>
  <c r="AK49" i="4"/>
  <c r="AM49" i="4"/>
  <c r="AK50" i="4"/>
  <c r="AM50" i="4"/>
  <c r="AJ50" i="4"/>
  <c r="AJ48" i="4"/>
  <c r="AJ45" i="4"/>
  <c r="AJ43" i="4"/>
  <c r="AL42" i="4"/>
  <c r="AN42" i="4"/>
  <c r="AL43" i="4"/>
  <c r="AN43" i="4"/>
  <c r="F21" i="5" s="1"/>
  <c r="AL44" i="4"/>
  <c r="AN44" i="4"/>
  <c r="AL45" i="4"/>
  <c r="AN45" i="4"/>
  <c r="AL47" i="4"/>
  <c r="AN47" i="4"/>
  <c r="AL48" i="4"/>
  <c r="AN48" i="4"/>
  <c r="AL49" i="4"/>
  <c r="AN49" i="4"/>
  <c r="AL50" i="4"/>
  <c r="AN50" i="4"/>
  <c r="F32" i="5" s="1"/>
  <c r="AJ49" i="4"/>
  <c r="AJ47" i="4"/>
  <c r="AJ44" i="4"/>
  <c r="AJ42" i="4"/>
  <c r="T52" i="4"/>
  <c r="V52" i="4"/>
  <c r="C10" i="5" s="1"/>
  <c r="S52" i="4"/>
  <c r="U52" i="4"/>
  <c r="R52" i="4"/>
  <c r="M52" i="4"/>
  <c r="O52" i="4"/>
  <c r="L52" i="4"/>
  <c r="N52" i="4"/>
  <c r="P52" i="4"/>
  <c r="B10" i="5" s="1"/>
  <c r="C60" i="4"/>
  <c r="Y42" i="4"/>
  <c r="AA42" i="4"/>
  <c r="Y43" i="4"/>
  <c r="AA43" i="4"/>
  <c r="Y44" i="4"/>
  <c r="AA44" i="4"/>
  <c r="Y45" i="4"/>
  <c r="AA45" i="4"/>
  <c r="Y47" i="4"/>
  <c r="AA47" i="4"/>
  <c r="Y48" i="4"/>
  <c r="AA48" i="4"/>
  <c r="Y49" i="4"/>
  <c r="AA49" i="4"/>
  <c r="Y50" i="4"/>
  <c r="AA50" i="4"/>
  <c r="X49" i="4"/>
  <c r="X47" i="4"/>
  <c r="X44" i="4"/>
  <c r="X42" i="4"/>
  <c r="Z42" i="4"/>
  <c r="AB42" i="4"/>
  <c r="Z43" i="4"/>
  <c r="AB43" i="4"/>
  <c r="D21" i="5" s="1"/>
  <c r="Z44" i="4"/>
  <c r="AB44" i="4"/>
  <c r="Z45" i="4"/>
  <c r="AB45" i="4"/>
  <c r="Z47" i="4"/>
  <c r="AB47" i="4"/>
  <c r="Z48" i="4"/>
  <c r="AB48" i="4"/>
  <c r="Z49" i="4"/>
  <c r="AB49" i="4"/>
  <c r="Z50" i="4"/>
  <c r="AB50" i="4"/>
  <c r="D32" i="5" s="1"/>
  <c r="X50" i="4"/>
  <c r="X48" i="4"/>
  <c r="X45" i="4"/>
  <c r="X43" i="4"/>
  <c r="C61" i="4"/>
  <c r="AF42" i="4"/>
  <c r="AH42" i="4"/>
  <c r="AF43" i="4"/>
  <c r="AH43" i="4"/>
  <c r="E21" i="5" s="1"/>
  <c r="AF44" i="4"/>
  <c r="AH44" i="4"/>
  <c r="AF45" i="4"/>
  <c r="AH45" i="4"/>
  <c r="AF47" i="4"/>
  <c r="AH47" i="4"/>
  <c r="AF48" i="4"/>
  <c r="AH48" i="4"/>
  <c r="AF49" i="4"/>
  <c r="AH49" i="4"/>
  <c r="AF50" i="4"/>
  <c r="AH50" i="4"/>
  <c r="E32" i="5" s="1"/>
  <c r="E38" i="5" s="1"/>
  <c r="AD50" i="4"/>
  <c r="AD48" i="4"/>
  <c r="AD45" i="4"/>
  <c r="AD43" i="4"/>
  <c r="AE42" i="4"/>
  <c r="AG42" i="4"/>
  <c r="AE43" i="4"/>
  <c r="AG43" i="4"/>
  <c r="AE44" i="4"/>
  <c r="AG44" i="4"/>
  <c r="AE45" i="4"/>
  <c r="AG45" i="4"/>
  <c r="AE47" i="4"/>
  <c r="AG47" i="4"/>
  <c r="AE48" i="4"/>
  <c r="AG48" i="4"/>
  <c r="AE49" i="4"/>
  <c r="AG49" i="4"/>
  <c r="AE50" i="4"/>
  <c r="AG50" i="4"/>
  <c r="AD49" i="4"/>
  <c r="AD47" i="4"/>
  <c r="AD44" i="4"/>
  <c r="AD42" i="4"/>
  <c r="C62" i="4"/>
  <c r="AL18" i="4"/>
  <c r="AN18" i="4"/>
  <c r="F9" i="5" s="1"/>
  <c r="AK18" i="4"/>
  <c r="AM18" i="4"/>
  <c r="AJ18" i="4"/>
  <c r="AF18" i="4"/>
  <c r="AH18" i="4"/>
  <c r="E9" i="5" s="1"/>
  <c r="AE18" i="4"/>
  <c r="AG18" i="4"/>
  <c r="AD18" i="4"/>
  <c r="F27" i="5" l="1"/>
  <c r="E27" i="5"/>
  <c r="F38" i="5"/>
  <c r="V197" i="4"/>
  <c r="C15" i="5" s="1"/>
  <c r="T197" i="4"/>
  <c r="R197" i="4"/>
  <c r="U197" i="4"/>
  <c r="S197" i="4"/>
  <c r="AH197" i="4"/>
  <c r="E15" i="5" s="1"/>
  <c r="AF197" i="4"/>
  <c r="AD197" i="4"/>
  <c r="AG197" i="4"/>
  <c r="AE197" i="4"/>
  <c r="AN168" i="4"/>
  <c r="F14" i="5" s="1"/>
  <c r="AL168" i="4"/>
  <c r="AJ168" i="4"/>
  <c r="AM168" i="4"/>
  <c r="AK168" i="4"/>
  <c r="U168" i="4"/>
  <c r="S168" i="4"/>
  <c r="V168" i="4"/>
  <c r="C14" i="5" s="1"/>
  <c r="T168" i="4"/>
  <c r="R168" i="4"/>
  <c r="AB168" i="4"/>
  <c r="D14" i="5" s="1"/>
  <c r="Z168" i="4"/>
  <c r="X168" i="4"/>
  <c r="AA168" i="4"/>
  <c r="Y168" i="4"/>
  <c r="AH139" i="4"/>
  <c r="E13" i="5" s="1"/>
  <c r="AF139" i="4"/>
  <c r="AD139" i="4"/>
  <c r="AG139" i="4"/>
  <c r="AE139" i="4"/>
  <c r="AM139" i="4"/>
  <c r="AK139" i="4"/>
  <c r="AN139" i="4"/>
  <c r="F13" i="5" s="1"/>
  <c r="AL139" i="4"/>
  <c r="AJ139" i="4"/>
  <c r="AB110" i="4"/>
  <c r="D12" i="5" s="1"/>
  <c r="Z110" i="4"/>
  <c r="X110" i="4"/>
  <c r="AA110" i="4"/>
  <c r="Y110" i="4"/>
  <c r="AM81" i="4"/>
  <c r="AK81" i="4"/>
  <c r="AN81" i="4"/>
  <c r="F11" i="5" s="1"/>
  <c r="AL81" i="4"/>
  <c r="AJ81" i="4"/>
  <c r="AA81" i="4"/>
  <c r="Y81" i="4"/>
  <c r="AB81" i="4"/>
  <c r="D11" i="5" s="1"/>
  <c r="Z81" i="4"/>
  <c r="X81" i="4"/>
  <c r="AF52" i="4"/>
  <c r="AH52" i="4"/>
  <c r="E10" i="5" s="1"/>
  <c r="E16" i="5" s="1"/>
  <c r="AE52" i="4"/>
  <c r="AG52" i="4"/>
  <c r="AD52" i="4"/>
  <c r="AK52" i="4"/>
  <c r="AM52" i="4"/>
  <c r="AJ52" i="4"/>
  <c r="AL52" i="4"/>
  <c r="AN52" i="4"/>
  <c r="F10" i="5" s="1"/>
  <c r="Y52" i="4"/>
  <c r="AA52" i="4"/>
  <c r="X52" i="4"/>
  <c r="Z52" i="4"/>
  <c r="AB52" i="4"/>
  <c r="D10" i="5" s="1"/>
  <c r="O16" i="4"/>
  <c r="N15" i="4"/>
  <c r="M14" i="4"/>
  <c r="P13" i="4"/>
  <c r="L13" i="4"/>
  <c r="O11" i="4"/>
  <c r="N10" i="4"/>
  <c r="M9" i="4"/>
  <c r="P8" i="4"/>
  <c r="L8" i="4"/>
  <c r="L9" i="4"/>
  <c r="P16" i="4"/>
  <c r="B31" i="5" s="1"/>
  <c r="B38" i="5" s="1"/>
  <c r="L16" i="4"/>
  <c r="P11" i="4"/>
  <c r="N16" i="4"/>
  <c r="M15" i="4"/>
  <c r="P14" i="4"/>
  <c r="L14" i="4"/>
  <c r="O13" i="4"/>
  <c r="N11" i="4"/>
  <c r="M10" i="4"/>
  <c r="P9" i="4"/>
  <c r="B20" i="5" s="1"/>
  <c r="B27" i="5" s="1"/>
  <c r="O8" i="4"/>
  <c r="O15" i="4"/>
  <c r="N14" i="4"/>
  <c r="L11" i="4"/>
  <c r="O10" i="4"/>
  <c r="M8" i="4"/>
  <c r="M16" i="4"/>
  <c r="P15" i="4"/>
  <c r="L15" i="4"/>
  <c r="O14" i="4"/>
  <c r="N13" i="4"/>
  <c r="M11" i="4"/>
  <c r="P10" i="4"/>
  <c r="L10" i="4"/>
  <c r="O9" i="4"/>
  <c r="N8" i="4"/>
  <c r="M13" i="4"/>
  <c r="N9" i="4"/>
  <c r="C32" i="4"/>
  <c r="Y16" i="4"/>
  <c r="AB15" i="4"/>
  <c r="X15" i="4"/>
  <c r="AA14" i="4"/>
  <c r="Z13" i="4"/>
  <c r="Y11" i="4"/>
  <c r="AB10" i="4"/>
  <c r="X10" i="4"/>
  <c r="AA9" i="4"/>
  <c r="Z8" i="4"/>
  <c r="Z16" i="4"/>
  <c r="X14" i="4"/>
  <c r="Z11" i="4"/>
  <c r="AB9" i="4"/>
  <c r="D20" i="5" s="1"/>
  <c r="D27" i="5" s="1"/>
  <c r="AB16" i="4"/>
  <c r="D31" i="5" s="1"/>
  <c r="D38" i="5" s="1"/>
  <c r="X16" i="4"/>
  <c r="AA15" i="4"/>
  <c r="Z14" i="4"/>
  <c r="Y13" i="4"/>
  <c r="AB11" i="4"/>
  <c r="X11" i="4"/>
  <c r="AA10" i="4"/>
  <c r="Z9" i="4"/>
  <c r="Y8" i="4"/>
  <c r="AA8" i="4"/>
  <c r="AA16" i="4"/>
  <c r="Z15" i="4"/>
  <c r="Y14" i="4"/>
  <c r="AB13" i="4"/>
  <c r="X13" i="4"/>
  <c r="AA11" i="4"/>
  <c r="Z10" i="4"/>
  <c r="Y9" i="4"/>
  <c r="AB8" i="4"/>
  <c r="X8" i="4"/>
  <c r="Y15" i="4"/>
  <c r="AB14" i="4"/>
  <c r="AA13" i="4"/>
  <c r="Y10" i="4"/>
  <c r="X9" i="4"/>
  <c r="C31" i="4"/>
  <c r="T16" i="4"/>
  <c r="S15" i="4"/>
  <c r="V14" i="4"/>
  <c r="R14" i="4"/>
  <c r="U13" i="4"/>
  <c r="T11" i="4"/>
  <c r="S10" i="4"/>
  <c r="V9" i="4"/>
  <c r="C20" i="5" s="1"/>
  <c r="C27" i="5" s="1"/>
  <c r="R9" i="4"/>
  <c r="U8" i="4"/>
  <c r="U9" i="4"/>
  <c r="T8" i="4"/>
  <c r="U16" i="4"/>
  <c r="T15" i="4"/>
  <c r="S14" i="4"/>
  <c r="V13" i="4"/>
  <c r="T10" i="4"/>
  <c r="S9" i="4"/>
  <c r="V8" i="4"/>
  <c r="S16" i="4"/>
  <c r="V15" i="4"/>
  <c r="R15" i="4"/>
  <c r="U14" i="4"/>
  <c r="T13" i="4"/>
  <c r="S11" i="4"/>
  <c r="V10" i="4"/>
  <c r="R10" i="4"/>
  <c r="R13" i="4"/>
  <c r="V16" i="4"/>
  <c r="C31" i="5" s="1"/>
  <c r="C38" i="5" s="1"/>
  <c r="R16" i="4"/>
  <c r="U15" i="4"/>
  <c r="T14" i="4"/>
  <c r="S13" i="4"/>
  <c r="V11" i="4"/>
  <c r="R11" i="4"/>
  <c r="U10" i="4"/>
  <c r="T9" i="4"/>
  <c r="S8" i="4"/>
  <c r="U11" i="4"/>
  <c r="R8" i="4"/>
  <c r="C30" i="4"/>
  <c r="F16" i="5" l="1"/>
  <c r="L18" i="4"/>
  <c r="M18" i="4"/>
  <c r="P18" i="4"/>
  <c r="B9" i="5" s="1"/>
  <c r="B16" i="5" s="1"/>
  <c r="N18" i="4"/>
  <c r="O18" i="4"/>
  <c r="T18" i="4"/>
  <c r="S18" i="4"/>
  <c r="U18" i="4"/>
  <c r="R18" i="4"/>
  <c r="V18" i="4"/>
  <c r="C9" i="5" s="1"/>
  <c r="C16" i="5" s="1"/>
  <c r="Z18" i="4"/>
  <c r="AA18" i="4"/>
  <c r="Y18" i="4"/>
  <c r="AB18" i="4"/>
  <c r="D9" i="5" s="1"/>
  <c r="D16" i="5" s="1"/>
  <c r="X18" i="4"/>
</calcChain>
</file>

<file path=xl/sharedStrings.xml><?xml version="1.0" encoding="utf-8"?>
<sst xmlns="http://schemas.openxmlformats.org/spreadsheetml/2006/main" count="770" uniqueCount="92">
  <si>
    <t>Mining, quarrying, and oil and gas extraction [BS210]</t>
  </si>
  <si>
    <t>Within Province Direct Effect</t>
  </si>
  <si>
    <t>Within Province Indirect effect (Simple Multiplier Minus Direct Effect)</t>
  </si>
  <si>
    <t>Within Province Direct and Indirect Effect (Simple Multiplier = Direct Plus Indirect Effect)</t>
  </si>
  <si>
    <t>Within Province Induced Effects (Total Multiplier Minus Simple Multiplier)</t>
  </si>
  <si>
    <t>Within Province Direct, Indirect and Induced Effects (Total Multiplier = Simple Multiplier Plus Induced Effect)</t>
  </si>
  <si>
    <t>GDP @ Market Price</t>
  </si>
  <si>
    <t>Taxes on Products</t>
  </si>
  <si>
    <t>Subsidies on Products</t>
  </si>
  <si>
    <t>GDP @ Basic Price</t>
  </si>
  <si>
    <t>Wages and Salsries</t>
  </si>
  <si>
    <t>Employer's Social Contribution</t>
  </si>
  <si>
    <t>Labour Income of Unincorporated Sector</t>
  </si>
  <si>
    <t>Labour Income</t>
  </si>
  <si>
    <t>Jobs</t>
  </si>
  <si>
    <t>Manufacturing [BS3A0]</t>
  </si>
  <si>
    <t>Wholesale trade [BS410]</t>
  </si>
  <si>
    <t>Retail trade [BS4A0]</t>
  </si>
  <si>
    <t>Transportation and warehousing [BS4B0]</t>
  </si>
  <si>
    <t>Arts, entertainment and recreation [BS710]</t>
  </si>
  <si>
    <t>Accommodation and food services [BS720]</t>
  </si>
  <si>
    <t>Low</t>
  </si>
  <si>
    <t>Medium</t>
  </si>
  <si>
    <t>High</t>
  </si>
  <si>
    <t>Ratio of Current Price to 2012 Index Price</t>
  </si>
  <si>
    <t>Real GDP from Previous Year</t>
  </si>
  <si>
    <t>Projected Nominal Revenue for the Current Fiscal Year Accounting for the Impact of COVID-19, by Level of Impact</t>
  </si>
  <si>
    <t>The Impact of COVID-19 on Key Sectors of the Economy, Anticipated Fiscal Outlook of Current Fiscal Year in  Manitoba</t>
  </si>
  <si>
    <t>Effects</t>
  </si>
  <si>
    <t>Years</t>
  </si>
  <si>
    <t>Components</t>
  </si>
  <si>
    <t>Unit Measure (in Canadian Dollars)</t>
  </si>
  <si>
    <t>Current Fiscal Year</t>
  </si>
  <si>
    <t>Before and After Covid-19 Impact on Nominal GDP &amp; Revenue</t>
  </si>
  <si>
    <t>Dollar Value, Ratios &amp; Proportions</t>
  </si>
  <si>
    <t>Job Factor (per Million Output)</t>
  </si>
  <si>
    <t>Level of Covid-19 Impact</t>
  </si>
  <si>
    <t>Low Impact</t>
  </si>
  <si>
    <t>Medium Impact</t>
  </si>
  <si>
    <t>High Impact</t>
  </si>
  <si>
    <t>Unit Measure (Number of Persons)</t>
  </si>
  <si>
    <t>GDP &amp; Components, Multiplier</t>
  </si>
  <si>
    <t>GDP &amp; Components, Impact</t>
  </si>
  <si>
    <t>Sector</t>
  </si>
  <si>
    <t>Components, Multiplier/Impact</t>
  </si>
  <si>
    <t>COVID-19 Emergency Supplement to Budget 2020, Government of Manitoba</t>
  </si>
  <si>
    <t>Source:</t>
  </si>
  <si>
    <t>Industry Accounts Division / Statistics Canada, Input-Output Multipliers, Provincial Summary - GDP, 2014</t>
  </si>
  <si>
    <t>Industry Accounts Division / Statistics Canada, Input-Output Multipliers, Provincial Summary, 2014</t>
  </si>
  <si>
    <t>IMPACT VARIABLE #1 -- TOTAL JOBS</t>
  </si>
  <si>
    <t>Industry</t>
  </si>
  <si>
    <t>Scenerio</t>
  </si>
  <si>
    <t>TOTAL JOBS LOST</t>
  </si>
  <si>
    <t>Scenerio2</t>
  </si>
  <si>
    <t>Scenerio3</t>
  </si>
  <si>
    <t>TOTAL LABOUR INCOME LOST</t>
  </si>
  <si>
    <t>TOTAL TAXES ON PRODUCTS LOST</t>
  </si>
  <si>
    <t>Severe</t>
  </si>
  <si>
    <t>Very Severe</t>
  </si>
  <si>
    <t>Projected Impact of Covid-19 by Levels</t>
  </si>
  <si>
    <t>Projected Decrease in Real GDP for the Current Fiscal Year from the Previous Year's Figure, Accounting for the Impact of COVID-19, by Level of Impact</t>
  </si>
  <si>
    <t>Projected Decrease in Nominal GDP for the Current Fiscal Year from the Previous Year's Figure, Accounting for the Impact of COVID-19, by Level of Impact</t>
  </si>
  <si>
    <t>Severe Impact</t>
  </si>
  <si>
    <t>Very Severe Impact</t>
  </si>
  <si>
    <t>Scenerio4</t>
  </si>
  <si>
    <t>Scenerio5</t>
  </si>
  <si>
    <t>IMPACT VARIABLE #2 -- TAXES ON PRODUCTS</t>
  </si>
  <si>
    <t>IMPACT VARIABLE #3 -- LABOUR INCOME</t>
  </si>
  <si>
    <t>Sources:</t>
  </si>
  <si>
    <t>Provincial Input-Output Multipliers, 2014</t>
  </si>
  <si>
    <t>Industry Accounts Division / Statistics Canada</t>
  </si>
  <si>
    <t>Catalogue no. 15F0046XDB</t>
  </si>
  <si>
    <t>Statistics Canada. Table 36-10-0402-01 Gross domestic product (GDP) at basic prices, by industry, provinces and territories (x 1,000,000)</t>
  </si>
  <si>
    <t>Moving Manitoba Forward - Budget 2020 - COVID-19 Emergency Supplement to Budget 2020</t>
  </si>
  <si>
    <t>Statistics Canada.  Table  36-10-0106-01   Gross domestic product price indexes, quarterly</t>
  </si>
  <si>
    <t>* note that various sources estimate the impact to the unemployment rate in Canada between 11% and 15%.  Manitoba is typically impacted less than other provinces with regards to economic downturns.  This is also stated in the Budget 2020 Document.</t>
  </si>
  <si>
    <t>Other Considerations:</t>
  </si>
  <si>
    <t>It was stated recently that 800,000 restaurant jobs were lost in Canada in March due to COVID19.  Using the ratio of Manitoba to Canada employment this would imply 26,000 in Manitoba.</t>
  </si>
  <si>
    <t>https://globalnews.ca/news/6767041/coronavirus-restaurants-canada/</t>
  </si>
  <si>
    <t>If COVID-19 results in a 15% unemployment rate in Manitoba, this would be approximately 103,500 unemployed individuals out of a labour force of 690,000.</t>
  </si>
  <si>
    <t>In 2019, the unemployment rate in Manitoba was 5.3% (34,500 individuals)</t>
  </si>
  <si>
    <t>The below table presents estimates of the total jobs lost in Manitoba, due to COVID-19, under various cases of impact severity.  The severity levels were extracted from the Provincial Budget 2020 Document (attached) and represent a decline</t>
  </si>
  <si>
    <t>in Real GDP.  For example, a "High" impact represents a 1% decline in Real GDP from the 2018 value (most recent data available).  2 cases were added: Severe, and Very Severe. Preliminary internal analysis (WEM) suggests that some industries may be affected by COVID-19</t>
  </si>
  <si>
    <t>significantly worse than others.  During the 2008 recession, real GDP in Canada fell by 1.3% annually (2007 to 2009) and COVID-19 is anticipated to cause worse impacts to the economy.  It should be noted that some industries may actually grow for example health care and social assistance and agriculture.</t>
  </si>
  <si>
    <t>Industries stated as most vulnerable in the Budget 2020 Document (attached) are presented below.  It is also possible that some industries like accomodation and food services could be impacted worse than 5% (Very Severe).</t>
  </si>
  <si>
    <t>Low (0.3%)</t>
  </si>
  <si>
    <t>Medium (0.5%)</t>
  </si>
  <si>
    <t>High (1.0%)</t>
  </si>
  <si>
    <t>Severe (2.5%)</t>
  </si>
  <si>
    <t>Very Severe (5.0%)</t>
  </si>
  <si>
    <t>Impact scenerios are based on the estimated decline is real GDP (over a year) extracted from the Budget 2020 Document.</t>
  </si>
  <si>
    <t>March Job Losses Manitoba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</si>
</sst>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quot;$&quot;#,##0.00"/>
    <numFmt numFmtId="168" formatCode="&quot;$&quot;#,##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6"/>
      <color theme="0"/>
      <name val="Calibri"/>
      <family val="2"/>
      <scheme val="minor"/>
    </font>
    <font>
      <b/>
      <sz val="14"/>
      <color theme="0"/>
      <name val="Calibri"/>
      <family val="2"/>
      <scheme val="minor"/>
    </font>
    <font>
      <b/>
      <sz val="13"/>
      <color theme="0"/>
      <name val="Calibri"/>
      <family val="2"/>
      <scheme val="minor"/>
    </font>
    <font>
      <b/>
      <sz val="12"/>
      <color theme="0"/>
      <name val="Calibri"/>
      <family val="2"/>
      <scheme val="minor"/>
    </font>
    <font>
      <b/>
      <sz val="15"/>
      <color theme="0"/>
      <name val="Calibri"/>
      <family val="2"/>
      <scheme val="minor"/>
    </font>
    <font>
      <b/>
      <sz val="15"/>
      <color theme="1"/>
      <name val="Calibri"/>
      <family val="2"/>
      <scheme val="minor"/>
    </font>
    <font>
      <b/>
      <sz val="13"/>
      <color theme="1"/>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s>
  <cellStyleXfs count="4">
    <xf numFmtId="0" fontId="0" fillId="0" borderId="0"/>
    <xf numFmtId="165"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60">
    <xf numFmtId="0" fontId="0" fillId="0" borderId="0" xfId="0"/>
    <xf numFmtId="0" fontId="3" fillId="0" borderId="0" xfId="0" applyFont="1"/>
    <xf numFmtId="0" fontId="4" fillId="0" borderId="0" xfId="0" applyFont="1"/>
    <xf numFmtId="0" fontId="0" fillId="0" borderId="1" xfId="0" applyBorder="1"/>
    <xf numFmtId="2" fontId="0" fillId="0" borderId="1" xfId="0" applyNumberFormat="1" applyBorder="1"/>
    <xf numFmtId="2" fontId="0" fillId="0" borderId="0" xfId="0" applyNumberFormat="1"/>
    <xf numFmtId="2" fontId="4" fillId="0" borderId="0" xfId="0" applyNumberFormat="1" applyFont="1"/>
    <xf numFmtId="164" fontId="0" fillId="0" borderId="1" xfId="0" applyNumberFormat="1" applyBorder="1"/>
    <xf numFmtId="166" fontId="0" fillId="0" borderId="1" xfId="2" applyNumberFormat="1" applyFont="1" applyBorder="1"/>
    <xf numFmtId="164" fontId="0" fillId="0" borderId="0" xfId="0" applyNumberFormat="1" applyBorder="1"/>
    <xf numFmtId="0" fontId="0" fillId="0" borderId="1" xfId="0" applyNumberFormat="1" applyFill="1" applyBorder="1"/>
    <xf numFmtId="0" fontId="0" fillId="0" borderId="0" xfId="0" applyBorder="1" applyAlignment="1">
      <alignment horizontal="left" vertical="center"/>
    </xf>
    <xf numFmtId="0" fontId="0" fillId="0" borderId="0" xfId="0" applyBorder="1"/>
    <xf numFmtId="0" fontId="5" fillId="0" borderId="0" xfId="0" applyFont="1"/>
    <xf numFmtId="0" fontId="6" fillId="2" borderId="0" xfId="0" applyFont="1" applyFill="1"/>
    <xf numFmtId="0" fontId="9" fillId="2" borderId="0" xfId="0" applyFont="1" applyFill="1"/>
    <xf numFmtId="0" fontId="11" fillId="0" borderId="0" xfId="0" applyFont="1"/>
    <xf numFmtId="0" fontId="7" fillId="2" borderId="0" xfId="0" applyFont="1" applyFill="1"/>
    <xf numFmtId="0" fontId="12" fillId="0" borderId="0" xfId="0" applyFont="1"/>
    <xf numFmtId="2" fontId="7" fillId="2" borderId="0" xfId="0" applyNumberFormat="1" applyFont="1" applyFill="1"/>
    <xf numFmtId="0" fontId="8" fillId="2" borderId="0" xfId="0" applyFont="1" applyFill="1" applyAlignment="1">
      <alignment horizontal="center"/>
    </xf>
    <xf numFmtId="37" fontId="0" fillId="0" borderId="1" xfId="1" applyNumberFormat="1" applyFont="1" applyBorder="1"/>
    <xf numFmtId="37" fontId="0" fillId="0" borderId="0" xfId="0" applyNumberFormat="1"/>
    <xf numFmtId="2" fontId="0" fillId="0" borderId="0" xfId="0" applyNumberFormat="1" applyBorder="1"/>
    <xf numFmtId="0" fontId="0" fillId="0" borderId="0" xfId="0" applyBorder="1" applyAlignment="1">
      <alignment vertical="center"/>
    </xf>
    <xf numFmtId="0" fontId="2" fillId="2" borderId="0" xfId="0" applyFont="1" applyFill="1"/>
    <xf numFmtId="2" fontId="0" fillId="2" borderId="0" xfId="0" applyNumberFormat="1" applyFill="1"/>
    <xf numFmtId="0" fontId="13" fillId="0" borderId="0" xfId="0" applyFont="1"/>
    <xf numFmtId="0" fontId="4" fillId="0" borderId="0" xfId="0" applyFont="1" applyBorder="1" applyAlignment="1">
      <alignment vertical="center"/>
    </xf>
    <xf numFmtId="164" fontId="4" fillId="0" borderId="0" xfId="0" applyNumberFormat="1" applyFont="1" applyBorder="1"/>
    <xf numFmtId="0" fontId="8" fillId="2" borderId="0" xfId="0" applyFont="1" applyFill="1" applyAlignment="1">
      <alignment horizontal="center"/>
    </xf>
    <xf numFmtId="3" fontId="0" fillId="0" borderId="0" xfId="0" applyNumberFormat="1"/>
    <xf numFmtId="0" fontId="14" fillId="0" borderId="0" xfId="0" applyFont="1"/>
    <xf numFmtId="167" fontId="0" fillId="0" borderId="0" xfId="0" applyNumberFormat="1"/>
    <xf numFmtId="168" fontId="0" fillId="0" borderId="0" xfId="0" applyNumberFormat="1"/>
    <xf numFmtId="0" fontId="0" fillId="0" borderId="1" xfId="0" applyFill="1" applyBorder="1"/>
    <xf numFmtId="0" fontId="0" fillId="0" borderId="0" xfId="0" applyFill="1" applyBorder="1"/>
    <xf numFmtId="0" fontId="0" fillId="0" borderId="0" xfId="0" applyBorder="1" applyAlignment="1"/>
    <xf numFmtId="37" fontId="14" fillId="0" borderId="0" xfId="0" applyNumberFormat="1" applyFont="1"/>
    <xf numFmtId="37" fontId="0" fillId="0" borderId="0" xfId="0" applyNumberFormat="1"/>
    <xf numFmtId="164" fontId="0" fillId="0" borderId="1" xfId="3" applyFont="1" applyFill="1" applyBorder="1"/>
    <xf numFmtId="0" fontId="0" fillId="0" borderId="0" xfId="0" applyAlignment="1">
      <alignment horizontal="left" indent="1"/>
    </xf>
    <xf numFmtId="0" fontId="8" fillId="2" borderId="0" xfId="0" applyFont="1" applyFill="1" applyAlignment="1">
      <alignment horizontal="center"/>
    </xf>
    <xf numFmtId="0" fontId="10" fillId="2" borderId="0" xfId="0" applyFont="1" applyFill="1" applyAlignment="1">
      <alignment horizontal="left"/>
    </xf>
    <xf numFmtId="0" fontId="2" fillId="2" borderId="0" xfId="0" applyFont="1" applyFill="1" applyAlignment="1">
      <alignment horizontal="center"/>
    </xf>
    <xf numFmtId="0" fontId="8" fillId="2" borderId="0" xfId="0" applyFont="1" applyFill="1" applyAlignment="1">
      <alignment horizontal="left"/>
    </xf>
    <xf numFmtId="0" fontId="0" fillId="0" borderId="1" xfId="0" applyBorder="1" applyAlignment="1">
      <alignment horizontal="left" vertical="center"/>
    </xf>
    <xf numFmtId="0" fontId="0" fillId="0" borderId="5" xfId="0"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0" fontId="0" fillId="0" borderId="2" xfId="0" applyBorder="1" applyAlignment="1">
      <alignment horizontal="left" vertical="center"/>
    </xf>
    <xf numFmtId="0" fontId="0" fillId="0" borderId="8" xfId="0" applyBorder="1" applyAlignment="1">
      <alignment horizontal="left" vertical="center"/>
    </xf>
    <xf numFmtId="0" fontId="0" fillId="0" borderId="6" xfId="0" applyBorder="1" applyAlignment="1">
      <alignment horizontal="left" vertical="center"/>
    </xf>
    <xf numFmtId="0" fontId="7" fillId="2" borderId="0" xfId="0" applyFont="1" applyFill="1" applyAlignment="1">
      <alignment horizontal="left"/>
    </xf>
    <xf numFmtId="0" fontId="9" fillId="2" borderId="0" xfId="0" applyFont="1" applyFill="1" applyAlignment="1">
      <alignment horizontal="left"/>
    </xf>
    <xf numFmtId="0" fontId="6" fillId="2" borderId="0" xfId="0" applyFont="1" applyFill="1" applyAlignment="1">
      <alignment horizontal="left"/>
    </xf>
    <xf numFmtId="0" fontId="0" fillId="0" borderId="10" xfId="0" applyBorder="1" applyAlignment="1">
      <alignment horizontal="left"/>
    </xf>
    <xf numFmtId="0" fontId="0" fillId="0" borderId="7" xfId="0" applyBorder="1" applyAlignment="1">
      <alignment horizontal="left"/>
    </xf>
    <xf numFmtId="0" fontId="0" fillId="0" borderId="4" xfId="0" applyBorder="1" applyAlignment="1">
      <alignment horizontal="left"/>
    </xf>
    <xf numFmtId="0" fontId="0" fillId="0" borderId="3" xfId="0" applyBorder="1" applyAlignment="1">
      <alignment horizontal="left"/>
    </xf>
  </cellXfs>
  <cellStyles count="4">
    <cellStyle name="Comma" xfId="1" builtinId="3"/>
    <cellStyle name="Currency" xfId="3" builtinId="4"/>
    <cellStyle name="Normal" xfId="0" builtinId="0"/>
    <cellStyle name="Percent" xfId="2" builtinId="5"/>
  </cellStyles>
  <dxfs count="18">
    <dxf>
      <numFmt numFmtId="5" formatCode="#,##0;\-#,##0"/>
    </dxf>
    <dxf>
      <alignment horizontal="left" vertical="bottom" textRotation="0" wrapText="0" indent="1" justifyLastLine="0" shrinkToFit="0" readingOrder="0"/>
    </dxf>
    <dxf>
      <alignment horizontal="left" vertical="bottom" textRotation="0" wrapText="0" indent="1" justifyLastLine="0" shrinkToFit="0" readingOrder="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G16" totalsRowShown="0">
  <autoFilter ref="A7:G1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IMPACT VARIABLE #1 -- TOTAL JOBS"/>
    <tableColumn id="2" xr3:uid="{00000000-0010-0000-0000-000002000000}" name="Scenerio" dataDxfId="17"/>
    <tableColumn id="3" xr3:uid="{00000000-0010-0000-0000-000003000000}" name="Scenerio2" dataDxfId="16"/>
    <tableColumn id="4" xr3:uid="{00000000-0010-0000-0000-000004000000}" name="Scenerio3" dataDxfId="15"/>
    <tableColumn id="5" xr3:uid="{00000000-0010-0000-0000-000005000000}" name="Scenerio4" dataDxfId="14"/>
    <tableColumn id="6" xr3:uid="{00000000-0010-0000-0000-000006000000}" name="Scenerio5" dataDxfId="13"/>
    <tableColumn id="7" xr3:uid="{21351E35-81A8-4008-AED6-A6A3EA5575A7}" name="March Job Losses Manitoba" data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15" displayName="Table15" ref="A18:F27" totalsRowShown="0">
  <autoFilter ref="A18:F27"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100-000001000000}" name="IMPACT VARIABLE #2 -- TAXES ON PRODUCTS"/>
    <tableColumn id="2" xr3:uid="{00000000-0010-0000-0100-000002000000}" name="Scenerio" dataDxfId="12"/>
    <tableColumn id="3" xr3:uid="{00000000-0010-0000-0100-000003000000}" name="Scenerio2" dataDxfId="11"/>
    <tableColumn id="4" xr3:uid="{00000000-0010-0000-0100-000004000000}" name="Scenerio3" dataDxfId="10"/>
    <tableColumn id="5" xr3:uid="{00000000-0010-0000-0100-000005000000}" name="Scenerio4" dataDxfId="9"/>
    <tableColumn id="6" xr3:uid="{00000000-0010-0000-0100-000006000000}" name="Scenerio5" dataDxfId="8"/>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157" displayName="Table157" ref="A29:F38" totalsRowShown="0">
  <autoFilter ref="A29:F38" xr:uid="{00000000-0009-0000-0100-000006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200-000001000000}" name="IMPACT VARIABLE #3 -- LABOUR INCOME"/>
    <tableColumn id="2" xr3:uid="{00000000-0010-0000-0200-000002000000}" name="Scenerio" dataDxfId="7"/>
    <tableColumn id="3" xr3:uid="{00000000-0010-0000-0200-000003000000}" name="Scenerio2" dataDxfId="6"/>
    <tableColumn id="4" xr3:uid="{00000000-0010-0000-0200-000004000000}" name="Scenerio3" dataDxfId="5"/>
    <tableColumn id="5" xr3:uid="{00000000-0010-0000-0200-000005000000}" name="Scenerio4" dataDxfId="4"/>
    <tableColumn id="6" xr3:uid="{00000000-0010-0000-0200-000006000000}" name="Scenerio5" dataDxfId="3"/>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58068E-7E47-4348-8A6F-D08D2F81C980}" name="Table10" displayName="Table10" ref="A50:A59" totalsRowShown="0" dataDxfId="2">
  <autoFilter ref="A50:A59" xr:uid="{396E4090-392B-4CAC-8EDB-878DC2A20F0B}">
    <filterColumn colId="0" hiddenButton="1"/>
  </autoFilter>
  <tableColumns count="1">
    <tableColumn id="1" xr3:uid="{84CF5E1F-4563-4246-B3F0-EB11470CDD4A}" name="Source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9"/>
  <sheetViews>
    <sheetView tabSelected="1" workbookViewId="0">
      <selection activeCell="G17" sqref="G17"/>
    </sheetView>
  </sheetViews>
  <sheetFormatPr defaultRowHeight="15" x14ac:dyDescent="0.25"/>
  <cols>
    <col min="1" max="1" width="123.7109375" bestFit="1" customWidth="1"/>
    <col min="2" max="2" width="13.85546875" bestFit="1" customWidth="1"/>
    <col min="3" max="3" width="14.7109375" customWidth="1"/>
    <col min="4" max="4" width="14.5703125" customWidth="1"/>
    <col min="5" max="5" width="14.85546875" bestFit="1" customWidth="1"/>
    <col min="6" max="6" width="18" bestFit="1" customWidth="1"/>
    <col min="7" max="7" width="25.7109375" bestFit="1" customWidth="1"/>
  </cols>
  <sheetData>
    <row r="1" spans="1:7" x14ac:dyDescent="0.25">
      <c r="A1" t="s">
        <v>81</v>
      </c>
    </row>
    <row r="2" spans="1:7" x14ac:dyDescent="0.25">
      <c r="A2" t="s">
        <v>82</v>
      </c>
    </row>
    <row r="3" spans="1:7" x14ac:dyDescent="0.25">
      <c r="A3" t="s">
        <v>83</v>
      </c>
    </row>
    <row r="4" spans="1:7" x14ac:dyDescent="0.25">
      <c r="A4" t="s">
        <v>84</v>
      </c>
    </row>
    <row r="5" spans="1:7" x14ac:dyDescent="0.25">
      <c r="A5" t="s">
        <v>90</v>
      </c>
    </row>
    <row r="7" spans="1:7" x14ac:dyDescent="0.25">
      <c r="A7" t="s">
        <v>49</v>
      </c>
      <c r="B7" t="s">
        <v>51</v>
      </c>
      <c r="C7" t="s">
        <v>53</v>
      </c>
      <c r="D7" t="s">
        <v>54</v>
      </c>
      <c r="E7" t="s">
        <v>64</v>
      </c>
      <c r="F7" t="s">
        <v>65</v>
      </c>
      <c r="G7" t="s">
        <v>91</v>
      </c>
    </row>
    <row r="8" spans="1:7" x14ac:dyDescent="0.25">
      <c r="A8" s="32" t="s">
        <v>50</v>
      </c>
      <c r="B8" s="32" t="s">
        <v>85</v>
      </c>
      <c r="C8" s="32" t="s">
        <v>86</v>
      </c>
      <c r="D8" s="32" t="s">
        <v>87</v>
      </c>
      <c r="E8" s="38" t="s">
        <v>88</v>
      </c>
      <c r="F8" s="38" t="s">
        <v>89</v>
      </c>
      <c r="G8" s="39"/>
    </row>
    <row r="9" spans="1:7" x14ac:dyDescent="0.25">
      <c r="A9" t="s">
        <v>0</v>
      </c>
      <c r="B9" s="31">
        <f>'COVID-19 IMPACT ON CORE SECTORS'!P18</f>
        <v>15.051599901350448</v>
      </c>
      <c r="C9" s="31">
        <f>'COVID-19 IMPACT ON CORE SECTORS'!V18</f>
        <v>25.085999835584083</v>
      </c>
      <c r="D9" s="31">
        <f>'COVID-19 IMPACT ON CORE SECTORS'!AB18</f>
        <v>50.171999671168166</v>
      </c>
      <c r="E9" s="39">
        <f>'COVID-19 IMPACT ON CORE SECTORS'!AH18</f>
        <v>125.42999917792041</v>
      </c>
      <c r="F9" s="39">
        <f>'COVID-19 IMPACT ON CORE SECTORS'!AN18</f>
        <v>250.85999835584082</v>
      </c>
      <c r="G9" s="39">
        <v>200</v>
      </c>
    </row>
    <row r="10" spans="1:7" x14ac:dyDescent="0.25">
      <c r="A10" t="s">
        <v>15</v>
      </c>
      <c r="B10" s="31">
        <f>'COVID-19 IMPACT ON CORE SECTORS'!P52</f>
        <v>382.84949545243649</v>
      </c>
      <c r="C10" s="31">
        <f>'COVID-19 IMPACT ON CORE SECTORS'!V52</f>
        <v>638.08249242072748</v>
      </c>
      <c r="D10" s="31">
        <f>'COVID-19 IMPACT ON CORE SECTORS'!AB52</f>
        <v>1276.164984841455</v>
      </c>
      <c r="E10" s="39">
        <f>'COVID-19 IMPACT ON CORE SECTORS'!AH52</f>
        <v>3190.4124621036381</v>
      </c>
      <c r="F10" s="39">
        <f>'COVID-19 IMPACT ON CORE SECTORS'!AN52</f>
        <v>6380.8249242072761</v>
      </c>
      <c r="G10" s="39">
        <v>1000</v>
      </c>
    </row>
    <row r="11" spans="1:7" x14ac:dyDescent="0.25">
      <c r="A11" t="s">
        <v>16</v>
      </c>
      <c r="B11" s="31">
        <f>'COVID-19 IMPACT ON CORE SECTORS'!P81</f>
        <v>137.39547321066149</v>
      </c>
      <c r="C11" s="31">
        <f>'COVID-19 IMPACT ON CORE SECTORS'!V81</f>
        <v>228.99245535110248</v>
      </c>
      <c r="D11" s="31">
        <f>'COVID-19 IMPACT ON CORE SECTORS'!AB81</f>
        <v>457.98491070220496</v>
      </c>
      <c r="E11" s="39">
        <f>'COVID-19 IMPACT ON CORE SECTORS'!AH81</f>
        <v>1144.9622767555127</v>
      </c>
      <c r="F11" s="39">
        <f>'COVID-19 IMPACT ON CORE SECTORS'!AN81</f>
        <v>2289.9245535110254</v>
      </c>
      <c r="G11" s="39">
        <v>200</v>
      </c>
    </row>
    <row r="12" spans="1:7" x14ac:dyDescent="0.25">
      <c r="A12" t="s">
        <v>17</v>
      </c>
      <c r="B12" s="31">
        <f>'COVID-19 IMPACT ON CORE SECTORS'!P110</f>
        <v>295.84711703283591</v>
      </c>
      <c r="C12" s="31">
        <f>'COVID-19 IMPACT ON CORE SECTORS'!V110</f>
        <v>493.07852838805979</v>
      </c>
      <c r="D12" s="31">
        <f>'COVID-19 IMPACT ON CORE SECTORS'!AB110</f>
        <v>986.15705677611959</v>
      </c>
      <c r="E12" s="39">
        <f>'COVID-19 IMPACT ON CORE SECTORS'!AH110</f>
        <v>2465.3926419402992</v>
      </c>
      <c r="F12" s="39">
        <f>'COVID-19 IMPACT ON CORE SECTORS'!AN110</f>
        <v>4930.7852838805984</v>
      </c>
      <c r="G12" s="39">
        <v>6600</v>
      </c>
    </row>
    <row r="13" spans="1:7" x14ac:dyDescent="0.25">
      <c r="A13" t="s">
        <v>18</v>
      </c>
      <c r="B13" s="31">
        <f>'COVID-19 IMPACT ON CORE SECTORS'!P139</f>
        <v>231.71633072450047</v>
      </c>
      <c r="C13" s="31">
        <f>'COVID-19 IMPACT ON CORE SECTORS'!V139</f>
        <v>386.19388454083418</v>
      </c>
      <c r="D13" s="31">
        <f>'COVID-19 IMPACT ON CORE SECTORS'!AB139</f>
        <v>772.38776908166835</v>
      </c>
      <c r="E13" s="39">
        <f>'COVID-19 IMPACT ON CORE SECTORS'!AH139</f>
        <v>1930.9694227041709</v>
      </c>
      <c r="F13" s="39">
        <f>'COVID-19 IMPACT ON CORE SECTORS'!AN139</f>
        <v>3861.9388454083419</v>
      </c>
      <c r="G13" s="39">
        <v>300</v>
      </c>
    </row>
    <row r="14" spans="1:7" x14ac:dyDescent="0.25">
      <c r="A14" t="s">
        <v>19</v>
      </c>
      <c r="B14" s="31">
        <f>'COVID-19 IMPACT ON CORE SECTORS'!P168</f>
        <v>83.680895551426744</v>
      </c>
      <c r="C14" s="31">
        <f>'COVID-19 IMPACT ON CORE SECTORS'!V168</f>
        <v>139.46815925237794</v>
      </c>
      <c r="D14" s="31">
        <f>'COVID-19 IMPACT ON CORE SECTORS'!AB168</f>
        <v>278.93631850475589</v>
      </c>
      <c r="E14" s="39">
        <f>'COVID-19 IMPACT ON CORE SECTORS'!AH168</f>
        <v>697.34079626188975</v>
      </c>
      <c r="F14" s="39">
        <f>'COVID-19 IMPACT ON CORE SECTORS'!AN168</f>
        <v>1394.6815925237795</v>
      </c>
      <c r="G14" s="39">
        <v>3700</v>
      </c>
    </row>
    <row r="15" spans="1:7" x14ac:dyDescent="0.25">
      <c r="A15" t="s">
        <v>20</v>
      </c>
      <c r="B15" s="31">
        <f>'COVID-19 IMPACT ON CORE SECTORS'!P197</f>
        <v>208.84286079408392</v>
      </c>
      <c r="C15" s="31">
        <f>'COVID-19 IMPACT ON CORE SECTORS'!V197</f>
        <v>348.07143465680656</v>
      </c>
      <c r="D15" s="31">
        <f>'COVID-19 IMPACT ON CORE SECTORS'!AB197</f>
        <v>696.14286931361312</v>
      </c>
      <c r="E15" s="39">
        <f>'COVID-19 IMPACT ON CORE SECTORS'!AH197</f>
        <v>1740.3571732840323</v>
      </c>
      <c r="F15" s="39">
        <f>'COVID-19 IMPACT ON CORE SECTORS'!AN197</f>
        <v>3480.7143465680647</v>
      </c>
      <c r="G15" s="39">
        <v>5700</v>
      </c>
    </row>
    <row r="16" spans="1:7" x14ac:dyDescent="0.25">
      <c r="A16" t="s">
        <v>52</v>
      </c>
      <c r="B16" s="31">
        <f>SUM(B9:B15)</f>
        <v>1355.3837726672955</v>
      </c>
      <c r="C16" s="31">
        <f t="shared" ref="C16:F16" si="0">SUM(C9:C15)</f>
        <v>2258.9729544454926</v>
      </c>
      <c r="D16" s="31">
        <f t="shared" si="0"/>
        <v>4517.9459088909853</v>
      </c>
      <c r="E16" s="31">
        <f t="shared" si="0"/>
        <v>11294.864772227462</v>
      </c>
      <c r="F16" s="31">
        <f t="shared" si="0"/>
        <v>22589.729544454924</v>
      </c>
      <c r="G16" s="39">
        <f>SUM(G9:G15)</f>
        <v>17700</v>
      </c>
    </row>
    <row r="18" spans="1:6" x14ac:dyDescent="0.25">
      <c r="A18" t="s">
        <v>66</v>
      </c>
      <c r="B18" t="s">
        <v>51</v>
      </c>
      <c r="C18" t="s">
        <v>53</v>
      </c>
      <c r="D18" t="s">
        <v>54</v>
      </c>
      <c r="E18" t="s">
        <v>64</v>
      </c>
      <c r="F18" t="s">
        <v>65</v>
      </c>
    </row>
    <row r="19" spans="1:6" x14ac:dyDescent="0.25">
      <c r="A19" s="32" t="s">
        <v>50</v>
      </c>
      <c r="B19" s="32" t="s">
        <v>85</v>
      </c>
      <c r="C19" s="32" t="s">
        <v>86</v>
      </c>
      <c r="D19" s="32" t="s">
        <v>87</v>
      </c>
      <c r="E19" s="38" t="s">
        <v>88</v>
      </c>
      <c r="F19" s="38" t="s">
        <v>89</v>
      </c>
    </row>
    <row r="20" spans="1:6" x14ac:dyDescent="0.25">
      <c r="A20" t="s">
        <v>0</v>
      </c>
      <c r="B20" s="34">
        <f>'COVID-19 IMPACT ON CORE SECTORS'!P9</f>
        <v>68495.232915002809</v>
      </c>
      <c r="C20" s="34">
        <f>'COVID-19 IMPACT ON CORE SECTORS'!V9</f>
        <v>114158.72152500469</v>
      </c>
      <c r="D20" s="34">
        <f>'COVID-19 IMPACT ON CORE SECTORS'!AB9</f>
        <v>228317.44305000937</v>
      </c>
      <c r="E20" s="34">
        <f>'COVID-19 IMPACT ON CORE SECTORS'!AH9</f>
        <v>570793.60762502346</v>
      </c>
      <c r="F20" s="34">
        <f>'COVID-19 IMPACT ON CORE SECTORS'!AN9</f>
        <v>1141587.2152500469</v>
      </c>
    </row>
    <row r="21" spans="1:6" x14ac:dyDescent="0.25">
      <c r="A21" t="s">
        <v>15</v>
      </c>
      <c r="B21" s="34">
        <f>'COVID-19 IMPACT ON CORE SECTORS'!P43</f>
        <v>589954.93909976759</v>
      </c>
      <c r="C21" s="34">
        <f>'COVID-19 IMPACT ON CORE SECTORS'!V43</f>
        <v>983258.23183294584</v>
      </c>
      <c r="D21" s="34">
        <f>'COVID-19 IMPACT ON CORE SECTORS'!AB43</f>
        <v>1966516.4636658917</v>
      </c>
      <c r="E21" s="34">
        <f>'COVID-19 IMPACT ON CORE SECTORS'!AH43</f>
        <v>4916291.1591647305</v>
      </c>
      <c r="F21" s="34">
        <f>'COVID-19 IMPACT ON CORE SECTORS'!AN43</f>
        <v>9832582.3183294609</v>
      </c>
    </row>
    <row r="22" spans="1:6" x14ac:dyDescent="0.25">
      <c r="A22" t="s">
        <v>16</v>
      </c>
      <c r="B22" s="34">
        <f>'COVID-19 IMPACT ON CORE SECTORS'!P72</f>
        <v>280162.29863043246</v>
      </c>
      <c r="C22" s="34">
        <f>'COVID-19 IMPACT ON CORE SECTORS'!V72</f>
        <v>466937.16438405408</v>
      </c>
      <c r="D22" s="34">
        <f>'COVID-19 IMPACT ON CORE SECTORS'!AB72</f>
        <v>933874.32876810816</v>
      </c>
      <c r="E22" s="34">
        <f>'COVID-19 IMPACT ON CORE SECTORS'!AH72</f>
        <v>2334685.8219202706</v>
      </c>
      <c r="F22" s="34">
        <f>'COVID-19 IMPACT ON CORE SECTORS'!AN72</f>
        <v>4669371.6438405411</v>
      </c>
    </row>
    <row r="23" spans="1:6" x14ac:dyDescent="0.25">
      <c r="A23" t="s">
        <v>17</v>
      </c>
      <c r="B23" s="34">
        <f>'COVID-19 IMPACT ON CORE SECTORS'!P101</f>
        <v>289161.07281646261</v>
      </c>
      <c r="C23" s="34">
        <f>'COVID-19 IMPACT ON CORE SECTORS'!V101</f>
        <v>481935.12136077107</v>
      </c>
      <c r="D23" s="34">
        <f>'COVID-19 IMPACT ON CORE SECTORS'!AB101</f>
        <v>963870.24272154213</v>
      </c>
      <c r="E23" s="34">
        <f>'COVID-19 IMPACT ON CORE SECTORS'!AH101</f>
        <v>2409675.6068038554</v>
      </c>
      <c r="F23" s="34">
        <f>'COVID-19 IMPACT ON CORE SECTORS'!AN101</f>
        <v>4819351.2136077108</v>
      </c>
    </row>
    <row r="24" spans="1:6" x14ac:dyDescent="0.25">
      <c r="A24" t="s">
        <v>18</v>
      </c>
      <c r="B24" s="34">
        <f>'COVID-19 IMPACT ON CORE SECTORS'!P130</f>
        <v>1028256.8465368078</v>
      </c>
      <c r="C24" s="34">
        <f>'COVID-19 IMPACT ON CORE SECTORS'!V130</f>
        <v>1713761.4108946798</v>
      </c>
      <c r="D24" s="34">
        <f>'COVID-19 IMPACT ON CORE SECTORS'!AB130</f>
        <v>3427522.8217893597</v>
      </c>
      <c r="E24" s="34">
        <f>'COVID-19 IMPACT ON CORE SECTORS'!AH130</f>
        <v>8568807.0544734001</v>
      </c>
      <c r="F24" s="34">
        <f>'COVID-19 IMPACT ON CORE SECTORS'!AN130</f>
        <v>17137614.1089468</v>
      </c>
    </row>
    <row r="25" spans="1:6" x14ac:dyDescent="0.25">
      <c r="A25" t="s">
        <v>19</v>
      </c>
      <c r="B25" s="34">
        <f>'COVID-19 IMPACT ON CORE SECTORS'!P159</f>
        <v>277592.23135150661</v>
      </c>
      <c r="C25" s="34">
        <f>'COVID-19 IMPACT ON CORE SECTORS'!V159</f>
        <v>462653.71891917783</v>
      </c>
      <c r="D25" s="34">
        <f>'COVID-19 IMPACT ON CORE SECTORS'!AB159</f>
        <v>925307.43783835566</v>
      </c>
      <c r="E25" s="34">
        <f>'COVID-19 IMPACT ON CORE SECTORS'!AH159</f>
        <v>2313268.5945958891</v>
      </c>
      <c r="F25" s="34">
        <f>'COVID-19 IMPACT ON CORE SECTORS'!AN159</f>
        <v>4626537.1891917782</v>
      </c>
    </row>
    <row r="26" spans="1:6" x14ac:dyDescent="0.25">
      <c r="A26" t="s">
        <v>20</v>
      </c>
      <c r="B26" s="34">
        <f>'COVID-19 IMPACT ON CORE SECTORS'!P188</f>
        <v>270978.85586657241</v>
      </c>
      <c r="C26" s="34">
        <f>'COVID-19 IMPACT ON CORE SECTORS'!V188</f>
        <v>451631.42644428735</v>
      </c>
      <c r="D26" s="34">
        <f>'COVID-19 IMPACT ON CORE SECTORS'!AB188</f>
        <v>903262.85288857471</v>
      </c>
      <c r="E26" s="34">
        <f>'COVID-19 IMPACT ON CORE SECTORS'!AH188</f>
        <v>2258157.1322214366</v>
      </c>
      <c r="F26" s="34">
        <f>'COVID-19 IMPACT ON CORE SECTORS'!AN188</f>
        <v>4516314.2644428732</v>
      </c>
    </row>
    <row r="27" spans="1:6" x14ac:dyDescent="0.25">
      <c r="A27" t="s">
        <v>56</v>
      </c>
      <c r="B27" s="34">
        <f>SUM(B20:B26)</f>
        <v>2804601.477216552</v>
      </c>
      <c r="C27" s="34">
        <f t="shared" ref="C27" si="1">SUM(C20:C26)</f>
        <v>4674335.795360921</v>
      </c>
      <c r="D27" s="34">
        <f t="shared" ref="D27" si="2">SUM(D20:D26)</f>
        <v>9348671.5907218419</v>
      </c>
      <c r="E27" s="34">
        <f t="shared" ref="E27" si="3">SUM(E20:E26)</f>
        <v>23371678.97680461</v>
      </c>
      <c r="F27" s="34">
        <f t="shared" ref="F27" si="4">SUM(F20:F26)</f>
        <v>46743357.953609221</v>
      </c>
    </row>
    <row r="29" spans="1:6" x14ac:dyDescent="0.25">
      <c r="A29" t="s">
        <v>67</v>
      </c>
      <c r="B29" t="s">
        <v>51</v>
      </c>
      <c r="C29" t="s">
        <v>53</v>
      </c>
      <c r="D29" t="s">
        <v>54</v>
      </c>
      <c r="E29" t="s">
        <v>64</v>
      </c>
      <c r="F29" t="s">
        <v>65</v>
      </c>
    </row>
    <row r="30" spans="1:6" x14ac:dyDescent="0.25">
      <c r="A30" s="32" t="s">
        <v>50</v>
      </c>
      <c r="B30" s="32" t="s">
        <v>85</v>
      </c>
      <c r="C30" s="32" t="s">
        <v>86</v>
      </c>
      <c r="D30" s="32" t="s">
        <v>87</v>
      </c>
      <c r="E30" s="38" t="s">
        <v>88</v>
      </c>
      <c r="F30" s="38" t="s">
        <v>89</v>
      </c>
    </row>
    <row r="31" spans="1:6" x14ac:dyDescent="0.25">
      <c r="A31" t="s">
        <v>0</v>
      </c>
      <c r="B31" s="34">
        <f>'COVID-19 IMPACT ON CORE SECTORS'!P16</f>
        <v>1067577.1813623216</v>
      </c>
      <c r="C31" s="34">
        <f>'COVID-19 IMPACT ON CORE SECTORS'!V16</f>
        <v>1779295.3022705361</v>
      </c>
      <c r="D31" s="34">
        <f>'COVID-19 IMPACT ON CORE SECTORS'!AB16</f>
        <v>3558590.6045410722</v>
      </c>
      <c r="E31" s="34">
        <f>'COVID-19 IMPACT ON CORE SECTORS'!AH16</f>
        <v>8896476.5113526825</v>
      </c>
      <c r="F31" s="34">
        <f>'COVID-19 IMPACT ON CORE SECTORS'!AN16</f>
        <v>17792953.022705365</v>
      </c>
    </row>
    <row r="32" spans="1:6" x14ac:dyDescent="0.25">
      <c r="A32" t="s">
        <v>15</v>
      </c>
      <c r="B32" s="34">
        <f>'COVID-19 IMPACT ON CORE SECTORS'!P50</f>
        <v>20769934.742917396</v>
      </c>
      <c r="C32" s="34">
        <f>'COVID-19 IMPACT ON CORE SECTORS'!V50</f>
        <v>34616557.904862322</v>
      </c>
      <c r="D32" s="34">
        <f>'COVID-19 IMPACT ON CORE SECTORS'!AB50</f>
        <v>69233115.809724644</v>
      </c>
      <c r="E32" s="34">
        <f>'COVID-19 IMPACT ON CORE SECTORS'!AH50</f>
        <v>173082789.52431166</v>
      </c>
      <c r="F32" s="34">
        <f>'COVID-19 IMPACT ON CORE SECTORS'!AN50</f>
        <v>346165579.04862332</v>
      </c>
    </row>
    <row r="33" spans="1:7" x14ac:dyDescent="0.25">
      <c r="A33" t="s">
        <v>16</v>
      </c>
      <c r="B33" s="34">
        <f>'COVID-19 IMPACT ON CORE SECTORS'!P79</f>
        <v>7849636.260221866</v>
      </c>
      <c r="C33" s="34">
        <f>'COVID-19 IMPACT ON CORE SECTORS'!V79</f>
        <v>13082727.100369776</v>
      </c>
      <c r="D33" s="34">
        <f>'COVID-19 IMPACT ON CORE SECTORS'!AB79</f>
        <v>26165454.200739551</v>
      </c>
      <c r="E33" s="34">
        <f>'COVID-19 IMPACT ON CORE SECTORS'!AH79</f>
        <v>65413635.501848884</v>
      </c>
      <c r="F33" s="34">
        <f>'COVID-19 IMPACT ON CORE SECTORS'!AN79</f>
        <v>130827271.00369777</v>
      </c>
    </row>
    <row r="34" spans="1:7" x14ac:dyDescent="0.25">
      <c r="A34" t="s">
        <v>17</v>
      </c>
      <c r="B34" s="34">
        <f>'COVID-19 IMPACT ON CORE SECTORS'!P108</f>
        <v>10439160.528254859</v>
      </c>
      <c r="C34" s="34">
        <f>'COVID-19 IMPACT ON CORE SECTORS'!V108</f>
        <v>17398600.880424768</v>
      </c>
      <c r="D34" s="34">
        <f>'COVID-19 IMPACT ON CORE SECTORS'!AB108</f>
        <v>34797201.760849535</v>
      </c>
      <c r="E34" s="34">
        <f>'COVID-19 IMPACT ON CORE SECTORS'!AH108</f>
        <v>86993004.402123824</v>
      </c>
      <c r="F34" s="34">
        <f>'COVID-19 IMPACT ON CORE SECTORS'!AN108</f>
        <v>173986008.80424765</v>
      </c>
      <c r="G34" s="33"/>
    </row>
    <row r="35" spans="1:7" x14ac:dyDescent="0.25">
      <c r="A35" t="s">
        <v>18</v>
      </c>
      <c r="B35" s="34">
        <f>'COVID-19 IMPACT ON CORE SECTORS'!P137</f>
        <v>13246663.459776659</v>
      </c>
      <c r="C35" s="34">
        <f>'COVID-19 IMPACT ON CORE SECTORS'!V137</f>
        <v>22077772.432961099</v>
      </c>
      <c r="D35" s="34">
        <f>'COVID-19 IMPACT ON CORE SECTORS'!AB137</f>
        <v>44155544.865922198</v>
      </c>
      <c r="E35" s="34">
        <f>'COVID-19 IMPACT ON CORE SECTORS'!AH137</f>
        <v>110388862.1648055</v>
      </c>
      <c r="F35" s="34">
        <f>'COVID-19 IMPACT ON CORE SECTORS'!AN137</f>
        <v>220777724.329611</v>
      </c>
    </row>
    <row r="36" spans="1:7" x14ac:dyDescent="0.25">
      <c r="A36" t="s">
        <v>19</v>
      </c>
      <c r="B36" s="34">
        <f>'COVID-19 IMPACT ON CORE SECTORS'!P166</f>
        <v>2429185.4798890799</v>
      </c>
      <c r="C36" s="34">
        <f>'COVID-19 IMPACT ON CORE SECTORS'!V166</f>
        <v>4048642.4664818007</v>
      </c>
      <c r="D36" s="34">
        <f>'COVID-19 IMPACT ON CORE SECTORS'!AB166</f>
        <v>8097284.9329636013</v>
      </c>
      <c r="E36" s="34">
        <f>'COVID-19 IMPACT ON CORE SECTORS'!AH166</f>
        <v>20243212.332409002</v>
      </c>
      <c r="F36" s="34">
        <f>'COVID-19 IMPACT ON CORE SECTORS'!AN166</f>
        <v>40486424.664818004</v>
      </c>
    </row>
    <row r="37" spans="1:7" x14ac:dyDescent="0.25">
      <c r="A37" t="s">
        <v>20</v>
      </c>
      <c r="B37" s="34">
        <f>'COVID-19 IMPACT ON CORE SECTORS'!P195</f>
        <v>5034404.0331417629</v>
      </c>
      <c r="C37" s="34">
        <f>'COVID-19 IMPACT ON CORE SECTORS'!V195</f>
        <v>8390673.3885696046</v>
      </c>
      <c r="D37" s="34">
        <f>'COVID-19 IMPACT ON CORE SECTORS'!AB195</f>
        <v>16781346.777139209</v>
      </c>
      <c r="E37" s="34">
        <f>'COVID-19 IMPACT ON CORE SECTORS'!AH195</f>
        <v>41953366.942848012</v>
      </c>
      <c r="F37" s="34">
        <f>'COVID-19 IMPACT ON CORE SECTORS'!AN195</f>
        <v>83906733.885696024</v>
      </c>
    </row>
    <row r="38" spans="1:7" x14ac:dyDescent="0.25">
      <c r="A38" t="s">
        <v>55</v>
      </c>
      <c r="B38" s="34">
        <f>SUM(B31:B37)</f>
        <v>60836561.685563937</v>
      </c>
      <c r="C38" s="34">
        <f t="shared" ref="C38" si="5">SUM(C31:C37)</f>
        <v>101394269.47593991</v>
      </c>
      <c r="D38" s="34">
        <f t="shared" ref="D38" si="6">SUM(D31:D37)</f>
        <v>202788538.95187983</v>
      </c>
      <c r="E38" s="34">
        <f t="shared" ref="E38" si="7">SUM(E31:E37)</f>
        <v>506971347.37969965</v>
      </c>
      <c r="F38" s="34">
        <f t="shared" ref="F38" si="8">SUM(F31:F37)</f>
        <v>1013942694.7593993</v>
      </c>
    </row>
    <row r="40" spans="1:7" x14ac:dyDescent="0.25">
      <c r="A40" t="s">
        <v>75</v>
      </c>
    </row>
    <row r="42" spans="1:7" x14ac:dyDescent="0.25">
      <c r="A42" s="32" t="s">
        <v>76</v>
      </c>
    </row>
    <row r="43" spans="1:7" x14ac:dyDescent="0.25">
      <c r="A43" t="s">
        <v>77</v>
      </c>
    </row>
    <row r="44" spans="1:7" x14ac:dyDescent="0.25">
      <c r="A44" s="41" t="s">
        <v>78</v>
      </c>
    </row>
    <row r="46" spans="1:7" x14ac:dyDescent="0.25">
      <c r="A46" t="s">
        <v>79</v>
      </c>
    </row>
    <row r="47" spans="1:7" x14ac:dyDescent="0.25">
      <c r="A47" t="s">
        <v>80</v>
      </c>
    </row>
    <row r="50" spans="1:1" x14ac:dyDescent="0.25">
      <c r="A50" t="s">
        <v>68</v>
      </c>
    </row>
    <row r="51" spans="1:1" x14ac:dyDescent="0.25">
      <c r="A51" s="41" t="s">
        <v>69</v>
      </c>
    </row>
    <row r="52" spans="1:1" x14ac:dyDescent="0.25">
      <c r="A52" s="41" t="s">
        <v>70</v>
      </c>
    </row>
    <row r="53" spans="1:1" x14ac:dyDescent="0.25">
      <c r="A53" s="41" t="s">
        <v>71</v>
      </c>
    </row>
    <row r="55" spans="1:1" x14ac:dyDescent="0.25">
      <c r="A55" s="41" t="s">
        <v>72</v>
      </c>
    </row>
    <row r="57" spans="1:1" x14ac:dyDescent="0.25">
      <c r="A57" s="41" t="s">
        <v>73</v>
      </c>
    </row>
    <row r="59" spans="1:1" x14ac:dyDescent="0.25">
      <c r="A59" s="41" t="s">
        <v>74</v>
      </c>
    </row>
  </sheetData>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17"/>
  <sheetViews>
    <sheetView workbookViewId="0">
      <selection activeCell="D74" sqref="D74"/>
    </sheetView>
  </sheetViews>
  <sheetFormatPr defaultRowHeight="15" x14ac:dyDescent="0.25"/>
  <cols>
    <col min="1" max="1" width="107.42578125" customWidth="1"/>
    <col min="3" max="3" width="19.5703125" customWidth="1"/>
    <col min="4" max="4" width="8.85546875" customWidth="1"/>
    <col min="5" max="5" width="37.42578125" bestFit="1" customWidth="1"/>
    <col min="6" max="6" width="10.5703125" bestFit="1" customWidth="1"/>
    <col min="7" max="7" width="10.28515625" bestFit="1" customWidth="1"/>
    <col min="8" max="8" width="10.28515625" customWidth="1"/>
    <col min="9" max="9" width="10.28515625" bestFit="1" customWidth="1"/>
    <col min="10" max="10" width="10.5703125" bestFit="1" customWidth="1"/>
    <col min="11" max="11" width="20.42578125" customWidth="1"/>
    <col min="12" max="12" width="21.7109375" bestFit="1" customWidth="1"/>
    <col min="13" max="13" width="18.42578125" customWidth="1"/>
    <col min="14" max="14" width="19" customWidth="1"/>
    <col min="15" max="15" width="20.42578125" customWidth="1"/>
    <col min="16" max="16" width="18.85546875" customWidth="1"/>
    <col min="18" max="18" width="17.42578125" customWidth="1"/>
    <col min="19" max="19" width="18.28515625" customWidth="1"/>
    <col min="20" max="20" width="19.140625" customWidth="1"/>
    <col min="21" max="21" width="20.42578125" customWidth="1"/>
    <col min="22" max="22" width="20" customWidth="1"/>
    <col min="24" max="24" width="18" bestFit="1" customWidth="1"/>
    <col min="25" max="25" width="18.85546875" customWidth="1"/>
    <col min="26" max="26" width="19" customWidth="1"/>
    <col min="27" max="27" width="17.85546875" customWidth="1"/>
    <col min="28" max="28" width="19.28515625" customWidth="1"/>
    <col min="30" max="30" width="19.42578125" customWidth="1"/>
    <col min="31" max="31" width="19" customWidth="1"/>
    <col min="32" max="32" width="18.7109375" customWidth="1"/>
    <col min="33" max="33" width="20.42578125" customWidth="1"/>
    <col min="34" max="34" width="21.42578125" customWidth="1"/>
    <col min="36" max="36" width="16.28515625" bestFit="1" customWidth="1"/>
    <col min="37" max="37" width="16.5703125" customWidth="1"/>
    <col min="38" max="38" width="17.28515625" customWidth="1"/>
    <col min="39" max="39" width="17.42578125" customWidth="1"/>
    <col min="40" max="40" width="18.5703125" customWidth="1"/>
  </cols>
  <sheetData>
    <row r="1" spans="1:40" s="13" customFormat="1" ht="21" x14ac:dyDescent="0.35">
      <c r="A1" s="55" t="s">
        <v>27</v>
      </c>
      <c r="B1" s="55"/>
      <c r="C1" s="55"/>
      <c r="E1" s="14"/>
      <c r="F1" s="14"/>
      <c r="G1" s="14"/>
      <c r="H1" s="14"/>
      <c r="I1" s="14"/>
      <c r="J1" s="14"/>
      <c r="L1" s="14"/>
      <c r="M1" s="14"/>
      <c r="N1" s="14"/>
      <c r="O1" s="14"/>
      <c r="P1" s="14"/>
      <c r="R1" s="14"/>
      <c r="S1" s="14"/>
      <c r="T1" s="14"/>
      <c r="U1" s="14"/>
      <c r="V1" s="14"/>
      <c r="X1" s="14"/>
      <c r="Y1" s="14"/>
      <c r="Z1" s="14"/>
      <c r="AA1" s="14"/>
      <c r="AB1" s="14"/>
      <c r="AD1" s="14"/>
      <c r="AE1" s="14"/>
      <c r="AF1" s="14"/>
      <c r="AG1" s="14"/>
      <c r="AH1" s="14"/>
      <c r="AJ1" s="14"/>
      <c r="AK1" s="14"/>
      <c r="AL1" s="14"/>
      <c r="AM1" s="14"/>
      <c r="AN1" s="14"/>
    </row>
    <row r="2" spans="1:40" s="16" customFormat="1" ht="19.5" x14ac:dyDescent="0.3">
      <c r="A2" s="43" t="s">
        <v>43</v>
      </c>
      <c r="B2" s="43"/>
      <c r="C2" s="43"/>
      <c r="E2" s="43" t="s">
        <v>0</v>
      </c>
      <c r="F2" s="43"/>
      <c r="G2" s="43"/>
      <c r="H2" s="43"/>
      <c r="I2" s="43"/>
      <c r="J2" s="43"/>
      <c r="L2" s="43" t="s">
        <v>0</v>
      </c>
      <c r="M2" s="43"/>
      <c r="N2" s="43"/>
      <c r="O2" s="43"/>
      <c r="P2" s="43"/>
      <c r="R2" s="43" t="s">
        <v>0</v>
      </c>
      <c r="S2" s="43"/>
      <c r="T2" s="43"/>
      <c r="U2" s="43"/>
      <c r="V2" s="43"/>
      <c r="X2" s="43" t="s">
        <v>0</v>
      </c>
      <c r="Y2" s="43"/>
      <c r="Z2" s="43"/>
      <c r="AA2" s="43"/>
      <c r="AB2" s="43"/>
      <c r="AD2" s="43" t="s">
        <v>0</v>
      </c>
      <c r="AE2" s="43"/>
      <c r="AF2" s="43"/>
      <c r="AG2" s="43"/>
      <c r="AH2" s="43"/>
      <c r="AJ2" s="43" t="s">
        <v>0</v>
      </c>
      <c r="AK2" s="43"/>
      <c r="AL2" s="43"/>
      <c r="AM2" s="43"/>
      <c r="AN2" s="43"/>
    </row>
    <row r="3" spans="1:40" s="2" customFormat="1" ht="18.75" x14ac:dyDescent="0.3">
      <c r="A3" s="53" t="s">
        <v>28</v>
      </c>
      <c r="B3" s="53"/>
      <c r="C3" s="53"/>
      <c r="E3" s="19" t="s">
        <v>1</v>
      </c>
      <c r="F3" s="19" t="s">
        <v>2</v>
      </c>
      <c r="G3" s="19" t="s">
        <v>3</v>
      </c>
      <c r="H3" s="19" t="s">
        <v>4</v>
      </c>
      <c r="I3" s="19" t="s">
        <v>5</v>
      </c>
      <c r="J3" s="17"/>
      <c r="L3" s="19" t="s">
        <v>1</v>
      </c>
      <c r="M3" s="19" t="s">
        <v>2</v>
      </c>
      <c r="N3" s="19" t="s">
        <v>3</v>
      </c>
      <c r="O3" s="19" t="s">
        <v>4</v>
      </c>
      <c r="P3" s="19" t="s">
        <v>5</v>
      </c>
      <c r="R3" s="19" t="s">
        <v>1</v>
      </c>
      <c r="S3" s="19" t="s">
        <v>2</v>
      </c>
      <c r="T3" s="19" t="s">
        <v>3</v>
      </c>
      <c r="U3" s="19" t="s">
        <v>4</v>
      </c>
      <c r="V3" s="19" t="s">
        <v>5</v>
      </c>
      <c r="X3" s="19" t="s">
        <v>1</v>
      </c>
      <c r="Y3" s="19" t="s">
        <v>2</v>
      </c>
      <c r="Z3" s="19" t="s">
        <v>3</v>
      </c>
      <c r="AA3" s="19" t="s">
        <v>4</v>
      </c>
      <c r="AB3" s="19" t="s">
        <v>5</v>
      </c>
      <c r="AD3" s="19" t="s">
        <v>1</v>
      </c>
      <c r="AE3" s="19" t="s">
        <v>2</v>
      </c>
      <c r="AF3" s="19" t="s">
        <v>3</v>
      </c>
      <c r="AG3" s="19" t="s">
        <v>4</v>
      </c>
      <c r="AH3" s="19" t="s">
        <v>5</v>
      </c>
      <c r="AJ3" s="19" t="s">
        <v>1</v>
      </c>
      <c r="AK3" s="19" t="s">
        <v>2</v>
      </c>
      <c r="AL3" s="19" t="s">
        <v>3</v>
      </c>
      <c r="AM3" s="19" t="s">
        <v>4</v>
      </c>
      <c r="AN3" s="19" t="s">
        <v>5</v>
      </c>
    </row>
    <row r="4" spans="1:40" s="18" customFormat="1" ht="17.25" x14ac:dyDescent="0.3">
      <c r="A4" s="45" t="s">
        <v>36</v>
      </c>
      <c r="B4" s="45"/>
      <c r="C4" s="45"/>
      <c r="E4" s="20"/>
      <c r="F4" s="20"/>
      <c r="G4" s="20"/>
      <c r="H4" s="20"/>
      <c r="I4" s="20"/>
      <c r="J4" s="20"/>
      <c r="L4" s="42" t="s">
        <v>37</v>
      </c>
      <c r="M4" s="42"/>
      <c r="N4" s="42"/>
      <c r="O4" s="42"/>
      <c r="P4" s="42"/>
      <c r="R4" s="42" t="s">
        <v>38</v>
      </c>
      <c r="S4" s="42"/>
      <c r="T4" s="42"/>
      <c r="U4" s="42"/>
      <c r="V4" s="42"/>
      <c r="X4" s="42" t="s">
        <v>39</v>
      </c>
      <c r="Y4" s="42"/>
      <c r="Z4" s="42"/>
      <c r="AA4" s="42"/>
      <c r="AB4" s="42"/>
      <c r="AD4" s="42" t="s">
        <v>62</v>
      </c>
      <c r="AE4" s="42"/>
      <c r="AF4" s="42"/>
      <c r="AG4" s="42"/>
      <c r="AH4" s="42"/>
      <c r="AJ4" s="42" t="s">
        <v>63</v>
      </c>
      <c r="AK4" s="42"/>
      <c r="AL4" s="42"/>
      <c r="AM4" s="42"/>
      <c r="AN4" s="42"/>
    </row>
    <row r="5" spans="1:40" s="18" customFormat="1" ht="17.25" x14ac:dyDescent="0.3">
      <c r="A5" s="54" t="s">
        <v>44</v>
      </c>
      <c r="B5" s="54"/>
      <c r="C5" s="54"/>
      <c r="E5" s="42" t="s">
        <v>41</v>
      </c>
      <c r="F5" s="42"/>
      <c r="G5" s="42"/>
      <c r="H5" s="42"/>
      <c r="I5" s="42"/>
      <c r="J5" s="42"/>
      <c r="L5" s="42" t="s">
        <v>42</v>
      </c>
      <c r="M5" s="42"/>
      <c r="N5" s="42"/>
      <c r="O5" s="42"/>
      <c r="P5" s="42"/>
      <c r="R5" s="42" t="s">
        <v>42</v>
      </c>
      <c r="S5" s="42"/>
      <c r="T5" s="42"/>
      <c r="U5" s="42"/>
      <c r="V5" s="42"/>
      <c r="X5" s="42" t="s">
        <v>42</v>
      </c>
      <c r="Y5" s="42"/>
      <c r="Z5" s="42"/>
      <c r="AA5" s="42"/>
      <c r="AB5" s="42"/>
      <c r="AD5" s="42" t="s">
        <v>42</v>
      </c>
      <c r="AE5" s="42"/>
      <c r="AF5" s="42"/>
      <c r="AG5" s="42"/>
      <c r="AH5" s="42"/>
      <c r="AJ5" s="42" t="s">
        <v>42</v>
      </c>
      <c r="AK5" s="42"/>
      <c r="AL5" s="42"/>
      <c r="AM5" s="42"/>
      <c r="AN5" s="42"/>
    </row>
    <row r="6" spans="1:40" s="18" customFormat="1" ht="17.25" x14ac:dyDescent="0.3">
      <c r="A6" s="45" t="s">
        <v>29</v>
      </c>
      <c r="B6" s="45"/>
      <c r="C6" s="45"/>
      <c r="E6" s="42">
        <v>2014</v>
      </c>
      <c r="F6" s="42"/>
      <c r="G6" s="42"/>
      <c r="H6" s="42"/>
      <c r="I6" s="42"/>
      <c r="J6" s="42"/>
      <c r="L6" s="42" t="s">
        <v>32</v>
      </c>
      <c r="M6" s="42"/>
      <c r="N6" s="42"/>
      <c r="O6" s="42"/>
      <c r="P6" s="42"/>
      <c r="R6" s="42" t="s">
        <v>32</v>
      </c>
      <c r="S6" s="42"/>
      <c r="T6" s="42"/>
      <c r="U6" s="42"/>
      <c r="V6" s="42"/>
      <c r="X6" s="42" t="s">
        <v>32</v>
      </c>
      <c r="Y6" s="42"/>
      <c r="Z6" s="42"/>
      <c r="AA6" s="42"/>
      <c r="AB6" s="42"/>
      <c r="AD6" s="42" t="s">
        <v>32</v>
      </c>
      <c r="AE6" s="42"/>
      <c r="AF6" s="42"/>
      <c r="AG6" s="42"/>
      <c r="AH6" s="42"/>
      <c r="AJ6" s="42" t="s">
        <v>32</v>
      </c>
      <c r="AK6" s="42"/>
      <c r="AL6" s="42"/>
      <c r="AM6" s="42"/>
      <c r="AN6" s="42"/>
    </row>
    <row r="7" spans="1:40" s="1" customFormat="1" ht="15.75" x14ac:dyDescent="0.25">
      <c r="A7" s="15" t="s">
        <v>30</v>
      </c>
      <c r="B7" s="15" t="s">
        <v>33</v>
      </c>
      <c r="C7" s="15" t="s">
        <v>34</v>
      </c>
      <c r="E7" s="15" t="s">
        <v>31</v>
      </c>
    </row>
    <row r="8" spans="1:40" x14ac:dyDescent="0.25">
      <c r="A8" s="56" t="s">
        <v>25</v>
      </c>
      <c r="B8" s="57"/>
      <c r="C8" s="40">
        <v>1998400000</v>
      </c>
      <c r="E8" s="3" t="s">
        <v>6</v>
      </c>
      <c r="F8" s="4">
        <v>0.78756748779999997</v>
      </c>
      <c r="G8" s="4">
        <v>6.9364402599999986E-2</v>
      </c>
      <c r="H8" s="4">
        <v>0.85693189039999995</v>
      </c>
      <c r="I8" s="4">
        <v>3.7698583900000027E-2</v>
      </c>
      <c r="J8" s="4">
        <v>0.89463047429999998</v>
      </c>
      <c r="L8" s="7">
        <f>$C25*F8</f>
        <v>6776762.9083698587</v>
      </c>
      <c r="M8" s="7">
        <f>$C25*G8</f>
        <v>596858.1968943408</v>
      </c>
      <c r="N8" s="7">
        <f>$C25*H8</f>
        <v>7373621.1052641999</v>
      </c>
      <c r="O8" s="7">
        <f>$C25*I8</f>
        <v>324384.09282896417</v>
      </c>
      <c r="P8" s="7">
        <f>$C25*J8</f>
        <v>7698005.1980931638</v>
      </c>
      <c r="R8" s="7">
        <f>$C26*F8</f>
        <v>11294604.847283099</v>
      </c>
      <c r="S8" s="7">
        <f>$C26*G8</f>
        <v>994763.66149056796</v>
      </c>
      <c r="T8" s="7">
        <f>$C26*H8</f>
        <v>12289368.508773666</v>
      </c>
      <c r="U8" s="7">
        <f>$C26*I8</f>
        <v>540640.15471494035</v>
      </c>
      <c r="V8" s="7">
        <f>$C26*J8</f>
        <v>12830008.663488606</v>
      </c>
      <c r="X8" s="7">
        <f>$C27*F8</f>
        <v>22589209.694566198</v>
      </c>
      <c r="Y8" s="7">
        <f>$C27*G8</f>
        <v>1989527.3229811359</v>
      </c>
      <c r="Z8" s="7">
        <f>$C27*H8</f>
        <v>24578737.017547332</v>
      </c>
      <c r="AA8" s="7">
        <f>$C27*I8</f>
        <v>1081280.3094298807</v>
      </c>
      <c r="AB8" s="7">
        <f>$C27*J8</f>
        <v>25660017.326977212</v>
      </c>
      <c r="AD8" s="7">
        <f>$C28*F8</f>
        <v>56473024.236415498</v>
      </c>
      <c r="AE8" s="7">
        <f t="shared" ref="AE8:AH8" si="0">$C28*G8</f>
        <v>4973818.3074528407</v>
      </c>
      <c r="AF8" s="7">
        <f t="shared" si="0"/>
        <v>61446842.543868333</v>
      </c>
      <c r="AG8" s="7">
        <f t="shared" si="0"/>
        <v>2703200.773574702</v>
      </c>
      <c r="AH8" s="7">
        <f t="shared" si="0"/>
        <v>64150043.317443036</v>
      </c>
      <c r="AJ8" s="7">
        <f>$C29*F8</f>
        <v>112946048.472831</v>
      </c>
      <c r="AK8" s="7">
        <f t="shared" ref="AK8:AN8" si="1">$C29*G8</f>
        <v>9947636.6149056815</v>
      </c>
      <c r="AL8" s="7">
        <f t="shared" si="1"/>
        <v>122893685.08773667</v>
      </c>
      <c r="AM8" s="7">
        <f t="shared" si="1"/>
        <v>5406401.547149404</v>
      </c>
      <c r="AN8" s="7">
        <f t="shared" si="1"/>
        <v>128300086.63488607</v>
      </c>
    </row>
    <row r="9" spans="1:40" x14ac:dyDescent="0.25">
      <c r="A9" s="58" t="s">
        <v>24</v>
      </c>
      <c r="B9" s="59"/>
      <c r="C9" s="10">
        <v>1.1220000000000001</v>
      </c>
      <c r="E9" s="3" t="s">
        <v>7</v>
      </c>
      <c r="F9" s="4">
        <v>5.8280531999999998E-3</v>
      </c>
      <c r="G9" s="4">
        <v>1.4872208000000003E-3</v>
      </c>
      <c r="H9" s="4">
        <v>7.3152740000000001E-3</v>
      </c>
      <c r="I9" s="4">
        <v>6.4495999999999998E-4</v>
      </c>
      <c r="J9" s="4">
        <v>7.9602340000000001E-3</v>
      </c>
      <c r="L9" s="7">
        <f>$C25*F9</f>
        <v>50148.508369857904</v>
      </c>
      <c r="M9" s="7">
        <f>$C25*G9</f>
        <v>12797.052836893594</v>
      </c>
      <c r="N9" s="7">
        <f>$C25*H9</f>
        <v>62945.561206751496</v>
      </c>
      <c r="O9" s="7">
        <f>$C25*I9</f>
        <v>5549.6717082513169</v>
      </c>
      <c r="P9" s="7">
        <f>$C25*J9</f>
        <v>68495.232915002809</v>
      </c>
      <c r="R9" s="7">
        <f>$C26*F9</f>
        <v>83580.847283096504</v>
      </c>
      <c r="S9" s="7">
        <f>$C26*G9</f>
        <v>21328.421394822657</v>
      </c>
      <c r="T9" s="7">
        <f>$C26*H9</f>
        <v>104909.26867791916</v>
      </c>
      <c r="U9" s="7">
        <f>$C26*I9</f>
        <v>9249.4528470855275</v>
      </c>
      <c r="V9" s="7">
        <f>$C26*J9</f>
        <v>114158.72152500469</v>
      </c>
      <c r="X9" s="7">
        <f>$C27*F9</f>
        <v>167161.69456619301</v>
      </c>
      <c r="Y9" s="7">
        <f>$C27*G9</f>
        <v>42656.842789645314</v>
      </c>
      <c r="Z9" s="7">
        <f>$C27*H9</f>
        <v>209818.53735583831</v>
      </c>
      <c r="AA9" s="7">
        <f>$C27*I9</f>
        <v>18498.905694171055</v>
      </c>
      <c r="AB9" s="7">
        <f>$C27*J9</f>
        <v>228317.44305000937</v>
      </c>
      <c r="AD9" s="7">
        <f>$C28*F9</f>
        <v>417904.23641548259</v>
      </c>
      <c r="AE9" s="7">
        <f t="shared" ref="AE9:AH9" si="2">$C28*G9</f>
        <v>106642.1069741133</v>
      </c>
      <c r="AF9" s="7">
        <f t="shared" si="2"/>
        <v>524546.34338959586</v>
      </c>
      <c r="AG9" s="7">
        <f t="shared" si="2"/>
        <v>46247.264235427647</v>
      </c>
      <c r="AH9" s="7">
        <f t="shared" si="2"/>
        <v>570793.60762502346</v>
      </c>
      <c r="AJ9" s="7">
        <f>$C29*F9</f>
        <v>835808.47283096518</v>
      </c>
      <c r="AK9" s="7">
        <f t="shared" ref="AK9:AN9" si="3">$C29*G9</f>
        <v>213284.21394822659</v>
      </c>
      <c r="AL9" s="7">
        <f t="shared" si="3"/>
        <v>1049092.6867791917</v>
      </c>
      <c r="AM9" s="7">
        <f t="shared" si="3"/>
        <v>92494.528470855294</v>
      </c>
      <c r="AN9" s="7">
        <f t="shared" si="3"/>
        <v>1141587.2152500469</v>
      </c>
    </row>
    <row r="10" spans="1:40" x14ac:dyDescent="0.25">
      <c r="A10" s="50" t="s">
        <v>59</v>
      </c>
      <c r="B10" s="3" t="s">
        <v>21</v>
      </c>
      <c r="C10" s="8">
        <v>3.0000000000000001E-3</v>
      </c>
      <c r="E10" s="3" t="s">
        <v>8</v>
      </c>
      <c r="F10" s="4">
        <v>0</v>
      </c>
      <c r="G10" s="4">
        <v>-2.0179400000000001E-4</v>
      </c>
      <c r="H10" s="4">
        <v>-2.0179400000000001E-4</v>
      </c>
      <c r="I10" s="4">
        <v>-3.8359899999999998E-4</v>
      </c>
      <c r="J10" s="4">
        <v>-5.8539300000000002E-4</v>
      </c>
      <c r="L10" s="7">
        <f>$C25*F10</f>
        <v>0</v>
      </c>
      <c r="M10" s="7">
        <f>$C25*G10</f>
        <v>-1736.3719497253571</v>
      </c>
      <c r="N10" s="7">
        <f>$C25*H10</f>
        <v>-1736.3719497253571</v>
      </c>
      <c r="O10" s="7">
        <f>$C25*I10</f>
        <v>-3300.7450347517629</v>
      </c>
      <c r="P10" s="7">
        <f>$C25*J10</f>
        <v>-5037.1169844771202</v>
      </c>
      <c r="R10" s="7">
        <f>$C26*F10</f>
        <v>0</v>
      </c>
      <c r="S10" s="7">
        <f>$C26*G10</f>
        <v>-2893.9532495422618</v>
      </c>
      <c r="T10" s="7">
        <f>$C26*H10</f>
        <v>-2893.9532495422618</v>
      </c>
      <c r="U10" s="7">
        <f>$C26*I10</f>
        <v>-5501.2417245862716</v>
      </c>
      <c r="V10" s="7">
        <f>$C26*J10</f>
        <v>-8395.1949741285334</v>
      </c>
      <c r="X10" s="7">
        <f>$C27*F10</f>
        <v>0</v>
      </c>
      <c r="Y10" s="7">
        <f>$C27*G10</f>
        <v>-5787.9064990845236</v>
      </c>
      <c r="Z10" s="7">
        <f>$C27*H10</f>
        <v>-5787.9064990845236</v>
      </c>
      <c r="AA10" s="7">
        <f>$C27*I10</f>
        <v>-11002.483449172543</v>
      </c>
      <c r="AB10" s="7">
        <f>$C27*J10</f>
        <v>-16790.389948257067</v>
      </c>
      <c r="AD10" s="7">
        <f>$C28*F10</f>
        <v>0</v>
      </c>
      <c r="AE10" s="7">
        <f t="shared" ref="AE10:AH10" si="4">$C28*G10</f>
        <v>-14469.766247711312</v>
      </c>
      <c r="AF10" s="7">
        <f t="shared" si="4"/>
        <v>-14469.766247711312</v>
      </c>
      <c r="AG10" s="7">
        <f t="shared" si="4"/>
        <v>-27506.208622931361</v>
      </c>
      <c r="AH10" s="7">
        <f t="shared" si="4"/>
        <v>-41975.974870642669</v>
      </c>
      <c r="AJ10" s="7">
        <f>$C29*F10</f>
        <v>0</v>
      </c>
      <c r="AK10" s="7">
        <f t="shared" ref="AK10:AN10" si="5">$C29*G10</f>
        <v>-28939.532495422623</v>
      </c>
      <c r="AL10" s="7">
        <f t="shared" si="5"/>
        <v>-28939.532495422623</v>
      </c>
      <c r="AM10" s="7">
        <f t="shared" si="5"/>
        <v>-55012.417245862722</v>
      </c>
      <c r="AN10" s="7">
        <f t="shared" si="5"/>
        <v>-83951.949741285338</v>
      </c>
    </row>
    <row r="11" spans="1:40" x14ac:dyDescent="0.25">
      <c r="A11" s="51"/>
      <c r="B11" s="3" t="s">
        <v>22</v>
      </c>
      <c r="C11" s="8">
        <v>5.0000000000000001E-3</v>
      </c>
      <c r="E11" s="3" t="s">
        <v>9</v>
      </c>
      <c r="F11" s="4">
        <v>0.78173943459999995</v>
      </c>
      <c r="G11" s="4">
        <v>6.8078975799999997E-2</v>
      </c>
      <c r="H11" s="4">
        <v>0.84981841039999995</v>
      </c>
      <c r="I11" s="4">
        <v>3.7437222900000025E-2</v>
      </c>
      <c r="J11" s="4">
        <v>0.88725563330000001</v>
      </c>
      <c r="L11" s="7">
        <f>$C25*F11</f>
        <v>6726614.4000000004</v>
      </c>
      <c r="M11" s="7">
        <f>$C25*G11</f>
        <v>585797.51600717264</v>
      </c>
      <c r="N11" s="7">
        <f>$C25*H11</f>
        <v>7312411.9160071732</v>
      </c>
      <c r="O11" s="7">
        <f>$C25*I11</f>
        <v>322135.16615546466</v>
      </c>
      <c r="P11" s="7">
        <f>$C25*J11</f>
        <v>7634547.0821626382</v>
      </c>
      <c r="R11" s="7">
        <f>$C26*F11</f>
        <v>11211024.000000002</v>
      </c>
      <c r="S11" s="7">
        <f>$C26*G11</f>
        <v>976329.1933452877</v>
      </c>
      <c r="T11" s="7">
        <f>$C26*H11</f>
        <v>12187353.19334529</v>
      </c>
      <c r="U11" s="7">
        <f>$C26*I11</f>
        <v>536891.94359244104</v>
      </c>
      <c r="V11" s="7">
        <f>$C26*J11</f>
        <v>12724245.13693773</v>
      </c>
      <c r="X11" s="7">
        <f>$C27*F11</f>
        <v>22422048.000000004</v>
      </c>
      <c r="Y11" s="7">
        <f>$C27*G11</f>
        <v>1952658.3866905754</v>
      </c>
      <c r="Z11" s="7">
        <f>$C27*H11</f>
        <v>24374706.386690579</v>
      </c>
      <c r="AA11" s="7">
        <f>$C27*I11</f>
        <v>1073783.8871848821</v>
      </c>
      <c r="AB11" s="7">
        <f>$C27*J11</f>
        <v>25448490.27387546</v>
      </c>
      <c r="AD11" s="7">
        <f>$C28*F11</f>
        <v>56055120.000000015</v>
      </c>
      <c r="AE11" s="7">
        <f t="shared" ref="AE11:AH11" si="6">$C28*G11</f>
        <v>4881645.9667264391</v>
      </c>
      <c r="AF11" s="7">
        <f t="shared" si="6"/>
        <v>60936765.966726452</v>
      </c>
      <c r="AG11" s="7">
        <f t="shared" si="6"/>
        <v>2684459.7179622054</v>
      </c>
      <c r="AH11" s="7">
        <f t="shared" si="6"/>
        <v>63621225.684688658</v>
      </c>
      <c r="AJ11" s="7">
        <f>$C29*F11</f>
        <v>112110240.00000003</v>
      </c>
      <c r="AK11" s="7">
        <f t="shared" ref="AK11:AN11" si="7">$C29*G11</f>
        <v>9763291.9334528781</v>
      </c>
      <c r="AL11" s="7">
        <f t="shared" si="7"/>
        <v>121873531.9334529</v>
      </c>
      <c r="AM11" s="7">
        <f t="shared" si="7"/>
        <v>5368919.4359244108</v>
      </c>
      <c r="AN11" s="7">
        <f t="shared" si="7"/>
        <v>127242451.36937732</v>
      </c>
    </row>
    <row r="12" spans="1:40" ht="15.75" x14ac:dyDescent="0.25">
      <c r="A12" s="51"/>
      <c r="B12" s="3" t="s">
        <v>23</v>
      </c>
      <c r="C12" s="8">
        <v>0.01</v>
      </c>
      <c r="E12" s="15" t="s">
        <v>31</v>
      </c>
      <c r="F12" s="5"/>
      <c r="G12" s="5"/>
      <c r="H12" s="5"/>
      <c r="I12" s="5"/>
      <c r="J12" s="5"/>
    </row>
    <row r="13" spans="1:40" x14ac:dyDescent="0.25">
      <c r="A13" s="51"/>
      <c r="B13" s="35" t="s">
        <v>57</v>
      </c>
      <c r="C13" s="8">
        <v>2.5000000000000001E-2</v>
      </c>
      <c r="E13" s="3" t="s">
        <v>10</v>
      </c>
      <c r="F13" s="4">
        <v>5.6810136599999998E-2</v>
      </c>
      <c r="G13" s="4">
        <v>3.77928695E-2</v>
      </c>
      <c r="H13" s="4">
        <v>9.4603006099999998E-2</v>
      </c>
      <c r="I13" s="4">
        <v>1.2486064700000007E-2</v>
      </c>
      <c r="J13" s="4">
        <v>0.10708907080000001</v>
      </c>
      <c r="L13" s="7">
        <f>$C25*F13</f>
        <v>488832.8079740025</v>
      </c>
      <c r="M13" s="7">
        <f>$C25*G13</f>
        <v>325195.38985019864</v>
      </c>
      <c r="N13" s="7">
        <f>$C25*H13</f>
        <v>814028.19782420108</v>
      </c>
      <c r="O13" s="7">
        <f>$C25*I13</f>
        <v>107438.53884424694</v>
      </c>
      <c r="P13" s="7">
        <f>$C25*J13</f>
        <v>921466.73666844808</v>
      </c>
      <c r="R13" s="7">
        <f>$C26*F13</f>
        <v>814721.34662333748</v>
      </c>
      <c r="S13" s="7">
        <f>$C26*G13</f>
        <v>541992.3164169977</v>
      </c>
      <c r="T13" s="7">
        <f>$C26*H13</f>
        <v>1356713.6630403353</v>
      </c>
      <c r="U13" s="7">
        <f>$C26*I13</f>
        <v>179064.23140707824</v>
      </c>
      <c r="V13" s="7">
        <f>$C26*J13</f>
        <v>1535777.8944474135</v>
      </c>
      <c r="X13" s="7">
        <f>$C27*F13</f>
        <v>1629442.693246675</v>
      </c>
      <c r="Y13" s="7">
        <f>$C27*G13</f>
        <v>1083984.6328339954</v>
      </c>
      <c r="Z13" s="7">
        <f>$C27*H13</f>
        <v>2713427.3260806706</v>
      </c>
      <c r="AA13" s="7">
        <f>$C27*I13</f>
        <v>358128.46281415649</v>
      </c>
      <c r="AB13" s="7">
        <f>$C27*J13</f>
        <v>3071555.788894827</v>
      </c>
      <c r="AD13" s="7">
        <f>$C28*F13</f>
        <v>4073606.7331166882</v>
      </c>
      <c r="AE13" s="7">
        <f t="shared" ref="AE13:AH13" si="8">$C28*G13</f>
        <v>2709961.5820849887</v>
      </c>
      <c r="AF13" s="7">
        <f t="shared" si="8"/>
        <v>6783568.3152016765</v>
      </c>
      <c r="AG13" s="7">
        <f t="shared" si="8"/>
        <v>895321.15703539131</v>
      </c>
      <c r="AH13" s="7">
        <f t="shared" si="8"/>
        <v>7678889.4722370682</v>
      </c>
      <c r="AJ13" s="7">
        <f>$C29*F13</f>
        <v>8147213.4662333764</v>
      </c>
      <c r="AK13" s="7">
        <f t="shared" ref="AK13:AN13" si="9">$C29*G13</f>
        <v>5419923.1641699774</v>
      </c>
      <c r="AL13" s="7">
        <f t="shared" si="9"/>
        <v>13567136.630403353</v>
      </c>
      <c r="AM13" s="7">
        <f t="shared" si="9"/>
        <v>1790642.3140707826</v>
      </c>
      <c r="AN13" s="7">
        <f t="shared" si="9"/>
        <v>15357778.944474136</v>
      </c>
    </row>
    <row r="14" spans="1:40" x14ac:dyDescent="0.25">
      <c r="A14" s="52"/>
      <c r="B14" s="35" t="s">
        <v>58</v>
      </c>
      <c r="C14" s="8">
        <v>0.05</v>
      </c>
      <c r="E14" s="3" t="s">
        <v>11</v>
      </c>
      <c r="F14" s="4">
        <v>7.8075584999999998E-3</v>
      </c>
      <c r="G14" s="4">
        <v>4.3600424000000007E-3</v>
      </c>
      <c r="H14" s="4">
        <v>1.2167600900000001E-2</v>
      </c>
      <c r="I14" s="4">
        <v>1.7690006999999987E-3</v>
      </c>
      <c r="J14" s="4">
        <v>1.3936601599999999E-2</v>
      </c>
      <c r="L14" s="7">
        <f>$C25*F14</f>
        <v>67181.509733885963</v>
      </c>
      <c r="M14" s="7">
        <f>$C25*G14</f>
        <v>37516.751355209897</v>
      </c>
      <c r="N14" s="7">
        <f>$C25*H14</f>
        <v>104698.26108909586</v>
      </c>
      <c r="O14" s="7">
        <f>$C25*I14</f>
        <v>15221.677525221359</v>
      </c>
      <c r="P14" s="7">
        <f>$C25*J14</f>
        <v>119919.93861431722</v>
      </c>
      <c r="R14" s="7">
        <f>$C26*F14</f>
        <v>111969.18288980993</v>
      </c>
      <c r="S14" s="7">
        <f>$C26*G14</f>
        <v>62527.918925349833</v>
      </c>
      <c r="T14" s="7">
        <f>$C26*H14</f>
        <v>174497.10181515978</v>
      </c>
      <c r="U14" s="7">
        <f>$C26*I14</f>
        <v>25369.462542035599</v>
      </c>
      <c r="V14" s="7">
        <f>$C26*J14</f>
        <v>199866.56435719537</v>
      </c>
      <c r="X14" s="7">
        <f>$C27*F14</f>
        <v>223938.36577961987</v>
      </c>
      <c r="Y14" s="7">
        <f>$C27*G14</f>
        <v>125055.83785069967</v>
      </c>
      <c r="Z14" s="7">
        <f>$C27*H14</f>
        <v>348994.20363031956</v>
      </c>
      <c r="AA14" s="7">
        <f>$C27*I14</f>
        <v>50738.925084071197</v>
      </c>
      <c r="AB14" s="7">
        <f>$C27*J14</f>
        <v>399733.12871439074</v>
      </c>
      <c r="AD14" s="7">
        <f>$C28*F14</f>
        <v>559845.91444904974</v>
      </c>
      <c r="AE14" s="7">
        <f t="shared" ref="AE14:AH14" si="10">$C28*G14</f>
        <v>312639.59462674917</v>
      </c>
      <c r="AF14" s="7">
        <f t="shared" si="10"/>
        <v>872485.50907579891</v>
      </c>
      <c r="AG14" s="7">
        <f t="shared" si="10"/>
        <v>126847.31271017801</v>
      </c>
      <c r="AH14" s="7">
        <f t="shared" si="10"/>
        <v>999332.82178597699</v>
      </c>
      <c r="AJ14" s="7">
        <f>$C29*F14</f>
        <v>1119691.8288980995</v>
      </c>
      <c r="AK14" s="7">
        <f t="shared" ref="AK14:AN14" si="11">$C29*G14</f>
        <v>625279.18925349833</v>
      </c>
      <c r="AL14" s="7">
        <f t="shared" si="11"/>
        <v>1744971.0181515978</v>
      </c>
      <c r="AM14" s="7">
        <f t="shared" si="11"/>
        <v>253694.62542035602</v>
      </c>
      <c r="AN14" s="7">
        <f t="shared" si="11"/>
        <v>1998665.643571954</v>
      </c>
    </row>
    <row r="15" spans="1:40" x14ac:dyDescent="0.25">
      <c r="A15" s="50" t="s">
        <v>60</v>
      </c>
      <c r="B15" s="3" t="s">
        <v>21</v>
      </c>
      <c r="C15" s="7">
        <f>C$8*$C$10</f>
        <v>5995200</v>
      </c>
      <c r="E15" s="3" t="s">
        <v>12</v>
      </c>
      <c r="F15" s="4">
        <v>6.2847529999999997E-4</v>
      </c>
      <c r="G15" s="4">
        <v>1.6429767999999998E-3</v>
      </c>
      <c r="H15" s="4">
        <v>2.2714520999999998E-3</v>
      </c>
      <c r="I15" s="4">
        <v>7.7230070000000031E-4</v>
      </c>
      <c r="J15" s="4">
        <v>3.0437528000000001E-3</v>
      </c>
      <c r="L15" s="7">
        <f>$C25*F15</f>
        <v>5407.826208981578</v>
      </c>
      <c r="M15" s="7">
        <f>$C25*G15</f>
        <v>14137.282721832798</v>
      </c>
      <c r="N15" s="7">
        <f>$C25*H15</f>
        <v>19545.108930814378</v>
      </c>
      <c r="O15" s="7">
        <f>$C25*I15</f>
        <v>6645.3971487420768</v>
      </c>
      <c r="P15" s="7">
        <f>$C25*J15</f>
        <v>26190.506079556453</v>
      </c>
      <c r="R15" s="7">
        <f>$C26*F15</f>
        <v>9013.0436816359634</v>
      </c>
      <c r="S15" s="7">
        <f>$C26*G15</f>
        <v>23562.137869721329</v>
      </c>
      <c r="T15" s="7">
        <f>$C26*H15</f>
        <v>32575.181551357295</v>
      </c>
      <c r="U15" s="7">
        <f>$C26*I15</f>
        <v>11075.661914570128</v>
      </c>
      <c r="V15" s="7">
        <f>$C26*J15</f>
        <v>43650.843465927421</v>
      </c>
      <c r="X15" s="7">
        <f>$C27*F15</f>
        <v>18026.087363271927</v>
      </c>
      <c r="Y15" s="7">
        <f>$C27*G15</f>
        <v>47124.275739442659</v>
      </c>
      <c r="Z15" s="7">
        <f>$C27*H15</f>
        <v>65150.363102714589</v>
      </c>
      <c r="AA15" s="7">
        <f>$C27*I15</f>
        <v>22151.323829140256</v>
      </c>
      <c r="AB15" s="7">
        <f>$C27*J15</f>
        <v>87301.686931854842</v>
      </c>
      <c r="AD15" s="7">
        <f>$C28*F15</f>
        <v>45065.218408179826</v>
      </c>
      <c r="AE15" s="7">
        <f t="shared" ref="AE15:AH15" si="12">$C28*G15</f>
        <v>117810.68934860667</v>
      </c>
      <c r="AF15" s="7">
        <f t="shared" si="12"/>
        <v>162875.9077567865</v>
      </c>
      <c r="AG15" s="7">
        <f t="shared" si="12"/>
        <v>55378.309572850645</v>
      </c>
      <c r="AH15" s="7">
        <f t="shared" si="12"/>
        <v>218254.21732963715</v>
      </c>
      <c r="AJ15" s="7">
        <f>$C29*F15</f>
        <v>90130.436816359652</v>
      </c>
      <c r="AK15" s="7">
        <f t="shared" ref="AK15:AN15" si="13">$C29*G15</f>
        <v>235621.37869721334</v>
      </c>
      <c r="AL15" s="7">
        <f t="shared" si="13"/>
        <v>325751.815513573</v>
      </c>
      <c r="AM15" s="7">
        <f t="shared" si="13"/>
        <v>110756.61914570129</v>
      </c>
      <c r="AN15" s="7">
        <f t="shared" si="13"/>
        <v>436508.43465927429</v>
      </c>
    </row>
    <row r="16" spans="1:40" x14ac:dyDescent="0.25">
      <c r="A16" s="51"/>
      <c r="B16" s="3" t="s">
        <v>22</v>
      </c>
      <c r="C16" s="7">
        <f>C$8*$C$11</f>
        <v>9992000</v>
      </c>
      <c r="E16" s="3" t="s">
        <v>13</v>
      </c>
      <c r="F16" s="4">
        <v>6.5246170399999998E-2</v>
      </c>
      <c r="G16" s="4">
        <v>4.3795888700000001E-2</v>
      </c>
      <c r="H16" s="4">
        <v>0.10904205910000001</v>
      </c>
      <c r="I16" s="4">
        <v>1.5027366100000007E-2</v>
      </c>
      <c r="J16" s="4">
        <v>0.1240694252</v>
      </c>
      <c r="L16" s="7">
        <f>$C25*F16</f>
        <v>561422.14391687</v>
      </c>
      <c r="M16" s="7">
        <f>$C25*G16</f>
        <v>376849.4239272413</v>
      </c>
      <c r="N16" s="7">
        <f>$C25*H16</f>
        <v>938271.56784411147</v>
      </c>
      <c r="O16" s="7">
        <f>$C25*I16</f>
        <v>129305.61351821039</v>
      </c>
      <c r="P16" s="7">
        <f>$C25*J16</f>
        <v>1067577.1813623216</v>
      </c>
      <c r="R16" s="7">
        <f>$C26*F16</f>
        <v>935703.57319478341</v>
      </c>
      <c r="S16" s="7">
        <f>$C26*G16</f>
        <v>628082.37321206881</v>
      </c>
      <c r="T16" s="7">
        <f>$C26*H16</f>
        <v>1563785.9464068525</v>
      </c>
      <c r="U16" s="7">
        <f>$C26*I16</f>
        <v>215509.35586368397</v>
      </c>
      <c r="V16" s="7">
        <f>$C26*J16</f>
        <v>1779295.3022705361</v>
      </c>
      <c r="X16" s="7">
        <f>$C27*F16</f>
        <v>1871407.1463895668</v>
      </c>
      <c r="Y16" s="7">
        <f>$C27*G16</f>
        <v>1256164.7464241376</v>
      </c>
      <c r="Z16" s="7">
        <f>$C27*H16</f>
        <v>3127571.8928137049</v>
      </c>
      <c r="AA16" s="7">
        <f>$C27*I16</f>
        <v>431018.71172736795</v>
      </c>
      <c r="AB16" s="7">
        <f>$C27*J16</f>
        <v>3558590.6045410722</v>
      </c>
      <c r="AD16" s="7">
        <f>$C28*F16</f>
        <v>4678517.8659739178</v>
      </c>
      <c r="AE16" s="7">
        <f t="shared" ref="AE16:AH16" si="14">$C28*G16</f>
        <v>3140411.8660603445</v>
      </c>
      <c r="AF16" s="7">
        <f t="shared" si="14"/>
        <v>7818929.7320342623</v>
      </c>
      <c r="AG16" s="7">
        <f t="shared" si="14"/>
        <v>1077546.77931842</v>
      </c>
      <c r="AH16" s="7">
        <f t="shared" si="14"/>
        <v>8896476.5113526825</v>
      </c>
      <c r="AJ16" s="7">
        <f>$C29*F16</f>
        <v>9357035.7319478355</v>
      </c>
      <c r="AK16" s="7">
        <f t="shared" ref="AK16:AN16" si="15">$C29*G16</f>
        <v>6280823.732120689</v>
      </c>
      <c r="AL16" s="7">
        <f t="shared" si="15"/>
        <v>15637859.464068525</v>
      </c>
      <c r="AM16" s="7">
        <f t="shared" si="15"/>
        <v>2155093.55863684</v>
      </c>
      <c r="AN16" s="7">
        <f t="shared" si="15"/>
        <v>17792953.022705365</v>
      </c>
    </row>
    <row r="17" spans="1:40" ht="15.75" x14ac:dyDescent="0.25">
      <c r="A17" s="51"/>
      <c r="B17" s="3" t="s">
        <v>23</v>
      </c>
      <c r="C17" s="7">
        <f>C$8*$C$12</f>
        <v>19984000</v>
      </c>
      <c r="E17" s="15" t="s">
        <v>40</v>
      </c>
      <c r="F17" s="5"/>
      <c r="G17" s="5"/>
      <c r="H17" s="5"/>
      <c r="I17" s="5"/>
      <c r="J17" s="5"/>
    </row>
    <row r="18" spans="1:40" x14ac:dyDescent="0.25">
      <c r="A18" s="51"/>
      <c r="B18" s="35" t="s">
        <v>57</v>
      </c>
      <c r="C18" s="7">
        <f>C$8*$C$13</f>
        <v>49960000</v>
      </c>
      <c r="E18" s="3" t="s">
        <v>14</v>
      </c>
      <c r="F18" s="4">
        <v>0.65360043980000004</v>
      </c>
      <c r="G18" s="4">
        <v>0.72524387199999996</v>
      </c>
      <c r="H18" s="4">
        <v>1.3788443118</v>
      </c>
      <c r="I18" s="4">
        <v>0.37039066690000011</v>
      </c>
      <c r="J18" s="4">
        <v>1.7492349787000001</v>
      </c>
      <c r="L18" s="21">
        <f>$C30*F18</f>
        <v>5.6240198915571167</v>
      </c>
      <c r="M18" s="21">
        <f>$C30*G18</f>
        <v>6.2404883993131959</v>
      </c>
      <c r="N18" s="21">
        <f>$C30*H18</f>
        <v>11.864508290870313</v>
      </c>
      <c r="O18" s="21">
        <f>$C30*I18</f>
        <v>3.187091610480135</v>
      </c>
      <c r="P18" s="21">
        <f>$C30*J18</f>
        <v>15.051599901350448</v>
      </c>
      <c r="R18" s="21">
        <f>$C31*F18</f>
        <v>9.3733664859285284</v>
      </c>
      <c r="S18" s="21">
        <f>$C31*G18</f>
        <v>10.400813998855329</v>
      </c>
      <c r="T18" s="21">
        <f>$C31*H18</f>
        <v>19.774180484783855</v>
      </c>
      <c r="U18" s="21">
        <f>$C31*I18</f>
        <v>5.311819350800226</v>
      </c>
      <c r="V18" s="21">
        <f>$C31*J18</f>
        <v>25.085999835584083</v>
      </c>
      <c r="X18" s="21">
        <f>$C32*F18</f>
        <v>18.746732971857057</v>
      </c>
      <c r="Y18" s="21">
        <f>$C32*G18</f>
        <v>20.801627997710657</v>
      </c>
      <c r="Z18" s="21">
        <f>$C32*H18</f>
        <v>39.54836096956771</v>
      </c>
      <c r="AA18" s="21">
        <f>$C32*I18</f>
        <v>10.623638701600452</v>
      </c>
      <c r="AB18" s="21">
        <f>$C32*J18</f>
        <v>50.171999671168166</v>
      </c>
      <c r="AD18" s="21">
        <f>$C33*F18</f>
        <v>46.866832429642642</v>
      </c>
      <c r="AE18" s="21">
        <f t="shared" ref="AE18:AH18" si="16">$C33*G18</f>
        <v>52.004069994276634</v>
      </c>
      <c r="AF18" s="21">
        <f t="shared" si="16"/>
        <v>98.870902423919276</v>
      </c>
      <c r="AG18" s="21">
        <f t="shared" si="16"/>
        <v>26.559096754001128</v>
      </c>
      <c r="AH18" s="21">
        <f t="shared" si="16"/>
        <v>125.42999917792041</v>
      </c>
      <c r="AJ18" s="21">
        <f>$C34*F18</f>
        <v>93.733664859285284</v>
      </c>
      <c r="AK18" s="21">
        <f t="shared" ref="AK18:AN18" si="17">$C34*G18</f>
        <v>104.00813998855327</v>
      </c>
      <c r="AL18" s="21">
        <f t="shared" si="17"/>
        <v>197.74180484783855</v>
      </c>
      <c r="AM18" s="21">
        <f t="shared" si="17"/>
        <v>53.118193508002257</v>
      </c>
      <c r="AN18" s="21">
        <f t="shared" si="17"/>
        <v>250.85999835584082</v>
      </c>
    </row>
    <row r="19" spans="1:40" x14ac:dyDescent="0.25">
      <c r="A19" s="52"/>
      <c r="B19" s="35" t="s">
        <v>58</v>
      </c>
      <c r="C19" s="7">
        <f>C$8*$C$14</f>
        <v>99920000</v>
      </c>
      <c r="N19" s="22"/>
      <c r="P19" s="22"/>
    </row>
    <row r="20" spans="1:40" x14ac:dyDescent="0.25">
      <c r="A20" s="50" t="s">
        <v>61</v>
      </c>
      <c r="B20" s="3" t="s">
        <v>21</v>
      </c>
      <c r="C20" s="7">
        <f>C15*$C$9</f>
        <v>6726614.4000000004</v>
      </c>
      <c r="F20" s="5"/>
      <c r="G20" s="5"/>
      <c r="H20" s="5"/>
      <c r="I20" s="5"/>
      <c r="J20" s="5"/>
    </row>
    <row r="21" spans="1:40" x14ac:dyDescent="0.25">
      <c r="A21" s="51"/>
      <c r="B21" s="3" t="s">
        <v>22</v>
      </c>
      <c r="C21" s="7">
        <f t="shared" ref="C21:C24" si="18">C16*$C$9</f>
        <v>11211024.000000002</v>
      </c>
      <c r="F21" s="5"/>
      <c r="G21" s="5"/>
      <c r="H21" s="5"/>
      <c r="I21" s="5"/>
      <c r="J21" s="5"/>
    </row>
    <row r="22" spans="1:40" x14ac:dyDescent="0.25">
      <c r="A22" s="51"/>
      <c r="B22" s="3" t="s">
        <v>23</v>
      </c>
      <c r="C22" s="7">
        <f t="shared" si="18"/>
        <v>22422048.000000004</v>
      </c>
      <c r="F22" s="5"/>
      <c r="G22" s="5"/>
      <c r="H22" s="5"/>
      <c r="I22" s="5"/>
      <c r="J22" s="5"/>
    </row>
    <row r="23" spans="1:40" x14ac:dyDescent="0.25">
      <c r="A23" s="51"/>
      <c r="B23" s="35" t="s">
        <v>57</v>
      </c>
      <c r="C23" s="7">
        <f t="shared" si="18"/>
        <v>56055120.000000007</v>
      </c>
      <c r="F23" s="5"/>
      <c r="G23" s="5"/>
      <c r="H23" s="5"/>
      <c r="I23" s="5"/>
      <c r="J23" s="5"/>
    </row>
    <row r="24" spans="1:40" x14ac:dyDescent="0.25">
      <c r="A24" s="52"/>
      <c r="B24" s="35" t="s">
        <v>58</v>
      </c>
      <c r="C24" s="7">
        <f t="shared" si="18"/>
        <v>112110240.00000001</v>
      </c>
      <c r="F24" s="5"/>
      <c r="G24" s="5"/>
      <c r="H24" s="5"/>
      <c r="I24" s="5"/>
      <c r="J24" s="5"/>
    </row>
    <row r="25" spans="1:40" x14ac:dyDescent="0.25">
      <c r="A25" s="47" t="s">
        <v>26</v>
      </c>
      <c r="B25" s="3" t="s">
        <v>21</v>
      </c>
      <c r="C25" s="7">
        <f>C20/F$11</f>
        <v>8604675.8066412136</v>
      </c>
      <c r="F25" s="5"/>
      <c r="G25" s="5"/>
      <c r="H25" s="5"/>
      <c r="I25" s="5"/>
      <c r="J25" s="5"/>
    </row>
    <row r="26" spans="1:40" x14ac:dyDescent="0.25">
      <c r="A26" s="48"/>
      <c r="B26" s="3" t="s">
        <v>22</v>
      </c>
      <c r="C26" s="7">
        <f t="shared" ref="C26:C29" si="19">C21/F$11</f>
        <v>14341126.344402023</v>
      </c>
      <c r="F26" s="5"/>
      <c r="G26" s="5"/>
      <c r="H26" s="5"/>
      <c r="I26" s="5"/>
      <c r="J26" s="5"/>
    </row>
    <row r="27" spans="1:40" x14ac:dyDescent="0.25">
      <c r="A27" s="48"/>
      <c r="B27" s="3" t="s">
        <v>23</v>
      </c>
      <c r="C27" s="7">
        <f t="shared" si="19"/>
        <v>28682252.688804045</v>
      </c>
      <c r="F27" s="5"/>
      <c r="G27" s="5"/>
      <c r="H27" s="5"/>
      <c r="I27" s="5"/>
      <c r="J27" s="5"/>
    </row>
    <row r="28" spans="1:40" x14ac:dyDescent="0.25">
      <c r="A28" s="48"/>
      <c r="B28" s="35" t="s">
        <v>57</v>
      </c>
      <c r="C28" s="7">
        <f t="shared" si="19"/>
        <v>71705631.722010121</v>
      </c>
      <c r="F28" s="5"/>
      <c r="G28" s="5"/>
      <c r="H28" s="5"/>
      <c r="I28" s="5"/>
      <c r="J28" s="5"/>
    </row>
    <row r="29" spans="1:40" x14ac:dyDescent="0.25">
      <c r="A29" s="49"/>
      <c r="B29" s="35" t="s">
        <v>58</v>
      </c>
      <c r="C29" s="7">
        <f t="shared" si="19"/>
        <v>143411263.44402024</v>
      </c>
      <c r="F29" s="5"/>
      <c r="G29" s="5"/>
      <c r="H29" s="5"/>
      <c r="I29" s="5"/>
      <c r="J29" s="5"/>
    </row>
    <row r="30" spans="1:40" x14ac:dyDescent="0.25">
      <c r="A30" s="46" t="s">
        <v>35</v>
      </c>
      <c r="B30" s="3" t="s">
        <v>21</v>
      </c>
      <c r="C30" s="4">
        <f>(1/1000000)*C25</f>
        <v>8.6046758066412128</v>
      </c>
      <c r="F30" s="5"/>
      <c r="G30" s="5"/>
      <c r="H30" s="5"/>
      <c r="I30" s="5"/>
      <c r="J30" s="5"/>
    </row>
    <row r="31" spans="1:40" x14ac:dyDescent="0.25">
      <c r="A31" s="46"/>
      <c r="B31" s="3" t="s">
        <v>22</v>
      </c>
      <c r="C31" s="4">
        <f>(1/1000000)*C26</f>
        <v>14.341126344402022</v>
      </c>
      <c r="F31" s="5"/>
      <c r="G31" s="5"/>
      <c r="H31" s="5"/>
      <c r="I31" s="5"/>
      <c r="J31" s="5"/>
    </row>
    <row r="32" spans="1:40" x14ac:dyDescent="0.25">
      <c r="A32" s="46"/>
      <c r="B32" s="3" t="s">
        <v>23</v>
      </c>
      <c r="C32" s="4">
        <f>(1/1000000)*C27</f>
        <v>28.682252688804045</v>
      </c>
      <c r="F32" s="5"/>
      <c r="G32" s="5"/>
      <c r="H32" s="5"/>
      <c r="I32" s="5"/>
      <c r="J32" s="5"/>
    </row>
    <row r="33" spans="1:40" x14ac:dyDescent="0.25">
      <c r="A33" s="46"/>
      <c r="B33" s="35" t="s">
        <v>57</v>
      </c>
      <c r="C33" s="4">
        <f t="shared" ref="C33:C34" si="20">(1/1000000)*C28</f>
        <v>71.705631722010111</v>
      </c>
      <c r="F33" s="5"/>
      <c r="G33" s="5"/>
      <c r="H33" s="5"/>
      <c r="I33" s="5"/>
      <c r="J33" s="5"/>
    </row>
    <row r="34" spans="1:40" x14ac:dyDescent="0.25">
      <c r="A34" s="46"/>
      <c r="B34" s="35" t="s">
        <v>58</v>
      </c>
      <c r="C34" s="4">
        <f t="shared" si="20"/>
        <v>143.41126344402022</v>
      </c>
      <c r="F34" s="5"/>
      <c r="G34" s="5"/>
      <c r="H34" s="5"/>
      <c r="I34" s="5"/>
      <c r="J34" s="5"/>
    </row>
    <row r="35" spans="1:40" x14ac:dyDescent="0.25">
      <c r="F35" s="5"/>
      <c r="G35" s="5"/>
      <c r="H35" s="5"/>
      <c r="I35" s="5"/>
      <c r="J35" s="5"/>
      <c r="K35" s="9"/>
      <c r="M35" s="11"/>
      <c r="N35" s="12"/>
      <c r="O35" s="9"/>
      <c r="Q35" s="12"/>
      <c r="R35" s="9"/>
      <c r="T35" s="11"/>
      <c r="U35" s="12"/>
      <c r="V35" s="9"/>
      <c r="W35" s="11"/>
      <c r="X35" s="12"/>
      <c r="Y35" s="9"/>
    </row>
    <row r="36" spans="1:40" s="16" customFormat="1" ht="19.5" x14ac:dyDescent="0.3">
      <c r="A36" s="43" t="s">
        <v>43</v>
      </c>
      <c r="B36" s="43"/>
      <c r="C36" s="43"/>
      <c r="E36" s="43" t="s">
        <v>15</v>
      </c>
      <c r="F36" s="43"/>
      <c r="G36" s="43"/>
      <c r="H36" s="43"/>
      <c r="I36" s="43"/>
      <c r="J36" s="43"/>
      <c r="L36" s="43" t="s">
        <v>15</v>
      </c>
      <c r="M36" s="43"/>
      <c r="N36" s="43"/>
      <c r="O36" s="43"/>
      <c r="P36" s="43"/>
      <c r="R36" s="43" t="s">
        <v>15</v>
      </c>
      <c r="S36" s="43"/>
      <c r="T36" s="43"/>
      <c r="U36" s="43"/>
      <c r="V36" s="43"/>
      <c r="X36" s="43" t="s">
        <v>15</v>
      </c>
      <c r="Y36" s="43"/>
      <c r="Z36" s="43"/>
      <c r="AA36" s="43"/>
      <c r="AB36" s="43"/>
      <c r="AD36" s="43" t="s">
        <v>15</v>
      </c>
      <c r="AE36" s="43"/>
      <c r="AF36" s="43"/>
      <c r="AG36" s="43"/>
      <c r="AH36" s="43"/>
      <c r="AJ36" s="43" t="s">
        <v>15</v>
      </c>
      <c r="AK36" s="43"/>
      <c r="AL36" s="43"/>
      <c r="AM36" s="43"/>
      <c r="AN36" s="43"/>
    </row>
    <row r="37" spans="1:40" s="2" customFormat="1" ht="18.75" x14ac:dyDescent="0.3">
      <c r="A37" s="53" t="s">
        <v>28</v>
      </c>
      <c r="B37" s="53"/>
      <c r="C37" s="53"/>
      <c r="E37" s="19" t="s">
        <v>1</v>
      </c>
      <c r="F37" s="19" t="s">
        <v>2</v>
      </c>
      <c r="G37" s="19" t="s">
        <v>3</v>
      </c>
      <c r="H37" s="19" t="s">
        <v>4</v>
      </c>
      <c r="I37" s="19" t="s">
        <v>5</v>
      </c>
      <c r="J37" s="17"/>
      <c r="L37" s="19" t="s">
        <v>1</v>
      </c>
      <c r="M37" s="19" t="s">
        <v>2</v>
      </c>
      <c r="N37" s="19" t="s">
        <v>3</v>
      </c>
      <c r="O37" s="19" t="s">
        <v>4</v>
      </c>
      <c r="P37" s="19" t="s">
        <v>5</v>
      </c>
      <c r="R37" s="19" t="s">
        <v>1</v>
      </c>
      <c r="S37" s="19" t="s">
        <v>2</v>
      </c>
      <c r="T37" s="19" t="s">
        <v>3</v>
      </c>
      <c r="U37" s="19" t="s">
        <v>4</v>
      </c>
      <c r="V37" s="19" t="s">
        <v>5</v>
      </c>
      <c r="X37" s="19" t="s">
        <v>1</v>
      </c>
      <c r="Y37" s="19" t="s">
        <v>2</v>
      </c>
      <c r="Z37" s="19" t="s">
        <v>3</v>
      </c>
      <c r="AA37" s="19" t="s">
        <v>4</v>
      </c>
      <c r="AB37" s="19" t="s">
        <v>5</v>
      </c>
      <c r="AD37" s="19" t="s">
        <v>1</v>
      </c>
      <c r="AE37" s="19" t="s">
        <v>2</v>
      </c>
      <c r="AF37" s="19" t="s">
        <v>3</v>
      </c>
      <c r="AG37" s="19" t="s">
        <v>4</v>
      </c>
      <c r="AH37" s="19" t="s">
        <v>5</v>
      </c>
      <c r="AJ37" s="19" t="s">
        <v>1</v>
      </c>
      <c r="AK37" s="19" t="s">
        <v>2</v>
      </c>
      <c r="AL37" s="19" t="s">
        <v>3</v>
      </c>
      <c r="AM37" s="19" t="s">
        <v>4</v>
      </c>
      <c r="AN37" s="19" t="s">
        <v>5</v>
      </c>
    </row>
    <row r="38" spans="1:40" s="18" customFormat="1" ht="17.25" x14ac:dyDescent="0.3">
      <c r="A38" s="45" t="s">
        <v>36</v>
      </c>
      <c r="B38" s="45"/>
      <c r="C38" s="45"/>
      <c r="E38" s="30"/>
      <c r="F38" s="30"/>
      <c r="G38" s="30"/>
      <c r="H38" s="30"/>
      <c r="I38" s="30"/>
      <c r="J38" s="30"/>
      <c r="L38" s="42" t="s">
        <v>37</v>
      </c>
      <c r="M38" s="42"/>
      <c r="N38" s="42"/>
      <c r="O38" s="42"/>
      <c r="P38" s="42"/>
      <c r="R38" s="42" t="s">
        <v>38</v>
      </c>
      <c r="S38" s="42"/>
      <c r="T38" s="42"/>
      <c r="U38" s="42"/>
      <c r="V38" s="42"/>
      <c r="X38" s="42" t="s">
        <v>39</v>
      </c>
      <c r="Y38" s="42"/>
      <c r="Z38" s="42"/>
      <c r="AA38" s="42"/>
      <c r="AB38" s="42"/>
      <c r="AD38" s="42" t="s">
        <v>62</v>
      </c>
      <c r="AE38" s="42"/>
      <c r="AF38" s="42"/>
      <c r="AG38" s="42"/>
      <c r="AH38" s="42"/>
      <c r="AJ38" s="42" t="s">
        <v>63</v>
      </c>
      <c r="AK38" s="42"/>
      <c r="AL38" s="42"/>
      <c r="AM38" s="42"/>
      <c r="AN38" s="42"/>
    </row>
    <row r="39" spans="1:40" s="18" customFormat="1" ht="17.25" x14ac:dyDescent="0.3">
      <c r="A39" s="54" t="s">
        <v>44</v>
      </c>
      <c r="B39" s="54"/>
      <c r="C39" s="54"/>
      <c r="E39" s="42" t="s">
        <v>41</v>
      </c>
      <c r="F39" s="42"/>
      <c r="G39" s="42"/>
      <c r="H39" s="42"/>
      <c r="I39" s="42"/>
      <c r="J39" s="42"/>
      <c r="L39" s="42" t="s">
        <v>42</v>
      </c>
      <c r="M39" s="42"/>
      <c r="N39" s="42"/>
      <c r="O39" s="42"/>
      <c r="P39" s="42"/>
      <c r="R39" s="42" t="s">
        <v>42</v>
      </c>
      <c r="S39" s="42"/>
      <c r="T39" s="42"/>
      <c r="U39" s="42"/>
      <c r="V39" s="42"/>
      <c r="X39" s="42" t="s">
        <v>42</v>
      </c>
      <c r="Y39" s="42"/>
      <c r="Z39" s="42"/>
      <c r="AA39" s="42"/>
      <c r="AB39" s="42"/>
      <c r="AD39" s="42" t="s">
        <v>42</v>
      </c>
      <c r="AE39" s="42"/>
      <c r="AF39" s="42"/>
      <c r="AG39" s="42"/>
      <c r="AH39" s="42"/>
      <c r="AJ39" s="42" t="s">
        <v>42</v>
      </c>
      <c r="AK39" s="42"/>
      <c r="AL39" s="42"/>
      <c r="AM39" s="42"/>
      <c r="AN39" s="42"/>
    </row>
    <row r="40" spans="1:40" s="18" customFormat="1" ht="17.25" x14ac:dyDescent="0.3">
      <c r="A40" s="45" t="s">
        <v>29</v>
      </c>
      <c r="B40" s="45"/>
      <c r="C40" s="45"/>
      <c r="E40" s="42">
        <v>2014</v>
      </c>
      <c r="F40" s="42"/>
      <c r="G40" s="42"/>
      <c r="H40" s="42"/>
      <c r="I40" s="42"/>
      <c r="J40" s="42"/>
      <c r="L40" s="42" t="s">
        <v>32</v>
      </c>
      <c r="M40" s="42"/>
      <c r="N40" s="42"/>
      <c r="O40" s="42"/>
      <c r="P40" s="42"/>
      <c r="R40" s="42" t="s">
        <v>32</v>
      </c>
      <c r="S40" s="42"/>
      <c r="T40" s="42"/>
      <c r="U40" s="42"/>
      <c r="V40" s="42"/>
      <c r="X40" s="42" t="s">
        <v>32</v>
      </c>
      <c r="Y40" s="42"/>
      <c r="Z40" s="42"/>
      <c r="AA40" s="42"/>
      <c r="AB40" s="42"/>
      <c r="AD40" s="42" t="s">
        <v>32</v>
      </c>
      <c r="AE40" s="42"/>
      <c r="AF40" s="42"/>
      <c r="AG40" s="42"/>
      <c r="AH40" s="42"/>
      <c r="AJ40" s="42" t="s">
        <v>32</v>
      </c>
      <c r="AK40" s="42"/>
      <c r="AL40" s="42"/>
      <c r="AM40" s="42"/>
      <c r="AN40" s="42"/>
    </row>
    <row r="41" spans="1:40" s="1" customFormat="1" ht="15.75" x14ac:dyDescent="0.25">
      <c r="A41" s="15" t="s">
        <v>30</v>
      </c>
      <c r="B41" s="15" t="s">
        <v>33</v>
      </c>
      <c r="C41" s="15" t="s">
        <v>34</v>
      </c>
      <c r="E41" s="15" t="s">
        <v>31</v>
      </c>
    </row>
    <row r="42" spans="1:40" x14ac:dyDescent="0.25">
      <c r="A42" s="56" t="s">
        <v>25</v>
      </c>
      <c r="B42" s="57"/>
      <c r="C42" s="40">
        <v>6232800000</v>
      </c>
      <c r="E42" s="3" t="s">
        <v>6</v>
      </c>
      <c r="F42" s="4">
        <v>0.32589609279999998</v>
      </c>
      <c r="G42" s="4">
        <v>0.19010263260000004</v>
      </c>
      <c r="H42" s="4">
        <v>0.51599872540000002</v>
      </c>
      <c r="I42" s="4">
        <v>9.0485803300000001E-2</v>
      </c>
      <c r="J42" s="4">
        <v>0.60648452870000003</v>
      </c>
      <c r="L42" s="7">
        <f>$C53*F42</f>
        <v>21053230.852980938</v>
      </c>
      <c r="M42" s="7">
        <f t="shared" ref="M42:P42" si="21">$C53*G42</f>
        <v>12280830.296248404</v>
      </c>
      <c r="N42" s="7">
        <f t="shared" si="21"/>
        <v>33334061.149229344</v>
      </c>
      <c r="O42" s="7">
        <f t="shared" si="21"/>
        <v>5845478.1995849833</v>
      </c>
      <c r="P42" s="7">
        <f t="shared" si="21"/>
        <v>39179539.348814324</v>
      </c>
      <c r="R42" s="7">
        <f>$C54*F42</f>
        <v>35088718.088301562</v>
      </c>
      <c r="S42" s="7">
        <f t="shared" ref="S42:V42" si="22">$C54*G42</f>
        <v>20468050.493747339</v>
      </c>
      <c r="T42" s="7">
        <f t="shared" si="22"/>
        <v>55556768.5820489</v>
      </c>
      <c r="U42" s="7">
        <f t="shared" si="22"/>
        <v>9742463.6659749709</v>
      </c>
      <c r="V42" s="7">
        <f t="shared" si="22"/>
        <v>65299232.248023868</v>
      </c>
      <c r="X42" s="7">
        <f>$C55*F42</f>
        <v>70177436.176603124</v>
      </c>
      <c r="Y42" s="7">
        <f t="shared" ref="Y42:AB42" si="23">$C55*G42</f>
        <v>40936100.987494677</v>
      </c>
      <c r="Z42" s="7">
        <f t="shared" si="23"/>
        <v>111113537.1640978</v>
      </c>
      <c r="AA42" s="7">
        <f t="shared" si="23"/>
        <v>19484927.331949942</v>
      </c>
      <c r="AB42" s="7">
        <f t="shared" si="23"/>
        <v>130598464.49604774</v>
      </c>
      <c r="AD42" s="7">
        <f>$C56*F42</f>
        <v>175443590.44150785</v>
      </c>
      <c r="AE42" s="7">
        <f t="shared" ref="AE42:AH42" si="24">$C56*G42</f>
        <v>102340252.46873671</v>
      </c>
      <c r="AF42" s="7">
        <f t="shared" si="24"/>
        <v>277783842.91024458</v>
      </c>
      <c r="AG42" s="7">
        <f t="shared" si="24"/>
        <v>48712318.329874866</v>
      </c>
      <c r="AH42" s="7">
        <f t="shared" si="24"/>
        <v>326496161.24011946</v>
      </c>
      <c r="AJ42" s="7">
        <f>$C57*F42</f>
        <v>350887180.88301569</v>
      </c>
      <c r="AK42" s="7">
        <f t="shared" ref="AK42:AN42" si="25">$C57*G42</f>
        <v>204680504.93747342</v>
      </c>
      <c r="AL42" s="7">
        <f t="shared" si="25"/>
        <v>555567685.82048917</v>
      </c>
      <c r="AM42" s="7">
        <f t="shared" si="25"/>
        <v>97424636.659749731</v>
      </c>
      <c r="AN42" s="7">
        <f t="shared" si="25"/>
        <v>652992322.48023891</v>
      </c>
    </row>
    <row r="43" spans="1:40" x14ac:dyDescent="0.25">
      <c r="A43" s="50" t="s">
        <v>60</v>
      </c>
      <c r="B43" s="3" t="s">
        <v>21</v>
      </c>
      <c r="C43" s="7">
        <f>C$42*$C$10</f>
        <v>18698400</v>
      </c>
      <c r="E43" s="3" t="s">
        <v>7</v>
      </c>
      <c r="F43" s="4">
        <v>3.2838336000000001E-3</v>
      </c>
      <c r="G43" s="4">
        <v>4.3009703999999996E-3</v>
      </c>
      <c r="H43" s="4">
        <v>7.5848039999999997E-3</v>
      </c>
      <c r="I43" s="4">
        <v>1.5474764999999996E-3</v>
      </c>
      <c r="J43" s="4">
        <v>9.1322804999999993E-3</v>
      </c>
      <c r="L43" s="7">
        <f>$C53*F43</f>
        <v>212139.10933876492</v>
      </c>
      <c r="M43" s="7">
        <f t="shared" ref="M43:P43" si="26">$C53*G43</f>
        <v>277847.21794319642</v>
      </c>
      <c r="N43" s="7">
        <f t="shared" si="26"/>
        <v>489986.32728196133</v>
      </c>
      <c r="O43" s="7">
        <f t="shared" si="26"/>
        <v>99968.611817806217</v>
      </c>
      <c r="P43" s="7">
        <f t="shared" si="26"/>
        <v>589954.93909976759</v>
      </c>
      <c r="R43" s="7">
        <f>$C54*F43</f>
        <v>353565.18223127478</v>
      </c>
      <c r="S43" s="7">
        <f t="shared" ref="S43:V43" si="27">$C54*G43</f>
        <v>463078.69657199399</v>
      </c>
      <c r="T43" s="7">
        <f t="shared" si="27"/>
        <v>816643.87880326877</v>
      </c>
      <c r="U43" s="7">
        <f t="shared" si="27"/>
        <v>166614.353029677</v>
      </c>
      <c r="V43" s="7">
        <f t="shared" si="27"/>
        <v>983258.23183294584</v>
      </c>
      <c r="X43" s="7">
        <f>$C55*F43</f>
        <v>707130.36446254957</v>
      </c>
      <c r="Y43" s="7">
        <f t="shared" ref="Y43:AB43" si="28">$C55*G43</f>
        <v>926157.39314398798</v>
      </c>
      <c r="Z43" s="7">
        <f t="shared" si="28"/>
        <v>1633287.7576065375</v>
      </c>
      <c r="AA43" s="7">
        <f t="shared" si="28"/>
        <v>333228.70605935401</v>
      </c>
      <c r="AB43" s="7">
        <f t="shared" si="28"/>
        <v>1966516.4636658917</v>
      </c>
      <c r="AD43" s="7">
        <f>$C56*F43</f>
        <v>1767825.9111563745</v>
      </c>
      <c r="AE43" s="7">
        <f t="shared" ref="AE43:AH43" si="29">$C56*G43</f>
        <v>2315393.4828599705</v>
      </c>
      <c r="AF43" s="7">
        <f t="shared" si="29"/>
        <v>4083219.394016345</v>
      </c>
      <c r="AG43" s="7">
        <f t="shared" si="29"/>
        <v>833071.76514838531</v>
      </c>
      <c r="AH43" s="7">
        <f t="shared" si="29"/>
        <v>4916291.1591647305</v>
      </c>
      <c r="AJ43" s="7">
        <f>$C57*F43</f>
        <v>3535651.822312749</v>
      </c>
      <c r="AK43" s="7">
        <f t="shared" ref="AK43:AN43" si="30">$C57*G43</f>
        <v>4630786.9657199411</v>
      </c>
      <c r="AL43" s="7">
        <f t="shared" si="30"/>
        <v>8166438.7880326901</v>
      </c>
      <c r="AM43" s="7">
        <f t="shared" si="30"/>
        <v>1666143.5302967706</v>
      </c>
      <c r="AN43" s="7">
        <f t="shared" si="30"/>
        <v>9832582.3183294609</v>
      </c>
    </row>
    <row r="44" spans="1:40" x14ac:dyDescent="0.25">
      <c r="A44" s="51"/>
      <c r="B44" s="3" t="s">
        <v>22</v>
      </c>
      <c r="C44" s="7">
        <f>C$42*$C$11</f>
        <v>31164000</v>
      </c>
      <c r="E44" s="3" t="s">
        <v>8</v>
      </c>
      <c r="F44" s="4">
        <v>-2.1441300000000002E-3</v>
      </c>
      <c r="G44" s="4">
        <v>-1.8122620000000002E-3</v>
      </c>
      <c r="H44" s="4">
        <v>-3.9563920000000004E-3</v>
      </c>
      <c r="I44" s="4">
        <v>-9.2107799999999965E-4</v>
      </c>
      <c r="J44" s="4">
        <v>-4.8774700000000001E-3</v>
      </c>
      <c r="L44" s="7">
        <f>$C53*F44</f>
        <v>-138513.05635782704</v>
      </c>
      <c r="M44" s="7">
        <f t="shared" ref="M44:P44" si="31">$C53*G44</f>
        <v>-117074.03400966748</v>
      </c>
      <c r="N44" s="7">
        <f t="shared" si="31"/>
        <v>-255587.0903674945</v>
      </c>
      <c r="O44" s="7">
        <f t="shared" si="31"/>
        <v>-59502.608948130262</v>
      </c>
      <c r="P44" s="7">
        <f t="shared" si="31"/>
        <v>-315089.69931562478</v>
      </c>
      <c r="R44" s="7">
        <f>$C54*F44</f>
        <v>-230855.0939297117</v>
      </c>
      <c r="S44" s="7">
        <f t="shared" ref="S44:V44" si="32">$C54*G44</f>
        <v>-195123.39001611245</v>
      </c>
      <c r="T44" s="7">
        <f t="shared" si="32"/>
        <v>-425978.48394582415</v>
      </c>
      <c r="U44" s="7">
        <f t="shared" si="32"/>
        <v>-99171.014913550433</v>
      </c>
      <c r="V44" s="7">
        <f t="shared" si="32"/>
        <v>-525149.49885937455</v>
      </c>
      <c r="X44" s="7">
        <f>$C55*F44</f>
        <v>-461710.1878594234</v>
      </c>
      <c r="Y44" s="7">
        <f t="shared" ref="Y44:AB44" si="33">$C55*G44</f>
        <v>-390246.78003222489</v>
      </c>
      <c r="Z44" s="7">
        <f t="shared" si="33"/>
        <v>-851956.9678916483</v>
      </c>
      <c r="AA44" s="7">
        <f t="shared" si="33"/>
        <v>-198342.02982710087</v>
      </c>
      <c r="AB44" s="7">
        <f t="shared" si="33"/>
        <v>-1050298.9977187491</v>
      </c>
      <c r="AD44" s="7">
        <f>$C56*F44</f>
        <v>-1154275.4696485589</v>
      </c>
      <c r="AE44" s="7">
        <f t="shared" ref="AE44:AH44" si="34">$C56*G44</f>
        <v>-975616.9500805625</v>
      </c>
      <c r="AF44" s="7">
        <f t="shared" si="34"/>
        <v>-2129892.4197291215</v>
      </c>
      <c r="AG44" s="7">
        <f t="shared" si="34"/>
        <v>-495855.07456775231</v>
      </c>
      <c r="AH44" s="7">
        <f t="shared" si="34"/>
        <v>-2625747.4942968735</v>
      </c>
      <c r="AJ44" s="7">
        <f>$C57*F44</f>
        <v>-2308550.9392971178</v>
      </c>
      <c r="AK44" s="7">
        <f t="shared" ref="AK44:AN44" si="35">$C57*G44</f>
        <v>-1951233.900161125</v>
      </c>
      <c r="AL44" s="7">
        <f t="shared" si="35"/>
        <v>-4259784.839458243</v>
      </c>
      <c r="AM44" s="7">
        <f t="shared" si="35"/>
        <v>-991710.14913550462</v>
      </c>
      <c r="AN44" s="7">
        <f t="shared" si="35"/>
        <v>-5251494.9885937469</v>
      </c>
    </row>
    <row r="45" spans="1:40" x14ac:dyDescent="0.25">
      <c r="A45" s="51"/>
      <c r="B45" s="3" t="s">
        <v>23</v>
      </c>
      <c r="C45" s="7">
        <f>C$42*$C$12</f>
        <v>62328000</v>
      </c>
      <c r="E45" s="3" t="s">
        <v>9</v>
      </c>
      <c r="F45" s="4">
        <v>0.3247563892</v>
      </c>
      <c r="G45" s="4">
        <v>0.18761392420000006</v>
      </c>
      <c r="H45" s="4">
        <v>0.51237031340000005</v>
      </c>
      <c r="I45" s="4">
        <v>8.9859404800000001E-2</v>
      </c>
      <c r="J45" s="4">
        <v>0.60222971820000004</v>
      </c>
      <c r="L45" s="7">
        <f>$C53*F45</f>
        <v>20979604.800000001</v>
      </c>
      <c r="M45" s="7">
        <f t="shared" ref="M45:P45" si="36">$C53*G45</f>
        <v>12120057.112314876</v>
      </c>
      <c r="N45" s="7">
        <f t="shared" si="36"/>
        <v>33099661.912314877</v>
      </c>
      <c r="O45" s="7">
        <f t="shared" si="36"/>
        <v>5805012.1967153074</v>
      </c>
      <c r="P45" s="7">
        <f t="shared" si="36"/>
        <v>38904674.109030187</v>
      </c>
      <c r="R45" s="7">
        <f>$C54*F45</f>
        <v>34966008</v>
      </c>
      <c r="S45" s="7">
        <f t="shared" ref="S45:V45" si="37">$C54*G45</f>
        <v>20200095.187191457</v>
      </c>
      <c r="T45" s="7">
        <f t="shared" si="37"/>
        <v>55166103.187191457</v>
      </c>
      <c r="U45" s="7">
        <f t="shared" si="37"/>
        <v>9675020.3278588448</v>
      </c>
      <c r="V45" s="7">
        <f t="shared" si="37"/>
        <v>64841123.515050299</v>
      </c>
      <c r="X45" s="7">
        <f>$C55*F45</f>
        <v>69932016</v>
      </c>
      <c r="Y45" s="7">
        <f t="shared" ref="Y45:AB45" si="38">$C55*G45</f>
        <v>40400190.374382913</v>
      </c>
      <c r="Z45" s="7">
        <f t="shared" si="38"/>
        <v>110332206.37438291</v>
      </c>
      <c r="AA45" s="7">
        <f t="shared" si="38"/>
        <v>19350040.65571769</v>
      </c>
      <c r="AB45" s="7">
        <f t="shared" si="38"/>
        <v>129682247.0301006</v>
      </c>
      <c r="AD45" s="7">
        <f>$C56*F45</f>
        <v>174830040.00000006</v>
      </c>
      <c r="AE45" s="7">
        <f t="shared" ref="AE45:AH45" si="39">$C56*G45</f>
        <v>101000475.93595731</v>
      </c>
      <c r="AF45" s="7">
        <f t="shared" si="39"/>
        <v>275830515.93595737</v>
      </c>
      <c r="AG45" s="7">
        <f t="shared" si="39"/>
        <v>48375101.639294237</v>
      </c>
      <c r="AH45" s="7">
        <f t="shared" si="39"/>
        <v>324205617.57525158</v>
      </c>
      <c r="AJ45" s="7">
        <f>$C57*F45</f>
        <v>349660080.00000012</v>
      </c>
      <c r="AK45" s="7">
        <f t="shared" ref="AK45:AN45" si="40">$C57*G45</f>
        <v>202000951.87191463</v>
      </c>
      <c r="AL45" s="7">
        <f t="shared" si="40"/>
        <v>551661031.87191474</v>
      </c>
      <c r="AM45" s="7">
        <f t="shared" si="40"/>
        <v>96750203.278588474</v>
      </c>
      <c r="AN45" s="7">
        <f t="shared" si="40"/>
        <v>648411235.15050316</v>
      </c>
    </row>
    <row r="46" spans="1:40" ht="15.75" x14ac:dyDescent="0.25">
      <c r="A46" s="51"/>
      <c r="B46" s="35" t="s">
        <v>57</v>
      </c>
      <c r="C46" s="7">
        <f>C$42*$C$13</f>
        <v>155820000</v>
      </c>
      <c r="E46" s="15" t="s">
        <v>31</v>
      </c>
      <c r="F46" s="5"/>
      <c r="G46" s="5"/>
      <c r="H46" s="5"/>
      <c r="I46" s="5"/>
      <c r="J46" s="5"/>
    </row>
    <row r="47" spans="1:40" x14ac:dyDescent="0.25">
      <c r="A47" s="52"/>
      <c r="B47" s="35" t="s">
        <v>58</v>
      </c>
      <c r="C47" s="7">
        <f>C$42*$C$14</f>
        <v>311640000</v>
      </c>
      <c r="E47" s="3" t="s">
        <v>10</v>
      </c>
      <c r="F47" s="4">
        <v>0.152766398</v>
      </c>
      <c r="G47" s="4">
        <v>7.4574435500000008E-2</v>
      </c>
      <c r="H47" s="4">
        <v>0.22734083350000001</v>
      </c>
      <c r="I47" s="4">
        <v>2.9963669999999998E-2</v>
      </c>
      <c r="J47" s="4">
        <v>0.2573045035</v>
      </c>
      <c r="L47" s="7">
        <f>$C53*F47</f>
        <v>9868870.2157780696</v>
      </c>
      <c r="M47" s="7">
        <f t="shared" ref="M47:P47" si="41">$C53*G47</f>
        <v>4817587.0806642491</v>
      </c>
      <c r="N47" s="7">
        <f t="shared" si="41"/>
        <v>14686457.296442319</v>
      </c>
      <c r="O47" s="7">
        <f t="shared" si="41"/>
        <v>1935684.6419747544</v>
      </c>
      <c r="P47" s="7">
        <f t="shared" si="41"/>
        <v>16622141.938417073</v>
      </c>
      <c r="R47" s="7">
        <f>$C54*F47</f>
        <v>16448117.026296781</v>
      </c>
      <c r="S47" s="7">
        <f t="shared" ref="S47:V47" si="42">$C54*G47</f>
        <v>8029311.8011070816</v>
      </c>
      <c r="T47" s="7">
        <f t="shared" si="42"/>
        <v>24477428.827403862</v>
      </c>
      <c r="U47" s="7">
        <f t="shared" si="42"/>
        <v>3226141.0699579236</v>
      </c>
      <c r="V47" s="7">
        <f t="shared" si="42"/>
        <v>27703569.897361785</v>
      </c>
      <c r="X47" s="7">
        <f>$C55*F47</f>
        <v>32896234.052593563</v>
      </c>
      <c r="Y47" s="7">
        <f t="shared" ref="Y47:AB47" si="43">$C55*G47</f>
        <v>16058623.602214163</v>
      </c>
      <c r="Z47" s="7">
        <f t="shared" si="43"/>
        <v>48954857.654807724</v>
      </c>
      <c r="AA47" s="7">
        <f t="shared" si="43"/>
        <v>6452282.1399158472</v>
      </c>
      <c r="AB47" s="7">
        <f t="shared" si="43"/>
        <v>55407139.79472357</v>
      </c>
      <c r="AD47" s="7">
        <f>$C56*F47</f>
        <v>82240585.131483927</v>
      </c>
      <c r="AE47" s="7">
        <f t="shared" ref="AE47:AH47" si="44">$C56*G47</f>
        <v>40146559.005535416</v>
      </c>
      <c r="AF47" s="7">
        <f t="shared" si="44"/>
        <v>122387144.13701935</v>
      </c>
      <c r="AG47" s="7">
        <f t="shared" si="44"/>
        <v>16130705.349789623</v>
      </c>
      <c r="AH47" s="7">
        <f t="shared" si="44"/>
        <v>138517849.48680896</v>
      </c>
      <c r="AJ47" s="7">
        <f>$C57*F47</f>
        <v>164481170.26296785</v>
      </c>
      <c r="AK47" s="7">
        <f t="shared" ref="AK47:AN47" si="45">$C57*G47</f>
        <v>80293118.011070833</v>
      </c>
      <c r="AL47" s="7">
        <f t="shared" si="45"/>
        <v>244774288.2740387</v>
      </c>
      <c r="AM47" s="7">
        <f t="shared" si="45"/>
        <v>32261410.699579246</v>
      </c>
      <c r="AN47" s="7">
        <f t="shared" si="45"/>
        <v>277035698.97361791</v>
      </c>
    </row>
    <row r="48" spans="1:40" ht="18.75" x14ac:dyDescent="0.3">
      <c r="A48" s="50" t="s">
        <v>61</v>
      </c>
      <c r="B48" s="3" t="s">
        <v>21</v>
      </c>
      <c r="C48" s="7">
        <f>C43*$C$9</f>
        <v>20979604.800000001</v>
      </c>
      <c r="D48" s="2"/>
      <c r="E48" s="3" t="s">
        <v>11</v>
      </c>
      <c r="F48" s="4">
        <v>3.7432691300000001E-2</v>
      </c>
      <c r="G48" s="4">
        <v>1.27061048E-2</v>
      </c>
      <c r="H48" s="4">
        <v>5.0138796100000001E-2</v>
      </c>
      <c r="I48" s="4">
        <v>4.2448485999999966E-3</v>
      </c>
      <c r="J48" s="4">
        <v>5.4383644699999997E-2</v>
      </c>
      <c r="L48" s="7">
        <f>$C53*F48</f>
        <v>2418191.2848857306</v>
      </c>
      <c r="M48" s="7">
        <f t="shared" ref="M48:P48" si="46">$C53*G48</f>
        <v>820827.75309839251</v>
      </c>
      <c r="N48" s="7">
        <f t="shared" si="46"/>
        <v>3239019.037984123</v>
      </c>
      <c r="O48" s="7">
        <f t="shared" si="46"/>
        <v>274221.69055152562</v>
      </c>
      <c r="P48" s="7">
        <f t="shared" si="46"/>
        <v>3513240.7285356484</v>
      </c>
      <c r="R48" s="7">
        <f>$C54*F48</f>
        <v>4030318.8081428837</v>
      </c>
      <c r="S48" s="7">
        <f t="shared" ref="S48:V48" si="47">$C54*G48</f>
        <v>1368046.2551639874</v>
      </c>
      <c r="T48" s="7">
        <f t="shared" si="47"/>
        <v>5398365.0633068709</v>
      </c>
      <c r="U48" s="7">
        <f t="shared" si="47"/>
        <v>457036.15091920935</v>
      </c>
      <c r="V48" s="7">
        <f t="shared" si="47"/>
        <v>5855401.2142260801</v>
      </c>
      <c r="X48" s="7">
        <f>$C55*F48</f>
        <v>8060637.6162857674</v>
      </c>
      <c r="Y48" s="7">
        <f t="shared" ref="Y48:AB48" si="48">$C55*G48</f>
        <v>2736092.5103279748</v>
      </c>
      <c r="Z48" s="7">
        <f t="shared" si="48"/>
        <v>10796730.126613742</v>
      </c>
      <c r="AA48" s="7">
        <f t="shared" si="48"/>
        <v>914072.3018384187</v>
      </c>
      <c r="AB48" s="7">
        <f t="shared" si="48"/>
        <v>11710802.42845216</v>
      </c>
      <c r="AD48" s="7">
        <f>$C56*F48</f>
        <v>20151594.040714424</v>
      </c>
      <c r="AE48" s="7">
        <f t="shared" ref="AE48:AH48" si="49">$C56*G48</f>
        <v>6840231.2758199386</v>
      </c>
      <c r="AF48" s="7">
        <f t="shared" si="49"/>
        <v>26991825.316534363</v>
      </c>
      <c r="AG48" s="7">
        <f t="shared" si="49"/>
        <v>2285180.7545960471</v>
      </c>
      <c r="AH48" s="7">
        <f t="shared" si="49"/>
        <v>29277006.07113041</v>
      </c>
      <c r="AJ48" s="7">
        <f>$C57*F48</f>
        <v>40303188.081428848</v>
      </c>
      <c r="AK48" s="7">
        <f t="shared" ref="AK48:AN48" si="50">$C57*G48</f>
        <v>13680462.551639877</v>
      </c>
      <c r="AL48" s="7">
        <f t="shared" si="50"/>
        <v>53983650.633068725</v>
      </c>
      <c r="AM48" s="7">
        <f t="shared" si="50"/>
        <v>4570361.5091920942</v>
      </c>
      <c r="AN48" s="7">
        <f t="shared" si="50"/>
        <v>58554012.14226082</v>
      </c>
    </row>
    <row r="49" spans="1:40" s="2" customFormat="1" ht="18.75" x14ac:dyDescent="0.3">
      <c r="A49" s="51"/>
      <c r="B49" s="3" t="s">
        <v>22</v>
      </c>
      <c r="C49" s="7">
        <f t="shared" ref="C49:C52" si="51">C44*$C$9</f>
        <v>34966008</v>
      </c>
      <c r="D49"/>
      <c r="E49" s="3" t="s">
        <v>12</v>
      </c>
      <c r="F49" s="4">
        <v>1.1660456999999999E-3</v>
      </c>
      <c r="G49" s="4">
        <v>6.8043621000000009E-3</v>
      </c>
      <c r="H49" s="4">
        <v>7.9704078000000008E-3</v>
      </c>
      <c r="I49" s="4">
        <v>1.8522195999999998E-3</v>
      </c>
      <c r="J49" s="4">
        <v>9.8226274000000006E-3</v>
      </c>
      <c r="L49" s="7">
        <f>$C53*F49</f>
        <v>75327.780386404673</v>
      </c>
      <c r="M49" s="7">
        <f t="shared" ref="M49:P49" si="52">$C53*G49</f>
        <v>439568.95852227352</v>
      </c>
      <c r="N49" s="7">
        <f t="shared" si="52"/>
        <v>514896.73890867818</v>
      </c>
      <c r="O49" s="7">
        <f t="shared" si="52"/>
        <v>119655.33705599557</v>
      </c>
      <c r="P49" s="7">
        <f t="shared" si="52"/>
        <v>634552.07596467377</v>
      </c>
      <c r="Q49"/>
      <c r="R49" s="7">
        <f>$C54*F49</f>
        <v>125546.30064400777</v>
      </c>
      <c r="S49" s="7">
        <f t="shared" ref="S49:V49" si="53">$C54*G49</f>
        <v>732614.93087045581</v>
      </c>
      <c r="T49" s="7">
        <f t="shared" si="53"/>
        <v>858161.23151446355</v>
      </c>
      <c r="U49" s="7">
        <f t="shared" si="53"/>
        <v>199425.56175999259</v>
      </c>
      <c r="V49" s="7">
        <f t="shared" si="53"/>
        <v>1057586.7932744562</v>
      </c>
      <c r="W49"/>
      <c r="X49" s="7">
        <f>$C55*F49</f>
        <v>251092.60128801555</v>
      </c>
      <c r="Y49" s="7">
        <f t="shared" ref="Y49:AB49" si="54">$C55*G49</f>
        <v>1465229.8617409116</v>
      </c>
      <c r="Z49" s="7">
        <f t="shared" si="54"/>
        <v>1716322.4630289271</v>
      </c>
      <c r="AA49" s="7">
        <f t="shared" si="54"/>
        <v>398851.12351998518</v>
      </c>
      <c r="AB49" s="7">
        <f t="shared" si="54"/>
        <v>2115173.5865489123</v>
      </c>
      <c r="AD49" s="7">
        <f>$C56*F49</f>
        <v>627731.50322003907</v>
      </c>
      <c r="AE49" s="7">
        <f t="shared" ref="AE49:AH49" si="55">$C56*G49</f>
        <v>3663074.6543522798</v>
      </c>
      <c r="AF49" s="7">
        <f t="shared" si="55"/>
        <v>4290806.1575723188</v>
      </c>
      <c r="AG49" s="7">
        <f t="shared" si="55"/>
        <v>997127.80879996321</v>
      </c>
      <c r="AH49" s="7">
        <f t="shared" si="55"/>
        <v>5287933.9663722822</v>
      </c>
      <c r="AJ49" s="7">
        <f>$C57*F49</f>
        <v>1255463.0064400781</v>
      </c>
      <c r="AK49" s="7">
        <f t="shared" ref="AK49:AN49" si="56">$C57*G49</f>
        <v>7326149.3087045597</v>
      </c>
      <c r="AL49" s="7">
        <f t="shared" si="56"/>
        <v>8581612.3151446376</v>
      </c>
      <c r="AM49" s="7">
        <f t="shared" si="56"/>
        <v>1994255.6175999264</v>
      </c>
      <c r="AN49" s="7">
        <f t="shared" si="56"/>
        <v>10575867.932744564</v>
      </c>
    </row>
    <row r="50" spans="1:40" x14ac:dyDescent="0.25">
      <c r="A50" s="51"/>
      <c r="B50" s="3" t="s">
        <v>23</v>
      </c>
      <c r="C50" s="7">
        <f t="shared" si="51"/>
        <v>69932016</v>
      </c>
      <c r="E50" s="3" t="s">
        <v>13</v>
      </c>
      <c r="F50" s="4">
        <v>0.19136513500000002</v>
      </c>
      <c r="G50" s="4">
        <v>9.4084902400000017E-2</v>
      </c>
      <c r="H50" s="4">
        <v>0.28545003740000002</v>
      </c>
      <c r="I50" s="4">
        <v>3.6060738199999998E-2</v>
      </c>
      <c r="J50" s="4">
        <v>0.32151077560000002</v>
      </c>
      <c r="L50" s="7">
        <f>$C53*F50</f>
        <v>12362389.281050205</v>
      </c>
      <c r="M50" s="7">
        <f t="shared" ref="M50:P50" si="57">$C53*G50</f>
        <v>6077983.7922849162</v>
      </c>
      <c r="N50" s="7">
        <f t="shared" si="57"/>
        <v>18440373.073335122</v>
      </c>
      <c r="O50" s="7">
        <f t="shared" si="57"/>
        <v>2329561.6695822757</v>
      </c>
      <c r="P50" s="7">
        <f t="shared" si="57"/>
        <v>20769934.742917396</v>
      </c>
      <c r="R50" s="7">
        <f>$C54*F50</f>
        <v>20603982.135083675</v>
      </c>
      <c r="S50" s="7">
        <f t="shared" ref="S50:V50" si="58">$C54*G50</f>
        <v>10129972.987141525</v>
      </c>
      <c r="T50" s="7">
        <f t="shared" si="58"/>
        <v>30733955.122225199</v>
      </c>
      <c r="U50" s="7">
        <f t="shared" si="58"/>
        <v>3882602.7826371263</v>
      </c>
      <c r="V50" s="7">
        <f t="shared" si="58"/>
        <v>34616557.904862322</v>
      </c>
      <c r="X50" s="7">
        <f>$C55*F50</f>
        <v>41207964.270167351</v>
      </c>
      <c r="Y50" s="7">
        <f t="shared" ref="Y50:AB50" si="59">$C55*G50</f>
        <v>20259945.974283051</v>
      </c>
      <c r="Z50" s="7">
        <f t="shared" si="59"/>
        <v>61467910.244450398</v>
      </c>
      <c r="AA50" s="7">
        <f t="shared" si="59"/>
        <v>7765205.5652742526</v>
      </c>
      <c r="AB50" s="7">
        <f t="shared" si="59"/>
        <v>69233115.809724644</v>
      </c>
      <c r="AD50" s="7">
        <f>$C56*F50</f>
        <v>103019910.67541841</v>
      </c>
      <c r="AE50" s="7">
        <f t="shared" ref="AE50:AH50" si="60">$C56*G50</f>
        <v>50649864.935707644</v>
      </c>
      <c r="AF50" s="7">
        <f t="shared" si="60"/>
        <v>153669775.61112604</v>
      </c>
      <c r="AG50" s="7">
        <f t="shared" si="60"/>
        <v>19413013.913185637</v>
      </c>
      <c r="AH50" s="7">
        <f t="shared" si="60"/>
        <v>173082789.52431166</v>
      </c>
      <c r="AJ50" s="7">
        <f>$C57*F50</f>
        <v>206039821.35083681</v>
      </c>
      <c r="AK50" s="7">
        <f t="shared" ref="AK50:AN50" si="61">$C57*G50</f>
        <v>101299729.87141529</v>
      </c>
      <c r="AL50" s="7">
        <f t="shared" si="61"/>
        <v>307339551.22225207</v>
      </c>
      <c r="AM50" s="7">
        <f t="shared" si="61"/>
        <v>38826027.826371275</v>
      </c>
      <c r="AN50" s="7">
        <f t="shared" si="61"/>
        <v>346165579.04862332</v>
      </c>
    </row>
    <row r="51" spans="1:40" ht="15.75" x14ac:dyDescent="0.25">
      <c r="A51" s="51"/>
      <c r="B51" s="35" t="s">
        <v>57</v>
      </c>
      <c r="C51" s="7">
        <f t="shared" si="51"/>
        <v>174830040.00000003</v>
      </c>
      <c r="E51" s="15" t="s">
        <v>40</v>
      </c>
      <c r="F51" s="5"/>
      <c r="G51" s="5"/>
      <c r="H51" s="5"/>
      <c r="I51" s="5"/>
      <c r="J51" s="5"/>
    </row>
    <row r="52" spans="1:40" x14ac:dyDescent="0.25">
      <c r="A52" s="52"/>
      <c r="B52" s="35" t="s">
        <v>58</v>
      </c>
      <c r="C52" s="7">
        <f t="shared" si="51"/>
        <v>349660080.00000006</v>
      </c>
      <c r="E52" s="3" t="s">
        <v>14</v>
      </c>
      <c r="F52" s="4">
        <v>3.2641820337</v>
      </c>
      <c r="G52" s="4">
        <v>1.7732248915</v>
      </c>
      <c r="H52" s="4">
        <v>5.0374069252</v>
      </c>
      <c r="I52" s="4">
        <v>0.88895922589999987</v>
      </c>
      <c r="J52" s="4">
        <v>5.9263661510999999</v>
      </c>
      <c r="L52" s="21">
        <f>$C58*F52</f>
        <v>210.8695974572878</v>
      </c>
      <c r="M52" s="21">
        <f t="shared" ref="M52:P52" si="62">$C58*G52</f>
        <v>114.55219568376972</v>
      </c>
      <c r="N52" s="21">
        <f t="shared" si="62"/>
        <v>325.42179314105755</v>
      </c>
      <c r="O52" s="21">
        <f t="shared" si="62"/>
        <v>57.427702311378951</v>
      </c>
      <c r="P52" s="21">
        <f t="shared" si="62"/>
        <v>382.84949545243649</v>
      </c>
      <c r="R52" s="21">
        <f>$C59*F52</f>
        <v>351.44932909547964</v>
      </c>
      <c r="S52" s="21">
        <f t="shared" ref="S52:V52" si="63">$C59*G52</f>
        <v>190.92032613961621</v>
      </c>
      <c r="T52" s="21">
        <f t="shared" si="63"/>
        <v>542.36965523509582</v>
      </c>
      <c r="U52" s="21">
        <f t="shared" si="63"/>
        <v>95.712837185631585</v>
      </c>
      <c r="V52" s="21">
        <f t="shared" si="63"/>
        <v>638.08249242072748</v>
      </c>
      <c r="X52" s="21">
        <f>$C60*F52</f>
        <v>702.89865819095928</v>
      </c>
      <c r="Y52" s="21">
        <f t="shared" ref="Y52:AB52" si="64">$C60*G52</f>
        <v>381.84065227923242</v>
      </c>
      <c r="Z52" s="21">
        <f t="shared" si="64"/>
        <v>1084.7393104701916</v>
      </c>
      <c r="AA52" s="21">
        <f t="shared" si="64"/>
        <v>191.42567437126317</v>
      </c>
      <c r="AB52" s="21">
        <f t="shared" si="64"/>
        <v>1276.164984841455</v>
      </c>
      <c r="AD52" s="21">
        <f>$C61*F52</f>
        <v>1757.2466454773987</v>
      </c>
      <c r="AE52" s="21">
        <f t="shared" ref="AE52:AH52" si="65">$C61*G52</f>
        <v>954.60163069808118</v>
      </c>
      <c r="AF52" s="21">
        <f t="shared" si="65"/>
        <v>2711.8482761754799</v>
      </c>
      <c r="AG52" s="21">
        <f t="shared" si="65"/>
        <v>478.56418592815805</v>
      </c>
      <c r="AH52" s="21">
        <f t="shared" si="65"/>
        <v>3190.4124621036381</v>
      </c>
      <c r="AJ52" s="21">
        <f>$C62*F52</f>
        <v>3514.4932909547974</v>
      </c>
      <c r="AK52" s="21">
        <f t="shared" ref="AK52:AN52" si="66">$C62*G52</f>
        <v>1909.2032613961624</v>
      </c>
      <c r="AL52" s="21">
        <f t="shared" si="66"/>
        <v>5423.6965523509598</v>
      </c>
      <c r="AM52" s="21">
        <f t="shared" si="66"/>
        <v>957.12837185631611</v>
      </c>
      <c r="AN52" s="21">
        <f t="shared" si="66"/>
        <v>6380.8249242072761</v>
      </c>
    </row>
    <row r="53" spans="1:40" x14ac:dyDescent="0.25">
      <c r="A53" s="47" t="s">
        <v>26</v>
      </c>
      <c r="B53" s="3" t="s">
        <v>21</v>
      </c>
      <c r="C53" s="7">
        <f>C48/F$45</f>
        <v>64601053.274674118</v>
      </c>
    </row>
    <row r="54" spans="1:40" x14ac:dyDescent="0.25">
      <c r="A54" s="48"/>
      <c r="B54" s="3" t="s">
        <v>22</v>
      </c>
      <c r="C54" s="7">
        <f t="shared" ref="C54:C57" si="67">C49/F$45</f>
        <v>107668422.12445685</v>
      </c>
      <c r="F54" s="5"/>
      <c r="G54" s="5"/>
      <c r="H54" s="5"/>
      <c r="I54" s="5"/>
      <c r="J54" s="5"/>
    </row>
    <row r="55" spans="1:40" x14ac:dyDescent="0.25">
      <c r="A55" s="48"/>
      <c r="B55" s="3" t="s">
        <v>23</v>
      </c>
      <c r="C55" s="7">
        <f t="shared" si="67"/>
        <v>215336844.24891371</v>
      </c>
      <c r="F55" s="5"/>
      <c r="G55" s="5"/>
      <c r="H55" s="5"/>
      <c r="I55" s="5"/>
      <c r="J55" s="5"/>
    </row>
    <row r="56" spans="1:40" x14ac:dyDescent="0.25">
      <c r="A56" s="48"/>
      <c r="B56" s="35" t="s">
        <v>57</v>
      </c>
      <c r="C56" s="7">
        <f t="shared" si="67"/>
        <v>538342110.62228441</v>
      </c>
      <c r="F56" s="5"/>
      <c r="G56" s="5"/>
      <c r="H56" s="5"/>
      <c r="I56" s="5"/>
      <c r="J56" s="5"/>
    </row>
    <row r="57" spans="1:40" x14ac:dyDescent="0.25">
      <c r="A57" s="49"/>
      <c r="B57" s="35" t="s">
        <v>58</v>
      </c>
      <c r="C57" s="7">
        <f t="shared" si="67"/>
        <v>1076684221.2445688</v>
      </c>
      <c r="F57" s="5"/>
      <c r="G57" s="5"/>
      <c r="H57" s="5"/>
      <c r="I57" s="5"/>
      <c r="J57" s="5"/>
    </row>
    <row r="58" spans="1:40" x14ac:dyDescent="0.25">
      <c r="A58" s="46" t="s">
        <v>35</v>
      </c>
      <c r="B58" s="3" t="s">
        <v>21</v>
      </c>
      <c r="C58" s="4">
        <f>(1/1000000)*C53</f>
        <v>64.601053274674115</v>
      </c>
      <c r="F58" s="5"/>
      <c r="G58" s="5"/>
      <c r="H58" s="5"/>
      <c r="I58" s="5"/>
      <c r="J58" s="5"/>
    </row>
    <row r="59" spans="1:40" x14ac:dyDescent="0.25">
      <c r="A59" s="46"/>
      <c r="B59" s="3" t="s">
        <v>22</v>
      </c>
      <c r="C59" s="4">
        <f>(1/1000000)*C54</f>
        <v>107.66842212445685</v>
      </c>
      <c r="F59" s="5"/>
      <c r="G59" s="5"/>
      <c r="H59" s="5"/>
      <c r="I59" s="5"/>
      <c r="J59" s="5"/>
    </row>
    <row r="60" spans="1:40" x14ac:dyDescent="0.25">
      <c r="A60" s="46"/>
      <c r="B60" s="3" t="s">
        <v>23</v>
      </c>
      <c r="C60" s="4">
        <f>(1/1000000)*C55</f>
        <v>215.33684424891371</v>
      </c>
      <c r="F60" s="5"/>
      <c r="G60" s="5"/>
      <c r="H60" s="5"/>
      <c r="I60" s="5"/>
      <c r="J60" s="5"/>
    </row>
    <row r="61" spans="1:40" x14ac:dyDescent="0.25">
      <c r="A61" s="46"/>
      <c r="B61" s="35" t="s">
        <v>57</v>
      </c>
      <c r="C61" s="4">
        <f t="shared" ref="C61:C62" si="68">(1/1000000)*C56</f>
        <v>538.34211062228439</v>
      </c>
      <c r="F61" s="5"/>
      <c r="G61" s="5"/>
      <c r="H61" s="5"/>
      <c r="I61" s="5"/>
      <c r="J61" s="5"/>
    </row>
    <row r="62" spans="1:40" x14ac:dyDescent="0.25">
      <c r="A62" s="46"/>
      <c r="B62" s="35" t="s">
        <v>58</v>
      </c>
      <c r="C62" s="4">
        <f t="shared" si="68"/>
        <v>1076.6842212445688</v>
      </c>
      <c r="F62" s="5"/>
      <c r="G62" s="5"/>
      <c r="H62" s="5"/>
      <c r="I62" s="5"/>
      <c r="J62" s="5"/>
    </row>
    <row r="63" spans="1:40" x14ac:dyDescent="0.25">
      <c r="A63" s="37"/>
      <c r="B63" s="12"/>
      <c r="C63" s="23"/>
      <c r="F63" s="5"/>
      <c r="G63" s="5"/>
      <c r="H63" s="5"/>
      <c r="I63" s="5"/>
      <c r="J63" s="5"/>
    </row>
    <row r="64" spans="1:40" x14ac:dyDescent="0.25">
      <c r="F64" s="5"/>
      <c r="G64" s="5"/>
      <c r="H64" s="5"/>
      <c r="I64" s="5"/>
      <c r="J64" s="5"/>
    </row>
    <row r="65" spans="1:40" s="16" customFormat="1" ht="19.5" x14ac:dyDescent="0.3">
      <c r="A65" s="43" t="s">
        <v>43</v>
      </c>
      <c r="B65" s="43"/>
      <c r="C65" s="43"/>
      <c r="E65" s="43" t="s">
        <v>16</v>
      </c>
      <c r="F65" s="43"/>
      <c r="G65" s="43"/>
      <c r="H65" s="43"/>
      <c r="I65" s="43"/>
      <c r="J65" s="43"/>
      <c r="L65" s="43" t="s">
        <v>16</v>
      </c>
      <c r="M65" s="43"/>
      <c r="N65" s="43"/>
      <c r="O65" s="43"/>
      <c r="P65" s="43"/>
      <c r="R65" s="43" t="s">
        <v>16</v>
      </c>
      <c r="S65" s="43"/>
      <c r="T65" s="43"/>
      <c r="U65" s="43"/>
      <c r="V65" s="43"/>
      <c r="X65" s="43" t="s">
        <v>16</v>
      </c>
      <c r="Y65" s="43"/>
      <c r="Z65" s="43"/>
      <c r="AA65" s="43"/>
      <c r="AB65" s="43"/>
      <c r="AD65" s="43" t="s">
        <v>16</v>
      </c>
      <c r="AE65" s="43"/>
      <c r="AF65" s="43"/>
      <c r="AG65" s="43"/>
      <c r="AH65" s="43"/>
      <c r="AJ65" s="43" t="s">
        <v>16</v>
      </c>
      <c r="AK65" s="43"/>
      <c r="AL65" s="43"/>
      <c r="AM65" s="43"/>
      <c r="AN65" s="43"/>
    </row>
    <row r="66" spans="1:40" s="2" customFormat="1" ht="18.75" x14ac:dyDescent="0.3">
      <c r="A66" s="53" t="s">
        <v>28</v>
      </c>
      <c r="B66" s="53"/>
      <c r="C66" s="53"/>
      <c r="E66" s="19" t="s">
        <v>1</v>
      </c>
      <c r="F66" s="19" t="s">
        <v>2</v>
      </c>
      <c r="G66" s="19" t="s">
        <v>3</v>
      </c>
      <c r="H66" s="19" t="s">
        <v>4</v>
      </c>
      <c r="I66" s="19" t="s">
        <v>5</v>
      </c>
      <c r="J66" s="17"/>
      <c r="L66" s="19" t="s">
        <v>1</v>
      </c>
      <c r="M66" s="19" t="s">
        <v>2</v>
      </c>
      <c r="N66" s="19" t="s">
        <v>3</v>
      </c>
      <c r="O66" s="19" t="s">
        <v>4</v>
      </c>
      <c r="P66" s="19" t="s">
        <v>5</v>
      </c>
      <c r="R66" s="19" t="s">
        <v>1</v>
      </c>
      <c r="S66" s="19" t="s">
        <v>2</v>
      </c>
      <c r="T66" s="19" t="s">
        <v>3</v>
      </c>
      <c r="U66" s="19" t="s">
        <v>4</v>
      </c>
      <c r="V66" s="19" t="s">
        <v>5</v>
      </c>
      <c r="X66" s="19" t="s">
        <v>1</v>
      </c>
      <c r="Y66" s="19" t="s">
        <v>2</v>
      </c>
      <c r="Z66" s="19" t="s">
        <v>3</v>
      </c>
      <c r="AA66" s="19" t="s">
        <v>4</v>
      </c>
      <c r="AB66" s="19" t="s">
        <v>5</v>
      </c>
      <c r="AD66" s="19" t="s">
        <v>1</v>
      </c>
      <c r="AE66" s="19" t="s">
        <v>2</v>
      </c>
      <c r="AF66" s="19" t="s">
        <v>3</v>
      </c>
      <c r="AG66" s="19" t="s">
        <v>4</v>
      </c>
      <c r="AH66" s="19" t="s">
        <v>5</v>
      </c>
      <c r="AJ66" s="19" t="s">
        <v>1</v>
      </c>
      <c r="AK66" s="19" t="s">
        <v>2</v>
      </c>
      <c r="AL66" s="19" t="s">
        <v>3</v>
      </c>
      <c r="AM66" s="19" t="s">
        <v>4</v>
      </c>
      <c r="AN66" s="19" t="s">
        <v>5</v>
      </c>
    </row>
    <row r="67" spans="1:40" s="18" customFormat="1" ht="17.25" x14ac:dyDescent="0.3">
      <c r="A67" s="45" t="s">
        <v>36</v>
      </c>
      <c r="B67" s="45"/>
      <c r="C67" s="45"/>
      <c r="E67" s="30"/>
      <c r="F67" s="30"/>
      <c r="G67" s="30"/>
      <c r="H67" s="30"/>
      <c r="I67" s="30"/>
      <c r="J67" s="30"/>
      <c r="L67" s="42" t="s">
        <v>37</v>
      </c>
      <c r="M67" s="42"/>
      <c r="N67" s="42"/>
      <c r="O67" s="42"/>
      <c r="P67" s="42"/>
      <c r="R67" s="42" t="s">
        <v>38</v>
      </c>
      <c r="S67" s="42"/>
      <c r="T67" s="42"/>
      <c r="U67" s="42"/>
      <c r="V67" s="42"/>
      <c r="X67" s="42" t="s">
        <v>39</v>
      </c>
      <c r="Y67" s="42"/>
      <c r="Z67" s="42"/>
      <c r="AA67" s="42"/>
      <c r="AB67" s="42"/>
      <c r="AD67" s="42" t="s">
        <v>62</v>
      </c>
      <c r="AE67" s="42"/>
      <c r="AF67" s="42"/>
      <c r="AG67" s="42"/>
      <c r="AH67" s="42"/>
      <c r="AJ67" s="42" t="s">
        <v>63</v>
      </c>
      <c r="AK67" s="42"/>
      <c r="AL67" s="42"/>
      <c r="AM67" s="42"/>
      <c r="AN67" s="42"/>
    </row>
    <row r="68" spans="1:40" s="18" customFormat="1" ht="17.25" x14ac:dyDescent="0.3">
      <c r="A68" s="54" t="s">
        <v>44</v>
      </c>
      <c r="B68" s="54"/>
      <c r="C68" s="54"/>
      <c r="E68" s="42" t="s">
        <v>41</v>
      </c>
      <c r="F68" s="42"/>
      <c r="G68" s="42"/>
      <c r="H68" s="42"/>
      <c r="I68" s="42"/>
      <c r="J68" s="42"/>
      <c r="L68" s="42" t="s">
        <v>42</v>
      </c>
      <c r="M68" s="42"/>
      <c r="N68" s="42"/>
      <c r="O68" s="42"/>
      <c r="P68" s="42"/>
      <c r="R68" s="42" t="s">
        <v>42</v>
      </c>
      <c r="S68" s="42"/>
      <c r="T68" s="42"/>
      <c r="U68" s="42"/>
      <c r="V68" s="42"/>
      <c r="X68" s="42" t="s">
        <v>42</v>
      </c>
      <c r="Y68" s="42"/>
      <c r="Z68" s="42"/>
      <c r="AA68" s="42"/>
      <c r="AB68" s="42"/>
      <c r="AD68" s="42" t="s">
        <v>42</v>
      </c>
      <c r="AE68" s="42"/>
      <c r="AF68" s="42"/>
      <c r="AG68" s="42"/>
      <c r="AH68" s="42"/>
      <c r="AJ68" s="42" t="s">
        <v>42</v>
      </c>
      <c r="AK68" s="42"/>
      <c r="AL68" s="42"/>
      <c r="AM68" s="42"/>
      <c r="AN68" s="42"/>
    </row>
    <row r="69" spans="1:40" s="18" customFormat="1" ht="17.25" x14ac:dyDescent="0.3">
      <c r="A69" s="45" t="s">
        <v>29</v>
      </c>
      <c r="B69" s="45"/>
      <c r="C69" s="45"/>
      <c r="E69" s="42">
        <v>2014</v>
      </c>
      <c r="F69" s="42"/>
      <c r="G69" s="42"/>
      <c r="H69" s="42"/>
      <c r="I69" s="42"/>
      <c r="J69" s="42"/>
      <c r="L69" s="42" t="s">
        <v>32</v>
      </c>
      <c r="M69" s="42"/>
      <c r="N69" s="42"/>
      <c r="O69" s="42"/>
      <c r="P69" s="42"/>
      <c r="R69" s="42" t="s">
        <v>32</v>
      </c>
      <c r="S69" s="42"/>
      <c r="T69" s="42"/>
      <c r="U69" s="42"/>
      <c r="V69" s="42"/>
      <c r="X69" s="42" t="s">
        <v>32</v>
      </c>
      <c r="Y69" s="42"/>
      <c r="Z69" s="42"/>
      <c r="AA69" s="42"/>
      <c r="AB69" s="42"/>
      <c r="AD69" s="42" t="s">
        <v>32</v>
      </c>
      <c r="AE69" s="42"/>
      <c r="AF69" s="42"/>
      <c r="AG69" s="42"/>
      <c r="AH69" s="42"/>
      <c r="AJ69" s="42" t="s">
        <v>32</v>
      </c>
      <c r="AK69" s="42"/>
      <c r="AL69" s="42"/>
      <c r="AM69" s="42"/>
      <c r="AN69" s="42"/>
    </row>
    <row r="70" spans="1:40" s="1" customFormat="1" ht="15.75" x14ac:dyDescent="0.25">
      <c r="A70" s="15" t="s">
        <v>30</v>
      </c>
      <c r="B70" s="15" t="s">
        <v>33</v>
      </c>
      <c r="C70" s="15" t="s">
        <v>34</v>
      </c>
      <c r="E70" s="15" t="s">
        <v>31</v>
      </c>
    </row>
    <row r="71" spans="1:40" x14ac:dyDescent="0.25">
      <c r="A71" s="56" t="s">
        <v>25</v>
      </c>
      <c r="B71" s="57"/>
      <c r="C71" s="40">
        <v>3124800000</v>
      </c>
      <c r="E71" s="3" t="s">
        <v>6</v>
      </c>
      <c r="F71" s="4">
        <v>0.61989771169999996</v>
      </c>
      <c r="G71" s="4">
        <v>0.15344926470000009</v>
      </c>
      <c r="H71" s="4">
        <v>0.77334697640000005</v>
      </c>
      <c r="I71" s="4">
        <v>0.13815399289999997</v>
      </c>
      <c r="J71" s="4">
        <v>0.91150096930000002</v>
      </c>
      <c r="L71" s="7">
        <f>$C82*F71</f>
        <v>10682911.205894237</v>
      </c>
      <c r="M71" s="7">
        <f t="shared" ref="M71" si="69">$C82*G71</f>
        <v>2644444.1372501715</v>
      </c>
      <c r="N71" s="7">
        <f t="shared" ref="N71" si="70">$C82*H71</f>
        <v>13327355.343144409</v>
      </c>
      <c r="O71" s="7">
        <f t="shared" ref="O71" si="71">$C82*I71</f>
        <v>2380855.4395901677</v>
      </c>
      <c r="P71" s="7">
        <f t="shared" ref="P71" si="72">$C82*J71</f>
        <v>15708210.782734577</v>
      </c>
      <c r="R71" s="7">
        <f>$C83*F71</f>
        <v>17804852.009823728</v>
      </c>
      <c r="S71" s="7">
        <f t="shared" ref="S71" si="73">$C83*G71</f>
        <v>4407406.8954169527</v>
      </c>
      <c r="T71" s="7">
        <f t="shared" ref="T71" si="74">$C83*H71</f>
        <v>22212258.905240681</v>
      </c>
      <c r="U71" s="7">
        <f t="shared" ref="U71" si="75">$C83*I71</f>
        <v>3968092.399316946</v>
      </c>
      <c r="V71" s="7">
        <f t="shared" ref="V71" si="76">$C83*J71</f>
        <v>26180351.304557625</v>
      </c>
      <c r="X71" s="7">
        <f>$C84*F71</f>
        <v>35609704.019647457</v>
      </c>
      <c r="Y71" s="7">
        <f t="shared" ref="Y71" si="77">$C84*G71</f>
        <v>8814813.7908339053</v>
      </c>
      <c r="Z71" s="7">
        <f t="shared" ref="Z71" si="78">$C84*H71</f>
        <v>44424517.810481362</v>
      </c>
      <c r="AA71" s="7">
        <f t="shared" ref="AA71" si="79">$C84*I71</f>
        <v>7936184.7986338921</v>
      </c>
      <c r="AB71" s="7">
        <f t="shared" ref="AB71" si="80">$C84*J71</f>
        <v>52360702.60911525</v>
      </c>
      <c r="AD71" s="7">
        <f>$C85*F71</f>
        <v>89024260.049118653</v>
      </c>
      <c r="AE71" s="7">
        <f t="shared" ref="AE71" si="81">$C85*G71</f>
        <v>22037034.477084763</v>
      </c>
      <c r="AF71" s="7">
        <f t="shared" ref="AF71" si="82">$C85*H71</f>
        <v>111061294.52620341</v>
      </c>
      <c r="AG71" s="7">
        <f t="shared" ref="AG71" si="83">$C85*I71</f>
        <v>19840461.996584732</v>
      </c>
      <c r="AH71" s="7">
        <f t="shared" ref="AH71" si="84">$C85*J71</f>
        <v>130901756.52278814</v>
      </c>
      <c r="AJ71" s="7">
        <f>$C86*F71</f>
        <v>178048520.09823731</v>
      </c>
      <c r="AK71" s="7">
        <f t="shared" ref="AK71" si="85">$C86*G71</f>
        <v>44074068.954169527</v>
      </c>
      <c r="AL71" s="7">
        <f t="shared" ref="AL71" si="86">$C86*H71</f>
        <v>222122589.05240682</v>
      </c>
      <c r="AM71" s="7">
        <f t="shared" ref="AM71" si="87">$C86*I71</f>
        <v>39680923.993169464</v>
      </c>
      <c r="AN71" s="7">
        <f t="shared" ref="AN71" si="88">$C86*J71</f>
        <v>261803513.04557627</v>
      </c>
    </row>
    <row r="72" spans="1:40" x14ac:dyDescent="0.25">
      <c r="A72" s="50" t="s">
        <v>60</v>
      </c>
      <c r="B72" s="3" t="s">
        <v>21</v>
      </c>
      <c r="C72" s="7">
        <f>C$71*$C$10</f>
        <v>9374400</v>
      </c>
      <c r="E72" s="3" t="s">
        <v>7</v>
      </c>
      <c r="F72" s="4">
        <v>1.0224222599999999E-2</v>
      </c>
      <c r="G72" s="4">
        <v>3.6718918000000003E-3</v>
      </c>
      <c r="H72" s="4">
        <v>1.3896114399999999E-2</v>
      </c>
      <c r="I72" s="4">
        <v>2.3608744000000008E-3</v>
      </c>
      <c r="J72" s="4">
        <v>1.62569888E-2</v>
      </c>
      <c r="L72" s="7">
        <f>$C82*F72</f>
        <v>176197.55666714959</v>
      </c>
      <c r="M72" s="7">
        <f t="shared" ref="M72" si="89">$C82*G72</f>
        <v>63278.978639035304</v>
      </c>
      <c r="N72" s="7">
        <f t="shared" ref="N72" si="90">$C82*H72</f>
        <v>239476.5353061849</v>
      </c>
      <c r="O72" s="7">
        <f t="shared" ref="O72" si="91">$C82*I72</f>
        <v>40685.763324247549</v>
      </c>
      <c r="P72" s="7">
        <f t="shared" ref="P72" si="92">$C82*J72</f>
        <v>280162.29863043246</v>
      </c>
      <c r="R72" s="7">
        <f>$C83*F72</f>
        <v>293662.5944452493</v>
      </c>
      <c r="S72" s="7">
        <f t="shared" ref="S72" si="93">$C83*G72</f>
        <v>105464.96439839217</v>
      </c>
      <c r="T72" s="7">
        <f t="shared" ref="T72" si="94">$C83*H72</f>
        <v>399127.55884364148</v>
      </c>
      <c r="U72" s="7">
        <f t="shared" ref="U72" si="95">$C83*I72</f>
        <v>67809.60554041258</v>
      </c>
      <c r="V72" s="7">
        <f t="shared" ref="V72" si="96">$C83*J72</f>
        <v>466937.16438405408</v>
      </c>
      <c r="X72" s="7">
        <f>$C84*F72</f>
        <v>587325.1888904986</v>
      </c>
      <c r="Y72" s="7">
        <f t="shared" ref="Y72" si="97">$C84*G72</f>
        <v>210929.92879678434</v>
      </c>
      <c r="Z72" s="7">
        <f t="shared" ref="Z72" si="98">$C84*H72</f>
        <v>798255.11768728297</v>
      </c>
      <c r="AA72" s="7">
        <f t="shared" ref="AA72" si="99">$C84*I72</f>
        <v>135619.21108082516</v>
      </c>
      <c r="AB72" s="7">
        <f t="shared" ref="AB72" si="100">$C84*J72</f>
        <v>933874.32876810816</v>
      </c>
      <c r="AD72" s="7">
        <f>$C85*F72</f>
        <v>1468312.9722262467</v>
      </c>
      <c r="AE72" s="7">
        <f t="shared" ref="AE72" si="101">$C85*G72</f>
        <v>527324.82199196087</v>
      </c>
      <c r="AF72" s="7">
        <f t="shared" ref="AF72" si="102">$C85*H72</f>
        <v>1995637.7942182075</v>
      </c>
      <c r="AG72" s="7">
        <f t="shared" ref="AG72" si="103">$C85*I72</f>
        <v>339048.02770206297</v>
      </c>
      <c r="AH72" s="7">
        <f t="shared" ref="AH72" si="104">$C85*J72</f>
        <v>2334685.8219202706</v>
      </c>
      <c r="AJ72" s="7">
        <f>$C86*F72</f>
        <v>2936625.9444524935</v>
      </c>
      <c r="AK72" s="7">
        <f t="shared" ref="AK72" si="105">$C86*G72</f>
        <v>1054649.6439839217</v>
      </c>
      <c r="AL72" s="7">
        <f t="shared" ref="AL72" si="106">$C86*H72</f>
        <v>3991275.588436415</v>
      </c>
      <c r="AM72" s="7">
        <f t="shared" ref="AM72" si="107">$C86*I72</f>
        <v>678096.05540412595</v>
      </c>
      <c r="AN72" s="7">
        <f t="shared" ref="AN72" si="108">$C86*J72</f>
        <v>4669371.6438405411</v>
      </c>
    </row>
    <row r="73" spans="1:40" x14ac:dyDescent="0.25">
      <c r="A73" s="51"/>
      <c r="B73" s="3" t="s">
        <v>22</v>
      </c>
      <c r="C73" s="7">
        <f>C$71*$C$11</f>
        <v>15624000</v>
      </c>
      <c r="E73" s="3" t="s">
        <v>8</v>
      </c>
      <c r="F73" s="4">
        <v>-6.5937000000000005E-4</v>
      </c>
      <c r="G73" s="4">
        <v>-1.274596E-3</v>
      </c>
      <c r="H73" s="4">
        <v>-1.9339660000000001E-3</v>
      </c>
      <c r="I73" s="4">
        <v>-1.4072379999999999E-3</v>
      </c>
      <c r="J73" s="4">
        <v>-3.341204E-3</v>
      </c>
      <c r="L73" s="7">
        <f>$C82*F73</f>
        <v>-11363.150772912402</v>
      </c>
      <c r="M73" s="7">
        <f t="shared" ref="M73" si="109">$C82*G73</f>
        <v>-21965.552758771333</v>
      </c>
      <c r="N73" s="7">
        <f t="shared" ref="N73" si="110">$C82*H73</f>
        <v>-33328.703531683735</v>
      </c>
      <c r="O73" s="7">
        <f t="shared" ref="O73" si="111">$C82*I73</f>
        <v>-24251.418122407296</v>
      </c>
      <c r="P73" s="7">
        <f t="shared" ref="P73" si="112">$C82*J73</f>
        <v>-57580.121654091032</v>
      </c>
      <c r="R73" s="7">
        <f>$C83*F73</f>
        <v>-18938.584621520669</v>
      </c>
      <c r="S73" s="7">
        <f t="shared" ref="S73" si="113">$C83*G73</f>
        <v>-36609.254597952218</v>
      </c>
      <c r="T73" s="7">
        <f t="shared" ref="T73" si="114">$C83*H73</f>
        <v>-55547.839219472888</v>
      </c>
      <c r="U73" s="7">
        <f t="shared" ref="U73" si="115">$C83*I73</f>
        <v>-40419.030204012161</v>
      </c>
      <c r="V73" s="7">
        <f t="shared" ref="V73" si="116">$C83*J73</f>
        <v>-95966.869423485055</v>
      </c>
      <c r="X73" s="7">
        <f>$C84*F73</f>
        <v>-37877.169243041339</v>
      </c>
      <c r="Y73" s="7">
        <f t="shared" ref="Y73" si="117">$C84*G73</f>
        <v>-73218.509195904437</v>
      </c>
      <c r="Z73" s="7">
        <f t="shared" ref="Z73" si="118">$C84*H73</f>
        <v>-111095.67843894578</v>
      </c>
      <c r="AA73" s="7">
        <f t="shared" ref="AA73" si="119">$C84*I73</f>
        <v>-80838.060408024321</v>
      </c>
      <c r="AB73" s="7">
        <f t="shared" ref="AB73" si="120">$C84*J73</f>
        <v>-191933.73884697011</v>
      </c>
      <c r="AD73" s="7">
        <f>$C85*F73</f>
        <v>-94692.923107603347</v>
      </c>
      <c r="AE73" s="7">
        <f t="shared" ref="AE73" si="121">$C85*G73</f>
        <v>-183046.27298976111</v>
      </c>
      <c r="AF73" s="7">
        <f t="shared" ref="AF73" si="122">$C85*H73</f>
        <v>-277739.19609736447</v>
      </c>
      <c r="AG73" s="7">
        <f t="shared" ref="AG73" si="123">$C85*I73</f>
        <v>-202095.15102006082</v>
      </c>
      <c r="AH73" s="7">
        <f t="shared" ref="AH73" si="124">$C85*J73</f>
        <v>-479834.34711742529</v>
      </c>
      <c r="AJ73" s="7">
        <f>$C86*F73</f>
        <v>-189385.84621520669</v>
      </c>
      <c r="AK73" s="7">
        <f t="shared" ref="AK73" si="125">$C86*G73</f>
        <v>-366092.54597952223</v>
      </c>
      <c r="AL73" s="7">
        <f t="shared" ref="AL73" si="126">$C86*H73</f>
        <v>-555478.39219472895</v>
      </c>
      <c r="AM73" s="7">
        <f t="shared" ref="AM73" si="127">$C86*I73</f>
        <v>-404190.30204012163</v>
      </c>
      <c r="AN73" s="7">
        <f t="shared" ref="AN73" si="128">$C86*J73</f>
        <v>-959668.69423485058</v>
      </c>
    </row>
    <row r="74" spans="1:40" x14ac:dyDescent="0.25">
      <c r="A74" s="51"/>
      <c r="B74" s="3" t="s">
        <v>23</v>
      </c>
      <c r="C74" s="7">
        <f>C$71*$C$12</f>
        <v>31248000</v>
      </c>
      <c r="E74" s="3" t="s">
        <v>9</v>
      </c>
      <c r="F74" s="4">
        <v>0.61033285910000001</v>
      </c>
      <c r="G74" s="4">
        <v>0.15105196890000008</v>
      </c>
      <c r="H74" s="4">
        <v>0.76138482799999996</v>
      </c>
      <c r="I74" s="4">
        <v>0.13720035649999998</v>
      </c>
      <c r="J74" s="4">
        <v>0.89858518450000002</v>
      </c>
      <c r="L74" s="7">
        <f>$C82*F74</f>
        <v>10518076.800000001</v>
      </c>
      <c r="M74" s="7">
        <f t="shared" ref="M74" si="129">$C82*G74</f>
        <v>2603130.7113699075</v>
      </c>
      <c r="N74" s="7">
        <f t="shared" ref="N74" si="130">$C82*H74</f>
        <v>13121207.511369906</v>
      </c>
      <c r="O74" s="7">
        <f t="shared" ref="O74" si="131">$C82*I74</f>
        <v>2364421.0943883276</v>
      </c>
      <c r="P74" s="7">
        <f t="shared" ref="P74" si="132">$C82*J74</f>
        <v>15485628.605758235</v>
      </c>
      <c r="R74" s="7">
        <f>$C83*F74</f>
        <v>17530128</v>
      </c>
      <c r="S74" s="7">
        <f t="shared" ref="S74" si="133">$C83*G74</f>
        <v>4338551.1856165119</v>
      </c>
      <c r="T74" s="7">
        <f t="shared" ref="T74" si="134">$C83*H74</f>
        <v>21868679.185616508</v>
      </c>
      <c r="U74" s="7">
        <f t="shared" ref="U74" si="135">$C83*I74</f>
        <v>3940701.8239805461</v>
      </c>
      <c r="V74" s="7">
        <f t="shared" ref="V74" si="136">$C83*J74</f>
        <v>25809381.009597056</v>
      </c>
      <c r="X74" s="7">
        <f>$C84*F74</f>
        <v>35060256</v>
      </c>
      <c r="Y74" s="7">
        <f t="shared" ref="Y74" si="137">$C84*G74</f>
        <v>8677102.3712330237</v>
      </c>
      <c r="Z74" s="7">
        <f t="shared" ref="Z74" si="138">$C84*H74</f>
        <v>43737358.371233016</v>
      </c>
      <c r="AA74" s="7">
        <f t="shared" ref="AA74" si="139">$C84*I74</f>
        <v>7881403.6479610922</v>
      </c>
      <c r="AB74" s="7">
        <f t="shared" ref="AB74" si="140">$C84*J74</f>
        <v>51618762.019194111</v>
      </c>
      <c r="AD74" s="7">
        <f>$C85*F74</f>
        <v>87650640.000000015</v>
      </c>
      <c r="AE74" s="7">
        <f t="shared" ref="AE74" si="141">$C85*G74</f>
        <v>21692755.928082563</v>
      </c>
      <c r="AF74" s="7">
        <f t="shared" ref="AF74" si="142">$C85*H74</f>
        <v>109343395.92808256</v>
      </c>
      <c r="AG74" s="7">
        <f t="shared" ref="AG74" si="143">$C85*I74</f>
        <v>19703509.119902734</v>
      </c>
      <c r="AH74" s="7">
        <f t="shared" ref="AH74" si="144">$C85*J74</f>
        <v>129046905.0479853</v>
      </c>
      <c r="AJ74" s="7">
        <f>$C86*F74</f>
        <v>175301280.00000003</v>
      </c>
      <c r="AK74" s="7">
        <f t="shared" ref="AK74" si="145">$C86*G74</f>
        <v>43385511.856165126</v>
      </c>
      <c r="AL74" s="7">
        <f t="shared" ref="AL74" si="146">$C86*H74</f>
        <v>218686791.85616511</v>
      </c>
      <c r="AM74" s="7">
        <f t="shared" ref="AM74" si="147">$C86*I74</f>
        <v>39407018.239805467</v>
      </c>
      <c r="AN74" s="7">
        <f t="shared" ref="AN74" si="148">$C86*J74</f>
        <v>258093810.0959706</v>
      </c>
    </row>
    <row r="75" spans="1:40" ht="15.75" x14ac:dyDescent="0.25">
      <c r="A75" s="51"/>
      <c r="B75" s="35" t="s">
        <v>57</v>
      </c>
      <c r="C75" s="7">
        <f>C$71*$C$13</f>
        <v>78120000</v>
      </c>
      <c r="E75" s="15" t="s">
        <v>31</v>
      </c>
      <c r="F75" s="5"/>
      <c r="G75" s="5"/>
      <c r="H75" s="5"/>
      <c r="I75" s="5"/>
      <c r="J75" s="5"/>
    </row>
    <row r="76" spans="1:40" x14ac:dyDescent="0.25">
      <c r="A76" s="52"/>
      <c r="B76" s="35" t="s">
        <v>58</v>
      </c>
      <c r="C76" s="7">
        <f>C$71*$C$14</f>
        <v>156240000</v>
      </c>
      <c r="E76" s="3" t="s">
        <v>10</v>
      </c>
      <c r="F76" s="4">
        <v>0.27801565010000001</v>
      </c>
      <c r="G76" s="4">
        <v>6.9843588899999975E-2</v>
      </c>
      <c r="H76" s="4">
        <v>0.34785923899999999</v>
      </c>
      <c r="I76" s="4">
        <v>4.5722977900000017E-2</v>
      </c>
      <c r="J76" s="4">
        <v>0.3935822169</v>
      </c>
      <c r="L76" s="7">
        <f>$C82*F76</f>
        <v>4791139.6474142876</v>
      </c>
      <c r="M76" s="7">
        <f t="shared" ref="M76" si="149">$C82*G76</f>
        <v>1203638.672053643</v>
      </c>
      <c r="N76" s="7">
        <f t="shared" ref="N76" si="150">$C82*H76</f>
        <v>5994778.3194679301</v>
      </c>
      <c r="O76" s="7">
        <f t="shared" ref="O76" si="151">$C82*I76</f>
        <v>787959.85814374604</v>
      </c>
      <c r="P76" s="7">
        <f t="shared" ref="P76" si="152">$C82*J76</f>
        <v>6782738.177611677</v>
      </c>
      <c r="R76" s="7">
        <f>$C83*F76</f>
        <v>7985232.7456904789</v>
      </c>
      <c r="S76" s="7">
        <f t="shared" ref="S76" si="153">$C83*G76</f>
        <v>2006064.4534227385</v>
      </c>
      <c r="T76" s="7">
        <f t="shared" ref="T76" si="154">$C83*H76</f>
        <v>9991297.1991132163</v>
      </c>
      <c r="U76" s="7">
        <f t="shared" ref="U76" si="155">$C83*I76</f>
        <v>1313266.4302395766</v>
      </c>
      <c r="V76" s="7">
        <f t="shared" ref="V76" si="156">$C83*J76</f>
        <v>11304563.629352793</v>
      </c>
      <c r="X76" s="7">
        <f>$C84*F76</f>
        <v>15970465.491380958</v>
      </c>
      <c r="Y76" s="7">
        <f t="shared" ref="Y76" si="157">$C84*G76</f>
        <v>4012128.9068454769</v>
      </c>
      <c r="Z76" s="7">
        <f t="shared" ref="Z76" si="158">$C84*H76</f>
        <v>19982594.398226433</v>
      </c>
      <c r="AA76" s="7">
        <f t="shared" ref="AA76" si="159">$C84*I76</f>
        <v>2626532.8604791532</v>
      </c>
      <c r="AB76" s="7">
        <f t="shared" ref="AB76" si="160">$C84*J76</f>
        <v>22609127.258705586</v>
      </c>
      <c r="AD76" s="7">
        <f>$C85*F76</f>
        <v>39926163.728452399</v>
      </c>
      <c r="AE76" s="7">
        <f t="shared" ref="AE76" si="161">$C85*G76</f>
        <v>10030322.267113693</v>
      </c>
      <c r="AF76" s="7">
        <f t="shared" ref="AF76" si="162">$C85*H76</f>
        <v>49956485.995566092</v>
      </c>
      <c r="AG76" s="7">
        <f t="shared" ref="AG76" si="163">$C85*I76</f>
        <v>6566332.1511978842</v>
      </c>
      <c r="AH76" s="7">
        <f t="shared" ref="AH76" si="164">$C85*J76</f>
        <v>56522818.146763973</v>
      </c>
      <c r="AJ76" s="7">
        <f>$C86*F76</f>
        <v>79852327.456904799</v>
      </c>
      <c r="AK76" s="7">
        <f t="shared" ref="AK76" si="165">$C86*G76</f>
        <v>20060644.534227386</v>
      </c>
      <c r="AL76" s="7">
        <f t="shared" ref="AL76" si="166">$C86*H76</f>
        <v>99912971.991132185</v>
      </c>
      <c r="AM76" s="7">
        <f t="shared" ref="AM76" si="167">$C86*I76</f>
        <v>13132664.302395768</v>
      </c>
      <c r="AN76" s="7">
        <f t="shared" ref="AN76" si="168">$C86*J76</f>
        <v>113045636.29352795</v>
      </c>
    </row>
    <row r="77" spans="1:40" ht="18.75" x14ac:dyDescent="0.3">
      <c r="A77" s="50" t="s">
        <v>61</v>
      </c>
      <c r="B77" s="3" t="s">
        <v>21</v>
      </c>
      <c r="C77" s="7">
        <f>C72*$C$9</f>
        <v>10518076.800000001</v>
      </c>
      <c r="D77" s="2"/>
      <c r="E77" s="3" t="s">
        <v>11</v>
      </c>
      <c r="F77" s="4">
        <v>3.2117726100000001E-2</v>
      </c>
      <c r="G77" s="4">
        <v>9.9552918000000018E-3</v>
      </c>
      <c r="H77" s="4">
        <v>4.2073017900000002E-2</v>
      </c>
      <c r="I77" s="4">
        <v>6.4764927999999972E-3</v>
      </c>
      <c r="J77" s="4">
        <v>4.85495107E-2</v>
      </c>
      <c r="L77" s="7">
        <f>$C82*F77</f>
        <v>553495.85840636329</v>
      </c>
      <c r="M77" s="7">
        <f t="shared" ref="M77" si="169">$C82*G77</f>
        <v>171562.97937688779</v>
      </c>
      <c r="N77" s="7">
        <f t="shared" ref="N77" si="170">$C82*H77</f>
        <v>725058.83778325107</v>
      </c>
      <c r="O77" s="7">
        <f t="shared" ref="O77" si="171">$C82*I77</f>
        <v>111611.6356007728</v>
      </c>
      <c r="P77" s="7">
        <f t="shared" ref="P77" si="172">$C82*J77</f>
        <v>836670.47338402388</v>
      </c>
      <c r="R77" s="7">
        <f>$C83*F77</f>
        <v>922493.09734393889</v>
      </c>
      <c r="S77" s="7">
        <f t="shared" ref="S77" si="173">$C83*G77</f>
        <v>285938.29896147962</v>
      </c>
      <c r="T77" s="7">
        <f t="shared" ref="T77" si="174">$C83*H77</f>
        <v>1208431.3963054186</v>
      </c>
      <c r="U77" s="7">
        <f t="shared" ref="U77" si="175">$C83*I77</f>
        <v>186019.39266795467</v>
      </c>
      <c r="V77" s="7">
        <f t="shared" ref="V77" si="176">$C83*J77</f>
        <v>1394450.7889733731</v>
      </c>
      <c r="X77" s="7">
        <f>$C84*F77</f>
        <v>1844986.1946878778</v>
      </c>
      <c r="Y77" s="7">
        <f t="shared" ref="Y77" si="177">$C84*G77</f>
        <v>571876.59792295925</v>
      </c>
      <c r="Z77" s="7">
        <f t="shared" ref="Z77" si="178">$C84*H77</f>
        <v>2416862.7926108371</v>
      </c>
      <c r="AA77" s="7">
        <f t="shared" ref="AA77" si="179">$C84*I77</f>
        <v>372038.78533590934</v>
      </c>
      <c r="AB77" s="7">
        <f t="shared" ref="AB77" si="180">$C84*J77</f>
        <v>2788901.5779467463</v>
      </c>
      <c r="AD77" s="7">
        <f>$C85*F77</f>
        <v>4612465.4867196949</v>
      </c>
      <c r="AE77" s="7">
        <f t="shared" ref="AE77" si="181">$C85*G77</f>
        <v>1429691.4948073984</v>
      </c>
      <c r="AF77" s="7">
        <f t="shared" ref="AF77" si="182">$C85*H77</f>
        <v>6042156.9815270929</v>
      </c>
      <c r="AG77" s="7">
        <f t="shared" ref="AG77" si="183">$C85*I77</f>
        <v>930096.96333977347</v>
      </c>
      <c r="AH77" s="7">
        <f t="shared" ref="AH77" si="184">$C85*J77</f>
        <v>6972253.9448668668</v>
      </c>
      <c r="AJ77" s="7">
        <f>$C86*F77</f>
        <v>9224930.9734393898</v>
      </c>
      <c r="AK77" s="7">
        <f t="shared" ref="AK77" si="185">$C86*G77</f>
        <v>2859382.9896147968</v>
      </c>
      <c r="AL77" s="7">
        <f t="shared" ref="AL77" si="186">$C86*H77</f>
        <v>12084313.963054186</v>
      </c>
      <c r="AM77" s="7">
        <f t="shared" ref="AM77" si="187">$C86*I77</f>
        <v>1860193.9266795469</v>
      </c>
      <c r="AN77" s="7">
        <f t="shared" ref="AN77" si="188">$C86*J77</f>
        <v>13944507.889733734</v>
      </c>
    </row>
    <row r="78" spans="1:40" s="2" customFormat="1" ht="18.75" x14ac:dyDescent="0.3">
      <c r="A78" s="51"/>
      <c r="B78" s="3" t="s">
        <v>22</v>
      </c>
      <c r="C78" s="7">
        <f t="shared" ref="C78:C81" si="189">C73*$C$9</f>
        <v>17530128</v>
      </c>
      <c r="D78"/>
      <c r="E78" s="3" t="s">
        <v>12</v>
      </c>
      <c r="F78" s="4">
        <v>3.0864664000000001E-3</v>
      </c>
      <c r="G78" s="4">
        <v>7.4491208000000003E-3</v>
      </c>
      <c r="H78" s="4">
        <v>1.05355872E-2</v>
      </c>
      <c r="I78" s="4">
        <v>2.8238394E-3</v>
      </c>
      <c r="J78" s="4">
        <v>1.33594266E-2</v>
      </c>
      <c r="L78" s="7">
        <f>$C82*F78</f>
        <v>53190.140677810872</v>
      </c>
      <c r="M78" s="7">
        <f t="shared" ref="M78" si="190">$C82*G78</f>
        <v>128373.26959982688</v>
      </c>
      <c r="N78" s="7">
        <f t="shared" ref="N78" si="191">$C82*H78</f>
        <v>181563.41027763774</v>
      </c>
      <c r="O78" s="7">
        <f t="shared" ref="O78" si="192">$C82*I78</f>
        <v>48664.198948527366</v>
      </c>
      <c r="P78" s="7">
        <f t="shared" ref="P78" si="193">$C82*J78</f>
        <v>230227.60922616511</v>
      </c>
      <c r="Q78"/>
      <c r="R78" s="7">
        <f>$C83*F78</f>
        <v>88650.234463018118</v>
      </c>
      <c r="S78" s="7">
        <f t="shared" ref="S78" si="194">$C83*G78</f>
        <v>213955.44933304479</v>
      </c>
      <c r="T78" s="7">
        <f t="shared" ref="T78" si="195">$C83*H78</f>
        <v>302605.68379606289</v>
      </c>
      <c r="U78" s="7">
        <f t="shared" ref="U78" si="196">$C83*I78</f>
        <v>81106.998247545605</v>
      </c>
      <c r="V78" s="7">
        <f t="shared" ref="V78" si="197">$C83*J78</f>
        <v>383712.68204360851</v>
      </c>
      <c r="W78"/>
      <c r="X78" s="7">
        <f>$C84*F78</f>
        <v>177300.46892603624</v>
      </c>
      <c r="Y78" s="7">
        <f t="shared" ref="Y78" si="198">$C84*G78</f>
        <v>427910.89866608958</v>
      </c>
      <c r="Z78" s="7">
        <f t="shared" ref="Z78" si="199">$C84*H78</f>
        <v>605211.36759212578</v>
      </c>
      <c r="AA78" s="7">
        <f t="shared" ref="AA78" si="200">$C84*I78</f>
        <v>162213.99649509121</v>
      </c>
      <c r="AB78" s="7">
        <f t="shared" ref="AB78" si="201">$C84*J78</f>
        <v>767425.36408721702</v>
      </c>
      <c r="AD78" s="7">
        <f>$C85*F78</f>
        <v>443251.17231509066</v>
      </c>
      <c r="AE78" s="7">
        <f t="shared" ref="AE78" si="202">$C85*G78</f>
        <v>1069777.246665224</v>
      </c>
      <c r="AF78" s="7">
        <f t="shared" ref="AF78" si="203">$C85*H78</f>
        <v>1513028.4189803146</v>
      </c>
      <c r="AG78" s="7">
        <f t="shared" ref="AG78" si="204">$C85*I78</f>
        <v>405534.9912377281</v>
      </c>
      <c r="AH78" s="7">
        <f t="shared" ref="AH78" si="205">$C85*J78</f>
        <v>1918563.4102180426</v>
      </c>
      <c r="AJ78" s="7">
        <f>$C86*F78</f>
        <v>886502.34463018132</v>
      </c>
      <c r="AK78" s="7">
        <f t="shared" ref="AK78" si="206">$C86*G78</f>
        <v>2139554.4933304479</v>
      </c>
      <c r="AL78" s="7">
        <f t="shared" ref="AL78" si="207">$C86*H78</f>
        <v>3026056.8379606293</v>
      </c>
      <c r="AM78" s="7">
        <f t="shared" ref="AM78" si="208">$C86*I78</f>
        <v>811069.9824754562</v>
      </c>
      <c r="AN78" s="7">
        <f t="shared" ref="AN78" si="209">$C86*J78</f>
        <v>3837126.8204360851</v>
      </c>
    </row>
    <row r="79" spans="1:40" x14ac:dyDescent="0.25">
      <c r="A79" s="51"/>
      <c r="B79" s="3" t="s">
        <v>23</v>
      </c>
      <c r="C79" s="7">
        <f t="shared" si="189"/>
        <v>35060256</v>
      </c>
      <c r="E79" s="3" t="s">
        <v>13</v>
      </c>
      <c r="F79" s="4">
        <v>0.31321984260000002</v>
      </c>
      <c r="G79" s="4">
        <v>8.7248001499999978E-2</v>
      </c>
      <c r="H79" s="4">
        <v>0.40046784409999997</v>
      </c>
      <c r="I79" s="4">
        <v>5.5023310100000014E-2</v>
      </c>
      <c r="J79" s="4">
        <v>0.45549115420000003</v>
      </c>
      <c r="L79" s="7">
        <f>$C82*F79</f>
        <v>5397825.6464984613</v>
      </c>
      <c r="M79" s="7">
        <f t="shared" ref="M79" si="210">$C82*G79</f>
        <v>1503574.9210303577</v>
      </c>
      <c r="N79" s="7">
        <f t="shared" ref="N79" si="211">$C82*H79</f>
        <v>6901400.5675288187</v>
      </c>
      <c r="O79" s="7">
        <f t="shared" ref="O79" si="212">$C82*I79</f>
        <v>948235.69269304618</v>
      </c>
      <c r="P79" s="7">
        <f t="shared" ref="P79" si="213">$C82*J79</f>
        <v>7849636.260221866</v>
      </c>
      <c r="R79" s="7">
        <f>$C83*F79</f>
        <v>8996376.0774974357</v>
      </c>
      <c r="S79" s="7">
        <f t="shared" ref="S79" si="214">$C83*G79</f>
        <v>2505958.2017172631</v>
      </c>
      <c r="T79" s="7">
        <f t="shared" ref="T79" si="215">$C83*H79</f>
        <v>11502334.279214699</v>
      </c>
      <c r="U79" s="7">
        <f t="shared" ref="U79" si="216">$C83*I79</f>
        <v>1580392.8211550768</v>
      </c>
      <c r="V79" s="7">
        <f t="shared" ref="V79" si="217">$C83*J79</f>
        <v>13082727.100369776</v>
      </c>
      <c r="X79" s="7">
        <f>$C84*F79</f>
        <v>17992752.154994871</v>
      </c>
      <c r="Y79" s="7">
        <f t="shared" ref="Y79" si="218">$C84*G79</f>
        <v>5011916.4034345262</v>
      </c>
      <c r="Z79" s="7">
        <f t="shared" ref="Z79" si="219">$C84*H79</f>
        <v>23004668.558429398</v>
      </c>
      <c r="AA79" s="7">
        <f t="shared" ref="AA79" si="220">$C84*I79</f>
        <v>3160785.6423101537</v>
      </c>
      <c r="AB79" s="7">
        <f t="shared" ref="AB79" si="221">$C84*J79</f>
        <v>26165454.200739551</v>
      </c>
      <c r="AD79" s="7">
        <f>$C85*F79</f>
        <v>44981880.387487181</v>
      </c>
      <c r="AE79" s="7">
        <f t="shared" ref="AE79" si="222">$C85*G79</f>
        <v>12529791.008586315</v>
      </c>
      <c r="AF79" s="7">
        <f t="shared" ref="AF79" si="223">$C85*H79</f>
        <v>57511671.396073498</v>
      </c>
      <c r="AG79" s="7">
        <f t="shared" ref="AG79" si="224">$C85*I79</f>
        <v>7901964.1057753852</v>
      </c>
      <c r="AH79" s="7">
        <f t="shared" ref="AH79" si="225">$C85*J79</f>
        <v>65413635.501848884</v>
      </c>
      <c r="AJ79" s="7">
        <f>$C86*F79</f>
        <v>89963760.774974361</v>
      </c>
      <c r="AK79" s="7">
        <f t="shared" ref="AK79" si="226">$C86*G79</f>
        <v>25059582.017172631</v>
      </c>
      <c r="AL79" s="7">
        <f t="shared" ref="AL79" si="227">$C86*H79</f>
        <v>115023342.792147</v>
      </c>
      <c r="AM79" s="7">
        <f t="shared" ref="AM79" si="228">$C86*I79</f>
        <v>15803928.21155077</v>
      </c>
      <c r="AN79" s="7">
        <f t="shared" ref="AN79" si="229">$C86*J79</f>
        <v>130827271.00369777</v>
      </c>
    </row>
    <row r="80" spans="1:40" ht="15.75" x14ac:dyDescent="0.25">
      <c r="A80" s="51"/>
      <c r="B80" s="35" t="s">
        <v>57</v>
      </c>
      <c r="C80" s="7">
        <f t="shared" si="189"/>
        <v>87650640.000000015</v>
      </c>
      <c r="E80" s="15" t="s">
        <v>40</v>
      </c>
      <c r="F80" s="5"/>
      <c r="G80" s="5"/>
      <c r="H80" s="5"/>
      <c r="I80" s="5"/>
      <c r="J80" s="5"/>
    </row>
    <row r="81" spans="1:40" x14ac:dyDescent="0.25">
      <c r="A81" s="52"/>
      <c r="B81" s="35" t="s">
        <v>58</v>
      </c>
      <c r="C81" s="7">
        <f t="shared" si="189"/>
        <v>175301280.00000003</v>
      </c>
      <c r="E81" s="3" t="s">
        <v>14</v>
      </c>
      <c r="F81" s="4">
        <v>4.9084343835000004</v>
      </c>
      <c r="G81" s="4">
        <v>1.7074215368999992</v>
      </c>
      <c r="H81" s="4">
        <v>6.6158559203999996</v>
      </c>
      <c r="I81" s="4">
        <v>1.3567966459000003</v>
      </c>
      <c r="J81" s="4">
        <v>7.9726525662999999</v>
      </c>
      <c r="L81" s="21">
        <f>$C87*F81</f>
        <v>84.588743738201359</v>
      </c>
      <c r="M81" s="21">
        <f t="shared" ref="M81" si="230">$C87*G81</f>
        <v>29.424584613665324</v>
      </c>
      <c r="N81" s="21">
        <f t="shared" ref="N81" si="231">$C87*H81</f>
        <v>114.01332835186668</v>
      </c>
      <c r="O81" s="21">
        <f t="shared" ref="O81" si="232">$C87*I81</f>
        <v>23.38214485879482</v>
      </c>
      <c r="P81" s="21">
        <f t="shared" ref="P81" si="233">$C87*J81</f>
        <v>137.39547321066149</v>
      </c>
      <c r="R81" s="21">
        <f>$C88*F81</f>
        <v>140.98123956366891</v>
      </c>
      <c r="S81" s="21">
        <f t="shared" ref="S81" si="234">$C88*G81</f>
        <v>49.040974356108869</v>
      </c>
      <c r="T81" s="21">
        <f t="shared" ref="T81" si="235">$C88*H81</f>
        <v>190.02221391977778</v>
      </c>
      <c r="U81" s="21">
        <f t="shared" ref="U81" si="236">$C88*I81</f>
        <v>38.970241431324695</v>
      </c>
      <c r="V81" s="21">
        <f t="shared" ref="V81" si="237">$C88*J81</f>
        <v>228.99245535110248</v>
      </c>
      <c r="X81" s="21">
        <f>$C89*F81</f>
        <v>281.96247912733782</v>
      </c>
      <c r="Y81" s="21">
        <f t="shared" ref="Y81" si="238">$C89*G81</f>
        <v>98.081948712217738</v>
      </c>
      <c r="Z81" s="21">
        <f t="shared" ref="Z81" si="239">$C89*H81</f>
        <v>380.04442783955557</v>
      </c>
      <c r="AA81" s="21">
        <f t="shared" ref="AA81" si="240">$C89*I81</f>
        <v>77.94048286264939</v>
      </c>
      <c r="AB81" s="21">
        <f t="shared" ref="AB81" si="241">$C89*J81</f>
        <v>457.98491070220496</v>
      </c>
      <c r="AD81" s="21">
        <f>$C90*F81</f>
        <v>704.90619781834471</v>
      </c>
      <c r="AE81" s="21">
        <f t="shared" ref="AE81" si="242">$C90*G81</f>
        <v>245.20487178054441</v>
      </c>
      <c r="AF81" s="21">
        <f t="shared" ref="AF81" si="243">$C90*H81</f>
        <v>950.11106959888912</v>
      </c>
      <c r="AG81" s="21">
        <f t="shared" ref="AG81" si="244">$C90*I81</f>
        <v>194.85120715662353</v>
      </c>
      <c r="AH81" s="21">
        <f t="shared" ref="AH81" si="245">$C90*J81</f>
        <v>1144.9622767555127</v>
      </c>
      <c r="AJ81" s="21">
        <f>$C91*F81</f>
        <v>1409.8123956366894</v>
      </c>
      <c r="AK81" s="21">
        <f t="shared" ref="AK81" si="246">$C91*G81</f>
        <v>490.40974356108882</v>
      </c>
      <c r="AL81" s="21">
        <f t="shared" ref="AL81" si="247">$C91*H81</f>
        <v>1900.2221391977782</v>
      </c>
      <c r="AM81" s="21">
        <f t="shared" ref="AM81" si="248">$C91*I81</f>
        <v>389.70241431324706</v>
      </c>
      <c r="AN81" s="21">
        <f t="shared" ref="AN81" si="249">$C91*J81</f>
        <v>2289.9245535110254</v>
      </c>
    </row>
    <row r="82" spans="1:40" x14ac:dyDescent="0.25">
      <c r="A82" s="47" t="s">
        <v>26</v>
      </c>
      <c r="B82" s="3" t="s">
        <v>21</v>
      </c>
      <c r="C82" s="7">
        <f>C77/F$74</f>
        <v>17233345.121725891</v>
      </c>
    </row>
    <row r="83" spans="1:40" x14ac:dyDescent="0.25">
      <c r="A83" s="48"/>
      <c r="B83" s="3" t="s">
        <v>22</v>
      </c>
      <c r="C83" s="7">
        <f t="shared" ref="C83:C86" si="250">C78/F$74</f>
        <v>28722241.86954315</v>
      </c>
      <c r="F83" s="5"/>
      <c r="G83" s="5"/>
      <c r="H83" s="5"/>
      <c r="I83" s="5"/>
      <c r="J83" s="5"/>
    </row>
    <row r="84" spans="1:40" x14ac:dyDescent="0.25">
      <c r="A84" s="48"/>
      <c r="B84" s="3" t="s">
        <v>23</v>
      </c>
      <c r="C84" s="7">
        <f t="shared" si="250"/>
        <v>57444483.7390863</v>
      </c>
      <c r="F84" s="5"/>
      <c r="G84" s="5"/>
      <c r="H84" s="5"/>
      <c r="I84" s="5"/>
      <c r="J84" s="5"/>
    </row>
    <row r="85" spans="1:40" x14ac:dyDescent="0.25">
      <c r="A85" s="48"/>
      <c r="B85" s="35" t="s">
        <v>57</v>
      </c>
      <c r="C85" s="7">
        <f t="shared" si="250"/>
        <v>143611209.34771577</v>
      </c>
      <c r="F85" s="5"/>
      <c r="G85" s="5"/>
      <c r="H85" s="5"/>
      <c r="I85" s="5"/>
      <c r="J85" s="5"/>
    </row>
    <row r="86" spans="1:40" x14ac:dyDescent="0.25">
      <c r="A86" s="49"/>
      <c r="B86" s="35" t="s">
        <v>58</v>
      </c>
      <c r="C86" s="7">
        <f t="shared" si="250"/>
        <v>287222418.69543153</v>
      </c>
      <c r="F86" s="5"/>
      <c r="G86" s="5"/>
      <c r="H86" s="5"/>
      <c r="I86" s="5"/>
      <c r="J86" s="5"/>
    </row>
    <row r="87" spans="1:40" x14ac:dyDescent="0.25">
      <c r="A87" s="46" t="s">
        <v>35</v>
      </c>
      <c r="B87" s="3" t="s">
        <v>21</v>
      </c>
      <c r="C87" s="4">
        <f>(1/1000000)*C82</f>
        <v>17.23334512172589</v>
      </c>
      <c r="F87" s="5"/>
      <c r="G87" s="5"/>
      <c r="H87" s="5"/>
      <c r="I87" s="5"/>
      <c r="J87" s="5"/>
    </row>
    <row r="88" spans="1:40" x14ac:dyDescent="0.25">
      <c r="A88" s="46"/>
      <c r="B88" s="3" t="s">
        <v>22</v>
      </c>
      <c r="C88" s="4">
        <f>(1/1000000)*C83</f>
        <v>28.722241869543147</v>
      </c>
      <c r="F88" s="5"/>
      <c r="G88" s="5"/>
      <c r="H88" s="5"/>
      <c r="I88" s="5"/>
      <c r="J88" s="5"/>
    </row>
    <row r="89" spans="1:40" x14ac:dyDescent="0.25">
      <c r="A89" s="46"/>
      <c r="B89" s="3" t="s">
        <v>23</v>
      </c>
      <c r="C89" s="4">
        <f>(1/1000000)*C84</f>
        <v>57.444483739086294</v>
      </c>
      <c r="F89" s="5"/>
      <c r="G89" s="5"/>
      <c r="H89" s="5"/>
      <c r="I89" s="5"/>
      <c r="J89" s="5"/>
    </row>
    <row r="90" spans="1:40" x14ac:dyDescent="0.25">
      <c r="A90" s="46"/>
      <c r="B90" s="35" t="s">
        <v>57</v>
      </c>
      <c r="C90" s="4">
        <f t="shared" ref="C90:C91" si="251">(1/1000000)*C85</f>
        <v>143.61120934771577</v>
      </c>
      <c r="F90" s="5"/>
      <c r="G90" s="5"/>
      <c r="H90" s="5"/>
      <c r="I90" s="5"/>
      <c r="J90" s="5"/>
    </row>
    <row r="91" spans="1:40" x14ac:dyDescent="0.25">
      <c r="A91" s="46"/>
      <c r="B91" s="35" t="s">
        <v>58</v>
      </c>
      <c r="C91" s="4">
        <f t="shared" si="251"/>
        <v>287.22241869543154</v>
      </c>
      <c r="F91" s="5"/>
      <c r="G91" s="5"/>
      <c r="H91" s="5"/>
      <c r="I91" s="5"/>
      <c r="J91" s="5"/>
    </row>
    <row r="92" spans="1:40" x14ac:dyDescent="0.25">
      <c r="A92" s="24"/>
      <c r="B92" s="12"/>
      <c r="C92" s="23"/>
      <c r="F92" s="5"/>
      <c r="G92" s="5"/>
      <c r="H92" s="5"/>
      <c r="I92" s="5"/>
      <c r="J92" s="5"/>
    </row>
    <row r="93" spans="1:40" x14ac:dyDescent="0.25">
      <c r="F93" s="5"/>
      <c r="G93" s="5"/>
      <c r="H93" s="5"/>
      <c r="I93" s="5"/>
      <c r="J93" s="5"/>
    </row>
    <row r="94" spans="1:40" s="16" customFormat="1" ht="19.5" x14ac:dyDescent="0.3">
      <c r="A94" s="43" t="s">
        <v>43</v>
      </c>
      <c r="B94" s="43"/>
      <c r="C94" s="43"/>
      <c r="E94" s="43" t="s">
        <v>17</v>
      </c>
      <c r="F94" s="43"/>
      <c r="G94" s="43"/>
      <c r="H94" s="43"/>
      <c r="I94" s="43"/>
      <c r="J94" s="43"/>
      <c r="L94" s="43" t="s">
        <v>17</v>
      </c>
      <c r="M94" s="43"/>
      <c r="N94" s="43"/>
      <c r="O94" s="43"/>
      <c r="P94" s="43"/>
      <c r="R94" s="43" t="s">
        <v>17</v>
      </c>
      <c r="S94" s="43"/>
      <c r="T94" s="43"/>
      <c r="U94" s="43"/>
      <c r="V94" s="43"/>
      <c r="X94" s="43" t="s">
        <v>17</v>
      </c>
      <c r="Y94" s="43"/>
      <c r="Z94" s="43"/>
      <c r="AA94" s="43"/>
      <c r="AB94" s="43"/>
      <c r="AD94" s="43" t="s">
        <v>17</v>
      </c>
      <c r="AE94" s="43"/>
      <c r="AF94" s="43"/>
      <c r="AG94" s="43"/>
      <c r="AH94" s="43"/>
      <c r="AJ94" s="43" t="s">
        <v>17</v>
      </c>
      <c r="AK94" s="43"/>
      <c r="AL94" s="43"/>
      <c r="AM94" s="43"/>
      <c r="AN94" s="43"/>
    </row>
    <row r="95" spans="1:40" s="2" customFormat="1" ht="18.75" x14ac:dyDescent="0.3">
      <c r="A95" s="53" t="s">
        <v>28</v>
      </c>
      <c r="B95" s="53"/>
      <c r="C95" s="53"/>
      <c r="E95" s="19" t="s">
        <v>1</v>
      </c>
      <c r="F95" s="19" t="s">
        <v>2</v>
      </c>
      <c r="G95" s="19" t="s">
        <v>3</v>
      </c>
      <c r="H95" s="19" t="s">
        <v>4</v>
      </c>
      <c r="I95" s="19" t="s">
        <v>5</v>
      </c>
      <c r="J95" s="17"/>
      <c r="L95" s="19" t="s">
        <v>1</v>
      </c>
      <c r="M95" s="19" t="s">
        <v>2</v>
      </c>
      <c r="N95" s="19" t="s">
        <v>3</v>
      </c>
      <c r="O95" s="19" t="s">
        <v>4</v>
      </c>
      <c r="P95" s="19" t="s">
        <v>5</v>
      </c>
      <c r="R95" s="19" t="s">
        <v>1</v>
      </c>
      <c r="S95" s="19" t="s">
        <v>2</v>
      </c>
      <c r="T95" s="19" t="s">
        <v>3</v>
      </c>
      <c r="U95" s="19" t="s">
        <v>4</v>
      </c>
      <c r="V95" s="19" t="s">
        <v>5</v>
      </c>
      <c r="X95" s="19" t="s">
        <v>1</v>
      </c>
      <c r="Y95" s="19" t="s">
        <v>2</v>
      </c>
      <c r="Z95" s="19" t="s">
        <v>3</v>
      </c>
      <c r="AA95" s="19" t="s">
        <v>4</v>
      </c>
      <c r="AB95" s="19" t="s">
        <v>5</v>
      </c>
      <c r="AD95" s="19" t="s">
        <v>1</v>
      </c>
      <c r="AE95" s="19" t="s">
        <v>2</v>
      </c>
      <c r="AF95" s="19" t="s">
        <v>3</v>
      </c>
      <c r="AG95" s="19" t="s">
        <v>4</v>
      </c>
      <c r="AH95" s="19" t="s">
        <v>5</v>
      </c>
      <c r="AJ95" s="19" t="s">
        <v>1</v>
      </c>
      <c r="AK95" s="19" t="s">
        <v>2</v>
      </c>
      <c r="AL95" s="19" t="s">
        <v>3</v>
      </c>
      <c r="AM95" s="19" t="s">
        <v>4</v>
      </c>
      <c r="AN95" s="19" t="s">
        <v>5</v>
      </c>
    </row>
    <row r="96" spans="1:40" s="18" customFormat="1" ht="17.25" x14ac:dyDescent="0.3">
      <c r="A96" s="45" t="s">
        <v>36</v>
      </c>
      <c r="B96" s="45"/>
      <c r="C96" s="45"/>
      <c r="E96" s="30"/>
      <c r="F96" s="30"/>
      <c r="G96" s="30"/>
      <c r="H96" s="30"/>
      <c r="I96" s="30"/>
      <c r="J96" s="30"/>
      <c r="L96" s="42" t="s">
        <v>37</v>
      </c>
      <c r="M96" s="42"/>
      <c r="N96" s="42"/>
      <c r="O96" s="42"/>
      <c r="P96" s="42"/>
      <c r="R96" s="42" t="s">
        <v>38</v>
      </c>
      <c r="S96" s="42"/>
      <c r="T96" s="42"/>
      <c r="U96" s="42"/>
      <c r="V96" s="42"/>
      <c r="X96" s="42" t="s">
        <v>39</v>
      </c>
      <c r="Y96" s="42"/>
      <c r="Z96" s="42"/>
      <c r="AA96" s="42"/>
      <c r="AB96" s="42"/>
      <c r="AD96" s="42" t="s">
        <v>62</v>
      </c>
      <c r="AE96" s="42"/>
      <c r="AF96" s="42"/>
      <c r="AG96" s="42"/>
      <c r="AH96" s="42"/>
      <c r="AJ96" s="42" t="s">
        <v>63</v>
      </c>
      <c r="AK96" s="42"/>
      <c r="AL96" s="42"/>
      <c r="AM96" s="42"/>
      <c r="AN96" s="42"/>
    </row>
    <row r="97" spans="1:40" s="18" customFormat="1" ht="17.25" x14ac:dyDescent="0.3">
      <c r="A97" s="54" t="s">
        <v>44</v>
      </c>
      <c r="B97" s="54"/>
      <c r="C97" s="54"/>
      <c r="E97" s="42" t="s">
        <v>41</v>
      </c>
      <c r="F97" s="42"/>
      <c r="G97" s="42"/>
      <c r="H97" s="42"/>
      <c r="I97" s="42"/>
      <c r="J97" s="42"/>
      <c r="L97" s="42" t="s">
        <v>42</v>
      </c>
      <c r="M97" s="42"/>
      <c r="N97" s="42"/>
      <c r="O97" s="42"/>
      <c r="P97" s="42"/>
      <c r="R97" s="42" t="s">
        <v>42</v>
      </c>
      <c r="S97" s="42"/>
      <c r="T97" s="42"/>
      <c r="U97" s="42"/>
      <c r="V97" s="42"/>
      <c r="X97" s="42" t="s">
        <v>42</v>
      </c>
      <c r="Y97" s="42"/>
      <c r="Z97" s="42"/>
      <c r="AA97" s="42"/>
      <c r="AB97" s="42"/>
      <c r="AD97" s="42" t="s">
        <v>42</v>
      </c>
      <c r="AE97" s="42"/>
      <c r="AF97" s="42"/>
      <c r="AG97" s="42"/>
      <c r="AH97" s="42"/>
      <c r="AJ97" s="42" t="s">
        <v>42</v>
      </c>
      <c r="AK97" s="42"/>
      <c r="AL97" s="42"/>
      <c r="AM97" s="42"/>
      <c r="AN97" s="42"/>
    </row>
    <row r="98" spans="1:40" s="18" customFormat="1" ht="17.25" x14ac:dyDescent="0.3">
      <c r="A98" s="45" t="s">
        <v>29</v>
      </c>
      <c r="B98" s="45"/>
      <c r="C98" s="45"/>
      <c r="E98" s="42">
        <v>2014</v>
      </c>
      <c r="F98" s="42"/>
      <c r="G98" s="42"/>
      <c r="H98" s="42"/>
      <c r="I98" s="42"/>
      <c r="J98" s="42"/>
      <c r="L98" s="42" t="s">
        <v>32</v>
      </c>
      <c r="M98" s="42"/>
      <c r="N98" s="42"/>
      <c r="O98" s="42"/>
      <c r="P98" s="42"/>
      <c r="R98" s="42" t="s">
        <v>32</v>
      </c>
      <c r="S98" s="42"/>
      <c r="T98" s="42"/>
      <c r="U98" s="42"/>
      <c r="V98" s="42"/>
      <c r="X98" s="42" t="s">
        <v>32</v>
      </c>
      <c r="Y98" s="42"/>
      <c r="Z98" s="42"/>
      <c r="AA98" s="42"/>
      <c r="AB98" s="42"/>
      <c r="AD98" s="42" t="s">
        <v>32</v>
      </c>
      <c r="AE98" s="42"/>
      <c r="AF98" s="42"/>
      <c r="AG98" s="42"/>
      <c r="AH98" s="42"/>
      <c r="AJ98" s="42" t="s">
        <v>32</v>
      </c>
      <c r="AK98" s="42"/>
      <c r="AL98" s="42"/>
      <c r="AM98" s="42"/>
      <c r="AN98" s="42"/>
    </row>
    <row r="99" spans="1:40" s="1" customFormat="1" ht="15.75" x14ac:dyDescent="0.25">
      <c r="A99" s="15" t="s">
        <v>30</v>
      </c>
      <c r="B99" s="15" t="s">
        <v>33</v>
      </c>
      <c r="C99" s="15" t="s">
        <v>34</v>
      </c>
      <c r="E99" s="15" t="s">
        <v>31</v>
      </c>
    </row>
    <row r="100" spans="1:40" x14ac:dyDescent="0.25">
      <c r="A100" s="56" t="s">
        <v>25</v>
      </c>
      <c r="B100" s="57"/>
      <c r="C100" s="40">
        <v>3492100000</v>
      </c>
      <c r="E100" s="3" t="s">
        <v>6</v>
      </c>
      <c r="F100" s="4">
        <v>0.62837743329999995</v>
      </c>
      <c r="G100" s="4">
        <v>0.17905945580000004</v>
      </c>
      <c r="H100" s="4">
        <v>0.8074368891</v>
      </c>
      <c r="I100" s="4">
        <v>0.16911103719999998</v>
      </c>
      <c r="J100" s="4">
        <v>0.97654792629999998</v>
      </c>
      <c r="L100" s="7">
        <f>$C111*F100</f>
        <v>11730321.336424986</v>
      </c>
      <c r="M100" s="7">
        <f t="shared" ref="M100" si="252">$C111*G100</f>
        <v>3342616.7834015805</v>
      </c>
      <c r="N100" s="7">
        <f t="shared" ref="N100" si="253">$C111*H100</f>
        <v>15072938.119826566</v>
      </c>
      <c r="O100" s="7">
        <f t="shared" ref="O100" si="254">$C111*I100</f>
        <v>3156903.3239693828</v>
      </c>
      <c r="P100" s="7">
        <f t="shared" ref="P100" si="255">$C111*J100</f>
        <v>18229841.443795949</v>
      </c>
      <c r="R100" s="7">
        <f>$C112*F100</f>
        <v>19550535.56070831</v>
      </c>
      <c r="S100" s="7">
        <f t="shared" ref="S100" si="256">$C112*G100</f>
        <v>5571027.9723359682</v>
      </c>
      <c r="T100" s="7">
        <f t="shared" ref="T100" si="257">$C112*H100</f>
        <v>25121563.533044279</v>
      </c>
      <c r="U100" s="7">
        <f t="shared" ref="U100" si="258">$C112*I100</f>
        <v>5261505.5399489719</v>
      </c>
      <c r="V100" s="7">
        <f t="shared" ref="V100" si="259">$C112*J100</f>
        <v>30383069.072993249</v>
      </c>
      <c r="X100" s="7">
        <f>$C113*F100</f>
        <v>39101071.121416621</v>
      </c>
      <c r="Y100" s="7">
        <f t="shared" ref="Y100" si="260">$C113*G100</f>
        <v>11142055.944671936</v>
      </c>
      <c r="Z100" s="7">
        <f t="shared" ref="Z100" si="261">$C113*H100</f>
        <v>50243127.066088557</v>
      </c>
      <c r="AA100" s="7">
        <f t="shared" ref="AA100" si="262">$C113*I100</f>
        <v>10523011.079897944</v>
      </c>
      <c r="AB100" s="7">
        <f t="shared" ref="AB100" si="263">$C113*J100</f>
        <v>60766138.145986497</v>
      </c>
      <c r="AD100" s="7">
        <f>$C114*F100</f>
        <v>97752677.803541541</v>
      </c>
      <c r="AE100" s="7">
        <f t="shared" ref="AE100" si="264">$C114*G100</f>
        <v>27855139.861679837</v>
      </c>
      <c r="AF100" s="7">
        <f t="shared" ref="AF100" si="265">$C114*H100</f>
        <v>125607817.66522138</v>
      </c>
      <c r="AG100" s="7">
        <f t="shared" ref="AG100" si="266">$C114*I100</f>
        <v>26307527.699744858</v>
      </c>
      <c r="AH100" s="7">
        <f t="shared" ref="AH100" si="267">$C114*J100</f>
        <v>151915345.36496624</v>
      </c>
      <c r="AJ100" s="7">
        <f>$C115*F100</f>
        <v>195505355.60708308</v>
      </c>
      <c r="AK100" s="7">
        <f t="shared" ref="AK100" si="268">$C115*G100</f>
        <v>55710279.723359674</v>
      </c>
      <c r="AL100" s="7">
        <f t="shared" ref="AL100" si="269">$C115*H100</f>
        <v>251215635.33044276</v>
      </c>
      <c r="AM100" s="7">
        <f t="shared" ref="AM100" si="270">$C115*I100</f>
        <v>52615055.399489716</v>
      </c>
      <c r="AN100" s="7">
        <f t="shared" ref="AN100" si="271">$C115*J100</f>
        <v>303830690.72993249</v>
      </c>
    </row>
    <row r="101" spans="1:40" x14ac:dyDescent="0.25">
      <c r="A101" s="50" t="s">
        <v>60</v>
      </c>
      <c r="B101" s="3" t="s">
        <v>21</v>
      </c>
      <c r="C101" s="7">
        <f>C$100*$C$10</f>
        <v>10476300</v>
      </c>
      <c r="E101" s="3" t="s">
        <v>7</v>
      </c>
      <c r="F101" s="4">
        <v>8.3362889000000006E-3</v>
      </c>
      <c r="G101" s="4">
        <v>4.2645100999999987E-3</v>
      </c>
      <c r="H101" s="4">
        <v>1.2600798999999999E-2</v>
      </c>
      <c r="I101" s="4">
        <v>2.8891682000000002E-3</v>
      </c>
      <c r="J101" s="4">
        <v>1.54899672E-2</v>
      </c>
      <c r="L101" s="7">
        <f>$C111*F101</f>
        <v>155618.80864615191</v>
      </c>
      <c r="M101" s="7">
        <f t="shared" ref="M101" si="272">$C111*G101</f>
        <v>79608.3232217974</v>
      </c>
      <c r="N101" s="7">
        <f t="shared" ref="N101" si="273">$C111*H101</f>
        <v>235227.1318679493</v>
      </c>
      <c r="O101" s="7">
        <f t="shared" ref="O101" si="274">$C111*I101</f>
        <v>53933.940948513329</v>
      </c>
      <c r="P101" s="7">
        <f t="shared" ref="P101" si="275">$C111*J101</f>
        <v>289161.07281646261</v>
      </c>
      <c r="R101" s="7">
        <f>$C112*F101</f>
        <v>259364.68107691986</v>
      </c>
      <c r="S101" s="7">
        <f t="shared" ref="S101" si="276">$C112*G101</f>
        <v>132680.53870299566</v>
      </c>
      <c r="T101" s="7">
        <f t="shared" ref="T101" si="277">$C112*H101</f>
        <v>392045.21977991553</v>
      </c>
      <c r="U101" s="7">
        <f t="shared" ref="U101" si="278">$C112*I101</f>
        <v>89889.901580855556</v>
      </c>
      <c r="V101" s="7">
        <f t="shared" ref="V101" si="279">$C112*J101</f>
        <v>481935.12136077107</v>
      </c>
      <c r="X101" s="7">
        <f>$C113*F101</f>
        <v>518729.36215383973</v>
      </c>
      <c r="Y101" s="7">
        <f t="shared" ref="Y101" si="280">$C113*G101</f>
        <v>265361.07740599132</v>
      </c>
      <c r="Z101" s="7">
        <f t="shared" ref="Z101" si="281">$C113*H101</f>
        <v>784090.43955983105</v>
      </c>
      <c r="AA101" s="7">
        <f t="shared" ref="AA101" si="282">$C113*I101</f>
        <v>179779.80316171111</v>
      </c>
      <c r="AB101" s="7">
        <f t="shared" ref="AB101" si="283">$C113*J101</f>
        <v>963870.24272154213</v>
      </c>
      <c r="AD101" s="7">
        <f>$C114*F101</f>
        <v>1296823.4053845992</v>
      </c>
      <c r="AE101" s="7">
        <f t="shared" ref="AE101" si="284">$C114*G101</f>
        <v>663402.69351497828</v>
      </c>
      <c r="AF101" s="7">
        <f t="shared" ref="AF101" si="285">$C114*H101</f>
        <v>1960226.0988995775</v>
      </c>
      <c r="AG101" s="7">
        <f t="shared" ref="AG101" si="286">$C114*I101</f>
        <v>449449.50790427777</v>
      </c>
      <c r="AH101" s="7">
        <f t="shared" ref="AH101" si="287">$C114*J101</f>
        <v>2409675.6068038554</v>
      </c>
      <c r="AJ101" s="7">
        <f>$C115*F101</f>
        <v>2593646.8107691985</v>
      </c>
      <c r="AK101" s="7">
        <f t="shared" ref="AK101" si="288">$C115*G101</f>
        <v>1326805.3870299566</v>
      </c>
      <c r="AL101" s="7">
        <f t="shared" ref="AL101" si="289">$C115*H101</f>
        <v>3920452.197799155</v>
      </c>
      <c r="AM101" s="7">
        <f t="shared" ref="AM101" si="290">$C115*I101</f>
        <v>898899.01580855553</v>
      </c>
      <c r="AN101" s="7">
        <f t="shared" ref="AN101" si="291">$C115*J101</f>
        <v>4819351.2136077108</v>
      </c>
    </row>
    <row r="102" spans="1:40" x14ac:dyDescent="0.25">
      <c r="A102" s="51"/>
      <c r="B102" s="3" t="s">
        <v>22</v>
      </c>
      <c r="C102" s="7">
        <f>C$100*$C$11</f>
        <v>17460500</v>
      </c>
      <c r="E102" s="3" t="s">
        <v>8</v>
      </c>
      <c r="F102" s="4">
        <v>-9.6266110000000002E-3</v>
      </c>
      <c r="G102" s="4">
        <v>-8.7993800000000025E-4</v>
      </c>
      <c r="H102" s="4">
        <v>-1.0506549E-2</v>
      </c>
      <c r="I102" s="4">
        <v>-1.7229499999999991E-3</v>
      </c>
      <c r="J102" s="4">
        <v>-1.2229499E-2</v>
      </c>
      <c r="L102" s="7">
        <f>$C111*F102</f>
        <v>-179706.07222117038</v>
      </c>
      <c r="M102" s="7">
        <f t="shared" ref="M102" si="292">$C111*G102</f>
        <v>-16426.362483967852</v>
      </c>
      <c r="N102" s="7">
        <f t="shared" ref="N102" si="293">$C111*H102</f>
        <v>-196132.43470513824</v>
      </c>
      <c r="O102" s="7">
        <f t="shared" ref="O102" si="294">$C111*I102</f>
        <v>-32163.403832715932</v>
      </c>
      <c r="P102" s="7">
        <f t="shared" ref="P102" si="295">$C111*J102</f>
        <v>-228295.83853785417</v>
      </c>
      <c r="R102" s="7">
        <f>$C112*F102</f>
        <v>-299510.1203686173</v>
      </c>
      <c r="S102" s="7">
        <f t="shared" ref="S102" si="296">$C112*G102</f>
        <v>-27377.270806613091</v>
      </c>
      <c r="T102" s="7">
        <f t="shared" ref="T102" si="297">$C112*H102</f>
        <v>-326887.39117523038</v>
      </c>
      <c r="U102" s="7">
        <f t="shared" ref="U102" si="298">$C112*I102</f>
        <v>-53605.673054526553</v>
      </c>
      <c r="V102" s="7">
        <f t="shared" ref="V102" si="299">$C112*J102</f>
        <v>-380493.06422975694</v>
      </c>
      <c r="X102" s="7">
        <f>$C113*F102</f>
        <v>-599020.24073723459</v>
      </c>
      <c r="Y102" s="7">
        <f t="shared" ref="Y102" si="300">$C113*G102</f>
        <v>-54754.541613226182</v>
      </c>
      <c r="Z102" s="7">
        <f t="shared" ref="Z102" si="301">$C113*H102</f>
        <v>-653774.78235046077</v>
      </c>
      <c r="AA102" s="7">
        <f t="shared" ref="AA102" si="302">$C113*I102</f>
        <v>-107211.34610905311</v>
      </c>
      <c r="AB102" s="7">
        <f t="shared" ref="AB102" si="303">$C113*J102</f>
        <v>-760986.12845951389</v>
      </c>
      <c r="AD102" s="7">
        <f>$C114*F102</f>
        <v>-1497550.6018430865</v>
      </c>
      <c r="AE102" s="7">
        <f t="shared" ref="AE102" si="304">$C114*G102</f>
        <v>-136886.35403306544</v>
      </c>
      <c r="AF102" s="7">
        <f t="shared" ref="AF102" si="305">$C114*H102</f>
        <v>-1634436.955876152</v>
      </c>
      <c r="AG102" s="7">
        <f t="shared" ref="AG102" si="306">$C114*I102</f>
        <v>-268028.36527263274</v>
      </c>
      <c r="AH102" s="7">
        <f t="shared" ref="AH102" si="307">$C114*J102</f>
        <v>-1902465.3211487846</v>
      </c>
      <c r="AJ102" s="7">
        <f>$C115*F102</f>
        <v>-2995101.2036861731</v>
      </c>
      <c r="AK102" s="7">
        <f t="shared" ref="AK102" si="308">$C115*G102</f>
        <v>-273772.70806613087</v>
      </c>
      <c r="AL102" s="7">
        <f t="shared" ref="AL102" si="309">$C115*H102</f>
        <v>-3268873.9117523041</v>
      </c>
      <c r="AM102" s="7">
        <f t="shared" ref="AM102" si="310">$C115*I102</f>
        <v>-536056.73054526548</v>
      </c>
      <c r="AN102" s="7">
        <f t="shared" ref="AN102" si="311">$C115*J102</f>
        <v>-3804930.6422975692</v>
      </c>
    </row>
    <row r="103" spans="1:40" x14ac:dyDescent="0.25">
      <c r="A103" s="51"/>
      <c r="B103" s="3" t="s">
        <v>23</v>
      </c>
      <c r="C103" s="7">
        <f>C$100*$C$12</f>
        <v>34921000</v>
      </c>
      <c r="E103" s="3" t="s">
        <v>9</v>
      </c>
      <c r="F103" s="4">
        <v>0.62966775539999986</v>
      </c>
      <c r="G103" s="4">
        <v>0.17567488370000003</v>
      </c>
      <c r="H103" s="4">
        <v>0.80534263910000004</v>
      </c>
      <c r="I103" s="4">
        <v>0.16794481899999997</v>
      </c>
      <c r="J103" s="4">
        <v>0.97328745810000006</v>
      </c>
      <c r="L103" s="7">
        <f>$C111*F103</f>
        <v>11754408.600000001</v>
      </c>
      <c r="M103" s="7">
        <f t="shared" ref="M103" si="312">$C111*G103</f>
        <v>3279434.822663751</v>
      </c>
      <c r="N103" s="7">
        <f t="shared" ref="N103" si="313">$C111*H103</f>
        <v>15033843.422663756</v>
      </c>
      <c r="O103" s="7">
        <f t="shared" ref="O103" si="314">$C111*I103</f>
        <v>3135132.7868535854</v>
      </c>
      <c r="P103" s="7">
        <f t="shared" ref="P103" si="315">$C111*J103</f>
        <v>18168976.209517341</v>
      </c>
      <c r="R103" s="7">
        <f>$C112*F103</f>
        <v>19590681.000000004</v>
      </c>
      <c r="S103" s="7">
        <f t="shared" ref="S103" si="316">$C112*G103</f>
        <v>5465724.7044395851</v>
      </c>
      <c r="T103" s="7">
        <f t="shared" ref="T103" si="317">$C112*H103</f>
        <v>25056405.704439592</v>
      </c>
      <c r="U103" s="7">
        <f t="shared" ref="U103" si="318">$C112*I103</f>
        <v>5225221.3114226423</v>
      </c>
      <c r="V103" s="7">
        <f t="shared" ref="V103" si="319">$C112*J103</f>
        <v>30281627.015862238</v>
      </c>
      <c r="X103" s="7">
        <f>$C113*F103</f>
        <v>39181362.000000007</v>
      </c>
      <c r="Y103" s="7">
        <f t="shared" ref="Y103" si="320">$C113*G103</f>
        <v>10931449.40887917</v>
      </c>
      <c r="Z103" s="7">
        <f t="shared" ref="Z103" si="321">$C113*H103</f>
        <v>50112811.408879183</v>
      </c>
      <c r="AA103" s="7">
        <f t="shared" ref="AA103" si="322">$C113*I103</f>
        <v>10450442.622845285</v>
      </c>
      <c r="AB103" s="7">
        <f t="shared" ref="AB103" si="323">$C113*J103</f>
        <v>60563254.031724475</v>
      </c>
      <c r="AD103" s="7">
        <f>$C114*F103</f>
        <v>97953405.000000015</v>
      </c>
      <c r="AE103" s="7">
        <f t="shared" ref="AE103" si="324">$C114*G103</f>
        <v>27328623.522197925</v>
      </c>
      <c r="AF103" s="7">
        <f t="shared" ref="AF103" si="325">$C114*H103</f>
        <v>125282028.52219796</v>
      </c>
      <c r="AG103" s="7">
        <f t="shared" ref="AG103" si="326">$C114*I103</f>
        <v>26126106.557113212</v>
      </c>
      <c r="AH103" s="7">
        <f t="shared" ref="AH103" si="327">$C114*J103</f>
        <v>151408135.07931119</v>
      </c>
      <c r="AJ103" s="7">
        <f>$C115*F103</f>
        <v>195906810.00000003</v>
      </c>
      <c r="AK103" s="7">
        <f t="shared" ref="AK103" si="328">$C115*G103</f>
        <v>54657247.044395849</v>
      </c>
      <c r="AL103" s="7">
        <f t="shared" ref="AL103" si="329">$C115*H103</f>
        <v>250564057.04439592</v>
      </c>
      <c r="AM103" s="7">
        <f t="shared" ref="AM103" si="330">$C115*I103</f>
        <v>52252213.114226423</v>
      </c>
      <c r="AN103" s="7">
        <f t="shared" ref="AN103" si="331">$C115*J103</f>
        <v>302816270.15862238</v>
      </c>
    </row>
    <row r="104" spans="1:40" ht="15.75" x14ac:dyDescent="0.25">
      <c r="A104" s="51"/>
      <c r="B104" s="35" t="s">
        <v>57</v>
      </c>
      <c r="C104" s="7">
        <f>C$100*$C$13</f>
        <v>87302500</v>
      </c>
      <c r="E104" s="15" t="s">
        <v>31</v>
      </c>
      <c r="F104" s="5"/>
      <c r="G104" s="5"/>
      <c r="H104" s="5"/>
      <c r="I104" s="5"/>
      <c r="J104" s="5"/>
    </row>
    <row r="105" spans="1:40" x14ac:dyDescent="0.25">
      <c r="A105" s="52"/>
      <c r="B105" s="35" t="s">
        <v>58</v>
      </c>
      <c r="C105" s="7">
        <f>C$100*$C$14</f>
        <v>174605000</v>
      </c>
      <c r="E105" s="3" t="s">
        <v>10</v>
      </c>
      <c r="F105" s="4">
        <v>0.35050018350000001</v>
      </c>
      <c r="G105" s="4">
        <v>7.5608318899999971E-2</v>
      </c>
      <c r="H105" s="4">
        <v>0.42610850239999998</v>
      </c>
      <c r="I105" s="4">
        <v>5.5959234900000043E-2</v>
      </c>
      <c r="J105" s="4">
        <v>0.48206773730000002</v>
      </c>
      <c r="L105" s="7">
        <f>$C111*F105</f>
        <v>6543009.92214025</v>
      </c>
      <c r="M105" s="7">
        <f t="shared" ref="M105" si="332">$C111*G105</f>
        <v>1411428.5927586225</v>
      </c>
      <c r="N105" s="7">
        <f t="shared" ref="N105" si="333">$C111*H105</f>
        <v>7954438.514898872</v>
      </c>
      <c r="O105" s="7">
        <f t="shared" ref="O105" si="334">$C111*I105</f>
        <v>1044626.6405052459</v>
      </c>
      <c r="P105" s="7">
        <f t="shared" ref="P105" si="335">$C111*J105</f>
        <v>8999065.1554041188</v>
      </c>
      <c r="R105" s="7">
        <f>$C112*F105</f>
        <v>10905016.536900416</v>
      </c>
      <c r="S105" s="7">
        <f t="shared" ref="S105" si="336">$C112*G105</f>
        <v>2352380.9879310378</v>
      </c>
      <c r="T105" s="7">
        <f t="shared" ref="T105" si="337">$C112*H105</f>
        <v>13257397.524831453</v>
      </c>
      <c r="U105" s="7">
        <f t="shared" ref="U105" si="338">$C112*I105</f>
        <v>1741044.4008420766</v>
      </c>
      <c r="V105" s="7">
        <f t="shared" ref="V105" si="339">$C112*J105</f>
        <v>14998441.925673531</v>
      </c>
      <c r="X105" s="7">
        <f>$C113*F105</f>
        <v>21810033.073800832</v>
      </c>
      <c r="Y105" s="7">
        <f t="shared" ref="Y105" si="340">$C113*G105</f>
        <v>4704761.9758620756</v>
      </c>
      <c r="Z105" s="7">
        <f t="shared" ref="Z105" si="341">$C113*H105</f>
        <v>26514795.049662907</v>
      </c>
      <c r="AA105" s="7">
        <f t="shared" ref="AA105" si="342">$C113*I105</f>
        <v>3482088.8016841533</v>
      </c>
      <c r="AB105" s="7">
        <f t="shared" ref="AB105" si="343">$C113*J105</f>
        <v>29996883.851347063</v>
      </c>
      <c r="AD105" s="7">
        <f>$C114*F105</f>
        <v>54525082.68450208</v>
      </c>
      <c r="AE105" s="7">
        <f t="shared" ref="AE105" si="344">$C114*G105</f>
        <v>11761904.939655188</v>
      </c>
      <c r="AF105" s="7">
        <f t="shared" ref="AF105" si="345">$C114*H105</f>
        <v>66286987.624157265</v>
      </c>
      <c r="AG105" s="7">
        <f t="shared" ref="AG105" si="346">$C114*I105</f>
        <v>8705222.0042103827</v>
      </c>
      <c r="AH105" s="7">
        <f t="shared" ref="AH105" si="347">$C114*J105</f>
        <v>74992209.628367648</v>
      </c>
      <c r="AJ105" s="7">
        <f>$C115*F105</f>
        <v>109050165.36900416</v>
      </c>
      <c r="AK105" s="7">
        <f t="shared" ref="AK105" si="348">$C115*G105</f>
        <v>23523809.879310377</v>
      </c>
      <c r="AL105" s="7">
        <f t="shared" ref="AL105" si="349">$C115*H105</f>
        <v>132573975.24831453</v>
      </c>
      <c r="AM105" s="7">
        <f t="shared" ref="AM105" si="350">$C115*I105</f>
        <v>17410444.008420765</v>
      </c>
      <c r="AN105" s="7">
        <f t="shared" ref="AN105" si="351">$C115*J105</f>
        <v>149984419.2567353</v>
      </c>
    </row>
    <row r="106" spans="1:40" ht="18.75" x14ac:dyDescent="0.3">
      <c r="A106" s="50" t="s">
        <v>61</v>
      </c>
      <c r="B106" s="3" t="s">
        <v>21</v>
      </c>
      <c r="C106" s="7">
        <f>C101*$C$9</f>
        <v>11754408.600000001</v>
      </c>
      <c r="D106" s="2"/>
      <c r="E106" s="3" t="s">
        <v>11</v>
      </c>
      <c r="F106" s="4">
        <v>4.0088150599999997E-2</v>
      </c>
      <c r="G106" s="4">
        <v>1.0869629400000004E-2</v>
      </c>
      <c r="H106" s="4">
        <v>5.0957780000000001E-2</v>
      </c>
      <c r="I106" s="4">
        <v>7.9259970999999985E-3</v>
      </c>
      <c r="J106" s="4">
        <v>5.88837771E-2</v>
      </c>
      <c r="L106" s="7">
        <f>$C111*F106</f>
        <v>748351.01230710931</v>
      </c>
      <c r="M106" s="7">
        <f t="shared" ref="M106" si="352">$C111*G106</f>
        <v>202910.28753252391</v>
      </c>
      <c r="N106" s="7">
        <f t="shared" ref="N106" si="353">$C111*H106</f>
        <v>951261.29983963328</v>
      </c>
      <c r="O106" s="7">
        <f t="shared" ref="O106" si="354">$C111*I106</f>
        <v>147959.63057792475</v>
      </c>
      <c r="P106" s="7">
        <f t="shared" ref="P106" si="355">$C111*J106</f>
        <v>1099220.9304175579</v>
      </c>
      <c r="R106" s="7">
        <f>$C112*F106</f>
        <v>1247251.6871785156</v>
      </c>
      <c r="S106" s="7">
        <f t="shared" ref="S106" si="356">$C112*G106</f>
        <v>338183.81255420652</v>
      </c>
      <c r="T106" s="7">
        <f t="shared" ref="T106" si="357">$C112*H106</f>
        <v>1585435.4997327221</v>
      </c>
      <c r="U106" s="7">
        <f t="shared" ref="U106" si="358">$C112*I106</f>
        <v>246599.38429654125</v>
      </c>
      <c r="V106" s="7">
        <f t="shared" ref="V106" si="359">$C112*J106</f>
        <v>1832034.8840292634</v>
      </c>
      <c r="X106" s="7">
        <f>$C113*F106</f>
        <v>2494503.3743570312</v>
      </c>
      <c r="Y106" s="7">
        <f t="shared" ref="Y106" si="360">$C113*G106</f>
        <v>676367.62510841305</v>
      </c>
      <c r="Z106" s="7">
        <f t="shared" ref="Z106" si="361">$C113*H106</f>
        <v>3170870.9994654441</v>
      </c>
      <c r="AA106" s="7">
        <f t="shared" ref="AA106" si="362">$C113*I106</f>
        <v>493198.7685930825</v>
      </c>
      <c r="AB106" s="7">
        <f t="shared" ref="AB106" si="363">$C113*J106</f>
        <v>3664069.7680585268</v>
      </c>
      <c r="AD106" s="7">
        <f>$C114*F106</f>
        <v>6236258.4358925773</v>
      </c>
      <c r="AE106" s="7">
        <f t="shared" ref="AE106" si="364">$C114*G106</f>
        <v>1690919.0627710326</v>
      </c>
      <c r="AF106" s="7">
        <f t="shared" ref="AF106" si="365">$C114*H106</f>
        <v>7927177.4986636108</v>
      </c>
      <c r="AG106" s="7">
        <f t="shared" ref="AG106" si="366">$C114*I106</f>
        <v>1232996.9214827062</v>
      </c>
      <c r="AH106" s="7">
        <f t="shared" ref="AH106" si="367">$C114*J106</f>
        <v>9160174.4201463163</v>
      </c>
      <c r="AJ106" s="7">
        <f>$C115*F106</f>
        <v>12472516.871785155</v>
      </c>
      <c r="AK106" s="7">
        <f t="shared" ref="AK106" si="368">$C115*G106</f>
        <v>3381838.1255420651</v>
      </c>
      <c r="AL106" s="7">
        <f t="shared" ref="AL106" si="369">$C115*H106</f>
        <v>15854354.997327222</v>
      </c>
      <c r="AM106" s="7">
        <f t="shared" ref="AM106" si="370">$C115*I106</f>
        <v>2465993.8429654124</v>
      </c>
      <c r="AN106" s="7">
        <f t="shared" ref="AN106" si="371">$C115*J106</f>
        <v>18320348.840292633</v>
      </c>
    </row>
    <row r="107" spans="1:40" s="2" customFormat="1" ht="18.75" x14ac:dyDescent="0.3">
      <c r="A107" s="51"/>
      <c r="B107" s="3" t="s">
        <v>22</v>
      </c>
      <c r="C107" s="7">
        <f t="shared" ref="C107:C110" si="372">C102*$C$9</f>
        <v>19590681.000000004</v>
      </c>
      <c r="D107"/>
      <c r="E107" s="3" t="s">
        <v>12</v>
      </c>
      <c r="F107" s="4">
        <v>7.3341550000000002E-3</v>
      </c>
      <c r="G107" s="4">
        <v>7.471136199999999E-3</v>
      </c>
      <c r="H107" s="4">
        <v>1.4805291199999999E-2</v>
      </c>
      <c r="I107" s="4">
        <v>3.4548912000000025E-3</v>
      </c>
      <c r="J107" s="4">
        <v>1.8260182400000002E-2</v>
      </c>
      <c r="L107" s="7">
        <f>$C111*F107</f>
        <v>136911.33755287898</v>
      </c>
      <c r="M107" s="7">
        <f t="shared" ref="M107" si="373">$C111*G107</f>
        <v>139468.45276405168</v>
      </c>
      <c r="N107" s="7">
        <f t="shared" ref="N107" si="374">$C111*H107</f>
        <v>276379.79031693062</v>
      </c>
      <c r="O107" s="7">
        <f t="shared" ref="O107" si="375">$C111*I107</f>
        <v>64494.652116252175</v>
      </c>
      <c r="P107" s="7">
        <f t="shared" ref="P107" si="376">$C111*J107</f>
        <v>340874.44243318279</v>
      </c>
      <c r="Q107"/>
      <c r="R107" s="7">
        <f>$C112*F107</f>
        <v>228185.56258813164</v>
      </c>
      <c r="S107" s="7">
        <f t="shared" ref="S107" si="377">$C112*G107</f>
        <v>232447.42127341946</v>
      </c>
      <c r="T107" s="7">
        <f t="shared" ref="T107" si="378">$C112*H107</f>
        <v>460632.9838615511</v>
      </c>
      <c r="U107" s="7">
        <f t="shared" ref="U107" si="379">$C112*I107</f>
        <v>107491.08686042028</v>
      </c>
      <c r="V107" s="7">
        <f t="shared" ref="V107" si="380">$C112*J107</f>
        <v>568124.07072197134</v>
      </c>
      <c r="W107"/>
      <c r="X107" s="7">
        <f>$C113*F107</f>
        <v>456371.12517626327</v>
      </c>
      <c r="Y107" s="7">
        <f t="shared" ref="Y107" si="381">$C113*G107</f>
        <v>464894.84254683892</v>
      </c>
      <c r="Z107" s="7">
        <f t="shared" ref="Z107" si="382">$C113*H107</f>
        <v>921265.96772310219</v>
      </c>
      <c r="AA107" s="7">
        <f t="shared" ref="AA107" si="383">$C113*I107</f>
        <v>214982.17372084057</v>
      </c>
      <c r="AB107" s="7">
        <f t="shared" ref="AB107" si="384">$C113*J107</f>
        <v>1136248.1414439427</v>
      </c>
      <c r="AD107" s="7">
        <f>$C114*F107</f>
        <v>1140927.8129406581</v>
      </c>
      <c r="AE107" s="7">
        <f t="shared" ref="AE107" si="385">$C114*G107</f>
        <v>1162237.1063670972</v>
      </c>
      <c r="AF107" s="7">
        <f t="shared" ref="AF107" si="386">$C114*H107</f>
        <v>2303164.9193077553</v>
      </c>
      <c r="AG107" s="7">
        <f t="shared" ref="AG107" si="387">$C114*I107</f>
        <v>537455.43430210149</v>
      </c>
      <c r="AH107" s="7">
        <f t="shared" ref="AH107" si="388">$C114*J107</f>
        <v>2840620.3536098567</v>
      </c>
      <c r="AJ107" s="7">
        <f>$C115*F107</f>
        <v>2281855.6258813161</v>
      </c>
      <c r="AK107" s="7">
        <f t="shared" ref="AK107" si="389">$C115*G107</f>
        <v>2324474.2127341945</v>
      </c>
      <c r="AL107" s="7">
        <f t="shared" ref="AL107" si="390">$C115*H107</f>
        <v>4606329.8386155106</v>
      </c>
      <c r="AM107" s="7">
        <f t="shared" ref="AM107" si="391">$C115*I107</f>
        <v>1074910.868604203</v>
      </c>
      <c r="AN107" s="7">
        <f t="shared" ref="AN107" si="392">$C115*J107</f>
        <v>5681240.7072197134</v>
      </c>
    </row>
    <row r="108" spans="1:40" x14ac:dyDescent="0.25">
      <c r="A108" s="51"/>
      <c r="B108" s="3" t="s">
        <v>23</v>
      </c>
      <c r="C108" s="7">
        <f t="shared" si="372"/>
        <v>39181362.000000007</v>
      </c>
      <c r="E108" s="3" t="s">
        <v>13</v>
      </c>
      <c r="F108" s="4">
        <v>0.3979224891</v>
      </c>
      <c r="G108" s="4">
        <v>9.3949084499999974E-2</v>
      </c>
      <c r="H108" s="4">
        <v>0.4918715736</v>
      </c>
      <c r="I108" s="4">
        <v>6.7340123200000046E-2</v>
      </c>
      <c r="J108" s="4">
        <v>0.55921169680000005</v>
      </c>
      <c r="L108" s="7">
        <f>$C111*F108</f>
        <v>7428272.2720002374</v>
      </c>
      <c r="M108" s="7">
        <f t="shared" ref="M108" si="393">$C111*G108</f>
        <v>1753807.3330551982</v>
      </c>
      <c r="N108" s="7">
        <f t="shared" ref="N108" si="394">$C111*H108</f>
        <v>9182079.6050554365</v>
      </c>
      <c r="O108" s="7">
        <f t="shared" ref="O108" si="395">$C111*I108</f>
        <v>1257080.9231994229</v>
      </c>
      <c r="P108" s="7">
        <f t="shared" ref="P108" si="396">$C111*J108</f>
        <v>10439160.528254859</v>
      </c>
      <c r="R108" s="7">
        <f>$C112*F108</f>
        <v>12380453.786667064</v>
      </c>
      <c r="S108" s="7">
        <f t="shared" ref="S108" si="397">$C112*G108</f>
        <v>2923012.2217586637</v>
      </c>
      <c r="T108" s="7">
        <f t="shared" ref="T108" si="398">$C112*H108</f>
        <v>15303466.008425727</v>
      </c>
      <c r="U108" s="7">
        <f t="shared" ref="U108" si="399">$C112*I108</f>
        <v>2095134.8719990382</v>
      </c>
      <c r="V108" s="7">
        <f t="shared" ref="V108" si="400">$C112*J108</f>
        <v>17398600.880424768</v>
      </c>
      <c r="X108" s="7">
        <f>$C113*F108</f>
        <v>24760907.573334128</v>
      </c>
      <c r="Y108" s="7">
        <f t="shared" ref="Y108" si="401">$C113*G108</f>
        <v>5846024.4435173273</v>
      </c>
      <c r="Z108" s="7">
        <f t="shared" ref="Z108" si="402">$C113*H108</f>
        <v>30606932.016851455</v>
      </c>
      <c r="AA108" s="7">
        <f t="shared" ref="AA108" si="403">$C113*I108</f>
        <v>4190269.7439980763</v>
      </c>
      <c r="AB108" s="7">
        <f t="shared" ref="AB108" si="404">$C113*J108</f>
        <v>34797201.760849535</v>
      </c>
      <c r="AD108" s="7">
        <f>$C114*F108</f>
        <v>61902268.933335319</v>
      </c>
      <c r="AE108" s="7">
        <f t="shared" ref="AE108" si="405">$C114*G108</f>
        <v>14615061.108793318</v>
      </c>
      <c r="AF108" s="7">
        <f t="shared" ref="AF108" si="406">$C114*H108</f>
        <v>76517330.042128637</v>
      </c>
      <c r="AG108" s="7">
        <f t="shared" ref="AG108" si="407">$C114*I108</f>
        <v>10475674.35999519</v>
      </c>
      <c r="AH108" s="7">
        <f t="shared" ref="AH108" si="408">$C114*J108</f>
        <v>86993004.402123824</v>
      </c>
      <c r="AJ108" s="7">
        <f>$C115*F108</f>
        <v>123804537.86667064</v>
      </c>
      <c r="AK108" s="7">
        <f t="shared" ref="AK108" si="409">$C115*G108</f>
        <v>29230122.217586637</v>
      </c>
      <c r="AL108" s="7">
        <f t="shared" ref="AL108" si="410">$C115*H108</f>
        <v>153034660.08425727</v>
      </c>
      <c r="AM108" s="7">
        <f t="shared" ref="AM108" si="411">$C115*I108</f>
        <v>20951348.71999038</v>
      </c>
      <c r="AN108" s="7">
        <f t="shared" ref="AN108" si="412">$C115*J108</f>
        <v>173986008.80424765</v>
      </c>
    </row>
    <row r="109" spans="1:40" ht="15.75" x14ac:dyDescent="0.25">
      <c r="A109" s="51"/>
      <c r="B109" s="35" t="s">
        <v>57</v>
      </c>
      <c r="C109" s="7">
        <f t="shared" si="372"/>
        <v>97953405.000000015</v>
      </c>
      <c r="E109" s="15" t="s">
        <v>40</v>
      </c>
      <c r="F109" s="5"/>
      <c r="G109" s="5"/>
      <c r="H109" s="5"/>
      <c r="I109" s="5"/>
      <c r="J109" s="5"/>
    </row>
    <row r="110" spans="1:40" x14ac:dyDescent="0.25">
      <c r="A110" s="52"/>
      <c r="B110" s="35" t="s">
        <v>58</v>
      </c>
      <c r="C110" s="7">
        <f t="shared" si="372"/>
        <v>195906810.00000003</v>
      </c>
      <c r="E110" s="3" t="s">
        <v>14</v>
      </c>
      <c r="F110" s="4">
        <v>12.243488233000001</v>
      </c>
      <c r="G110" s="4">
        <v>1.9439489419999987</v>
      </c>
      <c r="H110" s="4">
        <v>14.187437174999999</v>
      </c>
      <c r="I110" s="4">
        <v>1.6606923620000007</v>
      </c>
      <c r="J110" s="4">
        <v>15.848129537</v>
      </c>
      <c r="L110" s="21">
        <f>$C116*F110</f>
        <v>228.55698445055563</v>
      </c>
      <c r="M110" s="21">
        <f t="shared" ref="M110" si="413">$C116*G110</f>
        <v>36.288931687934571</v>
      </c>
      <c r="N110" s="21">
        <f t="shared" ref="N110" si="414">$C116*H110</f>
        <v>264.84591613849022</v>
      </c>
      <c r="O110" s="21">
        <f t="shared" ref="O110" si="415">$C116*I110</f>
        <v>31.0012008943457</v>
      </c>
      <c r="P110" s="21">
        <f t="shared" ref="P110" si="416">$C116*J110</f>
        <v>295.84711703283591</v>
      </c>
      <c r="R110" s="21">
        <f>$C117*F110</f>
        <v>380.92830741759269</v>
      </c>
      <c r="S110" s="21">
        <f t="shared" ref="S110" si="417">$C117*G110</f>
        <v>60.481552813224283</v>
      </c>
      <c r="T110" s="21">
        <f t="shared" ref="T110" si="418">$C117*H110</f>
        <v>441.409860230817</v>
      </c>
      <c r="U110" s="21">
        <f t="shared" ref="U110" si="419">$C117*I110</f>
        <v>51.668668157242827</v>
      </c>
      <c r="V110" s="21">
        <f t="shared" ref="V110" si="420">$C117*J110</f>
        <v>493.07852838805979</v>
      </c>
      <c r="X110" s="21">
        <f>$C118*F110</f>
        <v>761.85661483518538</v>
      </c>
      <c r="Y110" s="21">
        <f t="shared" ref="Y110" si="421">$C118*G110</f>
        <v>120.96310562644857</v>
      </c>
      <c r="Z110" s="21">
        <f t="shared" ref="Z110" si="422">$C118*H110</f>
        <v>882.81972046163401</v>
      </c>
      <c r="AA110" s="21">
        <f t="shared" ref="AA110" si="423">$C118*I110</f>
        <v>103.33733631448565</v>
      </c>
      <c r="AB110" s="21">
        <f t="shared" ref="AB110" si="424">$C118*J110</f>
        <v>986.15705677611959</v>
      </c>
      <c r="AD110" s="21">
        <f>$C119*F110</f>
        <v>1904.6415370879636</v>
      </c>
      <c r="AE110" s="21">
        <f t="shared" ref="AE110" si="425">$C119*G110</f>
        <v>302.40776406612144</v>
      </c>
      <c r="AF110" s="21">
        <f t="shared" ref="AF110" si="426">$C119*H110</f>
        <v>2207.0493011540852</v>
      </c>
      <c r="AG110" s="21">
        <f t="shared" ref="AG110" si="427">$C119*I110</f>
        <v>258.34334078621418</v>
      </c>
      <c r="AH110" s="21">
        <f t="shared" ref="AH110" si="428">$C119*J110</f>
        <v>2465.3926419402992</v>
      </c>
      <c r="AJ110" s="21">
        <f>$C120*F110</f>
        <v>3809.2830741759271</v>
      </c>
      <c r="AK110" s="21">
        <f t="shared" ref="AK110" si="429">$C120*G110</f>
        <v>604.81552813224289</v>
      </c>
      <c r="AL110" s="21">
        <f t="shared" ref="AL110" si="430">$C120*H110</f>
        <v>4414.0986023081705</v>
      </c>
      <c r="AM110" s="21">
        <f t="shared" ref="AM110" si="431">$C120*I110</f>
        <v>516.68668157242837</v>
      </c>
      <c r="AN110" s="21">
        <f t="shared" ref="AN110" si="432">$C120*J110</f>
        <v>4930.7852838805984</v>
      </c>
    </row>
    <row r="111" spans="1:40" x14ac:dyDescent="0.25">
      <c r="A111" s="47" t="s">
        <v>26</v>
      </c>
      <c r="B111" s="3" t="s">
        <v>21</v>
      </c>
      <c r="C111" s="7">
        <f>C106/F$103</f>
        <v>18667636.224333815</v>
      </c>
    </row>
    <row r="112" spans="1:40" x14ac:dyDescent="0.25">
      <c r="A112" s="48"/>
      <c r="B112" s="3" t="s">
        <v>22</v>
      </c>
      <c r="C112" s="7">
        <f t="shared" ref="C112:C115" si="433">C107/F$103</f>
        <v>31112727.04055636</v>
      </c>
      <c r="F112" s="5"/>
      <c r="G112" s="5"/>
      <c r="H112" s="5"/>
      <c r="I112" s="5"/>
      <c r="J112" s="5"/>
    </row>
    <row r="113" spans="1:40" x14ac:dyDescent="0.25">
      <c r="A113" s="48"/>
      <c r="B113" s="3" t="s">
        <v>23</v>
      </c>
      <c r="C113" s="7">
        <f t="shared" si="433"/>
        <v>62225454.08111272</v>
      </c>
      <c r="F113" s="5"/>
      <c r="G113" s="5"/>
      <c r="H113" s="5"/>
      <c r="I113" s="5"/>
      <c r="J113" s="5"/>
    </row>
    <row r="114" spans="1:40" x14ac:dyDescent="0.25">
      <c r="A114" s="48"/>
      <c r="B114" s="35" t="s">
        <v>57</v>
      </c>
      <c r="C114" s="7">
        <f t="shared" si="433"/>
        <v>155563635.2027818</v>
      </c>
      <c r="F114" s="5"/>
      <c r="G114" s="5"/>
      <c r="H114" s="5"/>
      <c r="I114" s="5"/>
      <c r="J114" s="5"/>
    </row>
    <row r="115" spans="1:40" x14ac:dyDescent="0.25">
      <c r="A115" s="49"/>
      <c r="B115" s="35" t="s">
        <v>58</v>
      </c>
      <c r="C115" s="7">
        <f t="shared" si="433"/>
        <v>311127270.40556359</v>
      </c>
      <c r="F115" s="5"/>
      <c r="G115" s="5"/>
      <c r="H115" s="5"/>
      <c r="I115" s="5"/>
      <c r="J115" s="5"/>
    </row>
    <row r="116" spans="1:40" x14ac:dyDescent="0.25">
      <c r="A116" s="46" t="s">
        <v>35</v>
      </c>
      <c r="B116" s="3" t="s">
        <v>21</v>
      </c>
      <c r="C116" s="4">
        <f>(1/1000000)*C111</f>
        <v>18.667636224333815</v>
      </c>
      <c r="F116" s="5"/>
      <c r="G116" s="5"/>
      <c r="H116" s="5"/>
      <c r="I116" s="5"/>
      <c r="J116" s="5"/>
    </row>
    <row r="117" spans="1:40" x14ac:dyDescent="0.25">
      <c r="A117" s="46"/>
      <c r="B117" s="3" t="s">
        <v>22</v>
      </c>
      <c r="C117" s="4">
        <f>(1/1000000)*C112</f>
        <v>31.112727040556358</v>
      </c>
      <c r="F117" s="5"/>
      <c r="G117" s="5"/>
      <c r="H117" s="5"/>
      <c r="I117" s="5"/>
      <c r="J117" s="5"/>
    </row>
    <row r="118" spans="1:40" x14ac:dyDescent="0.25">
      <c r="A118" s="46"/>
      <c r="B118" s="3" t="s">
        <v>23</v>
      </c>
      <c r="C118" s="4">
        <f>(1/1000000)*C113</f>
        <v>62.225454081112716</v>
      </c>
      <c r="F118" s="5"/>
      <c r="G118" s="5"/>
      <c r="H118" s="5"/>
      <c r="I118" s="5"/>
      <c r="J118" s="5"/>
    </row>
    <row r="119" spans="1:40" x14ac:dyDescent="0.25">
      <c r="A119" s="46"/>
      <c r="B119" s="35" t="s">
        <v>57</v>
      </c>
      <c r="C119" s="4">
        <f t="shared" ref="C119:C120" si="434">(1/1000000)*C114</f>
        <v>155.5636352027818</v>
      </c>
      <c r="F119" s="5"/>
      <c r="G119" s="5"/>
      <c r="H119" s="5"/>
      <c r="I119" s="5"/>
      <c r="J119" s="5"/>
    </row>
    <row r="120" spans="1:40" x14ac:dyDescent="0.25">
      <c r="A120" s="46"/>
      <c r="B120" s="35" t="s">
        <v>58</v>
      </c>
      <c r="C120" s="4">
        <f t="shared" si="434"/>
        <v>311.12727040556359</v>
      </c>
      <c r="F120" s="5"/>
      <c r="G120" s="5"/>
      <c r="H120" s="5"/>
      <c r="I120" s="5"/>
      <c r="J120" s="5"/>
    </row>
    <row r="121" spans="1:40" x14ac:dyDescent="0.25">
      <c r="A121" s="24"/>
      <c r="B121" s="12"/>
      <c r="C121" s="23"/>
      <c r="F121" s="5"/>
      <c r="G121" s="5"/>
      <c r="H121" s="5"/>
      <c r="I121" s="5"/>
      <c r="J121" s="5"/>
    </row>
    <row r="122" spans="1:40" x14ac:dyDescent="0.25">
      <c r="F122" s="5"/>
      <c r="G122" s="5"/>
      <c r="H122" s="5"/>
      <c r="I122" s="5"/>
      <c r="J122" s="5"/>
    </row>
    <row r="123" spans="1:40" s="16" customFormat="1" ht="19.5" x14ac:dyDescent="0.3">
      <c r="A123" s="43" t="s">
        <v>43</v>
      </c>
      <c r="B123" s="43"/>
      <c r="C123" s="43"/>
      <c r="E123" s="43" t="s">
        <v>18</v>
      </c>
      <c r="F123" s="43"/>
      <c r="G123" s="43"/>
      <c r="H123" s="43"/>
      <c r="I123" s="43"/>
      <c r="J123" s="43"/>
      <c r="L123" s="43" t="s">
        <v>18</v>
      </c>
      <c r="M123" s="43"/>
      <c r="N123" s="43"/>
      <c r="O123" s="43"/>
      <c r="P123" s="43"/>
      <c r="R123" s="43" t="s">
        <v>18</v>
      </c>
      <c r="S123" s="43"/>
      <c r="T123" s="43"/>
      <c r="U123" s="43"/>
      <c r="V123" s="43"/>
      <c r="X123" s="43" t="s">
        <v>18</v>
      </c>
      <c r="Y123" s="43"/>
      <c r="Z123" s="43"/>
      <c r="AA123" s="43"/>
      <c r="AB123" s="43"/>
      <c r="AD123" s="43" t="s">
        <v>18</v>
      </c>
      <c r="AE123" s="43"/>
      <c r="AF123" s="43"/>
      <c r="AG123" s="43"/>
      <c r="AH123" s="43"/>
      <c r="AJ123" s="43" t="s">
        <v>18</v>
      </c>
      <c r="AK123" s="43"/>
      <c r="AL123" s="43"/>
      <c r="AM123" s="43"/>
      <c r="AN123" s="43"/>
    </row>
    <row r="124" spans="1:40" s="2" customFormat="1" ht="18.75" x14ac:dyDescent="0.3">
      <c r="A124" s="53" t="s">
        <v>28</v>
      </c>
      <c r="B124" s="53"/>
      <c r="C124" s="53"/>
      <c r="E124" s="19" t="s">
        <v>1</v>
      </c>
      <c r="F124" s="19" t="s">
        <v>2</v>
      </c>
      <c r="G124" s="19" t="s">
        <v>3</v>
      </c>
      <c r="H124" s="19" t="s">
        <v>4</v>
      </c>
      <c r="I124" s="19" t="s">
        <v>5</v>
      </c>
      <c r="J124" s="17"/>
      <c r="L124" s="19" t="s">
        <v>1</v>
      </c>
      <c r="M124" s="19" t="s">
        <v>2</v>
      </c>
      <c r="N124" s="19" t="s">
        <v>3</v>
      </c>
      <c r="O124" s="19" t="s">
        <v>4</v>
      </c>
      <c r="P124" s="19" t="s">
        <v>5</v>
      </c>
      <c r="R124" s="19" t="s">
        <v>1</v>
      </c>
      <c r="S124" s="19" t="s">
        <v>2</v>
      </c>
      <c r="T124" s="19" t="s">
        <v>3</v>
      </c>
      <c r="U124" s="19" t="s">
        <v>4</v>
      </c>
      <c r="V124" s="19" t="s">
        <v>5</v>
      </c>
      <c r="X124" s="19" t="s">
        <v>1</v>
      </c>
      <c r="Y124" s="19" t="s">
        <v>2</v>
      </c>
      <c r="Z124" s="19" t="s">
        <v>3</v>
      </c>
      <c r="AA124" s="19" t="s">
        <v>4</v>
      </c>
      <c r="AB124" s="19" t="s">
        <v>5</v>
      </c>
      <c r="AD124" s="19" t="s">
        <v>1</v>
      </c>
      <c r="AE124" s="19" t="s">
        <v>2</v>
      </c>
      <c r="AF124" s="19" t="s">
        <v>3</v>
      </c>
      <c r="AG124" s="19" t="s">
        <v>4</v>
      </c>
      <c r="AH124" s="19" t="s">
        <v>5</v>
      </c>
      <c r="AJ124" s="19" t="s">
        <v>1</v>
      </c>
      <c r="AK124" s="19" t="s">
        <v>2</v>
      </c>
      <c r="AL124" s="19" t="s">
        <v>3</v>
      </c>
      <c r="AM124" s="19" t="s">
        <v>4</v>
      </c>
      <c r="AN124" s="19" t="s">
        <v>5</v>
      </c>
    </row>
    <row r="125" spans="1:40" s="18" customFormat="1" ht="17.25" x14ac:dyDescent="0.3">
      <c r="A125" s="45" t="s">
        <v>36</v>
      </c>
      <c r="B125" s="45"/>
      <c r="C125" s="45"/>
      <c r="E125" s="30"/>
      <c r="F125" s="30"/>
      <c r="G125" s="30"/>
      <c r="H125" s="30"/>
      <c r="I125" s="30"/>
      <c r="J125" s="30"/>
      <c r="L125" s="42" t="s">
        <v>37</v>
      </c>
      <c r="M125" s="42"/>
      <c r="N125" s="42"/>
      <c r="O125" s="42"/>
      <c r="P125" s="42"/>
      <c r="R125" s="42" t="s">
        <v>38</v>
      </c>
      <c r="S125" s="42"/>
      <c r="T125" s="42"/>
      <c r="U125" s="42"/>
      <c r="V125" s="42"/>
      <c r="X125" s="42" t="s">
        <v>39</v>
      </c>
      <c r="Y125" s="42"/>
      <c r="Z125" s="42"/>
      <c r="AA125" s="42"/>
      <c r="AB125" s="42"/>
      <c r="AD125" s="42" t="s">
        <v>62</v>
      </c>
      <c r="AE125" s="42"/>
      <c r="AF125" s="42"/>
      <c r="AG125" s="42"/>
      <c r="AH125" s="42"/>
      <c r="AJ125" s="42" t="s">
        <v>63</v>
      </c>
      <c r="AK125" s="42"/>
      <c r="AL125" s="42"/>
      <c r="AM125" s="42"/>
      <c r="AN125" s="42"/>
    </row>
    <row r="126" spans="1:40" s="18" customFormat="1" ht="17.25" x14ac:dyDescent="0.3">
      <c r="A126" s="54" t="s">
        <v>44</v>
      </c>
      <c r="B126" s="54"/>
      <c r="C126" s="54"/>
      <c r="E126" s="42" t="s">
        <v>41</v>
      </c>
      <c r="F126" s="42"/>
      <c r="G126" s="42"/>
      <c r="H126" s="42"/>
      <c r="I126" s="42"/>
      <c r="J126" s="42"/>
      <c r="L126" s="42" t="s">
        <v>42</v>
      </c>
      <c r="M126" s="42"/>
      <c r="N126" s="42"/>
      <c r="O126" s="42"/>
      <c r="P126" s="42"/>
      <c r="R126" s="42" t="s">
        <v>42</v>
      </c>
      <c r="S126" s="42"/>
      <c r="T126" s="42"/>
      <c r="U126" s="42"/>
      <c r="V126" s="42"/>
      <c r="X126" s="42" t="s">
        <v>42</v>
      </c>
      <c r="Y126" s="42"/>
      <c r="Z126" s="42"/>
      <c r="AA126" s="42"/>
      <c r="AB126" s="42"/>
      <c r="AD126" s="42" t="s">
        <v>42</v>
      </c>
      <c r="AE126" s="42"/>
      <c r="AF126" s="42"/>
      <c r="AG126" s="42"/>
      <c r="AH126" s="42"/>
      <c r="AJ126" s="42" t="s">
        <v>42</v>
      </c>
      <c r="AK126" s="42"/>
      <c r="AL126" s="42"/>
      <c r="AM126" s="42"/>
      <c r="AN126" s="42"/>
    </row>
    <row r="127" spans="1:40" s="18" customFormat="1" ht="17.25" x14ac:dyDescent="0.3">
      <c r="A127" s="45" t="s">
        <v>29</v>
      </c>
      <c r="B127" s="45"/>
      <c r="C127" s="45"/>
      <c r="E127" s="42">
        <v>2014</v>
      </c>
      <c r="F127" s="42"/>
      <c r="G127" s="42"/>
      <c r="H127" s="42"/>
      <c r="I127" s="42"/>
      <c r="J127" s="42"/>
      <c r="L127" s="42" t="s">
        <v>32</v>
      </c>
      <c r="M127" s="42"/>
      <c r="N127" s="42"/>
      <c r="O127" s="42"/>
      <c r="P127" s="42"/>
      <c r="R127" s="42" t="s">
        <v>32</v>
      </c>
      <c r="S127" s="42"/>
      <c r="T127" s="42"/>
      <c r="U127" s="42"/>
      <c r="V127" s="42"/>
      <c r="X127" s="42" t="s">
        <v>32</v>
      </c>
      <c r="Y127" s="42"/>
      <c r="Z127" s="42"/>
      <c r="AA127" s="42"/>
      <c r="AB127" s="42"/>
      <c r="AD127" s="42" t="s">
        <v>32</v>
      </c>
      <c r="AE127" s="42"/>
      <c r="AF127" s="42"/>
      <c r="AG127" s="42"/>
      <c r="AH127" s="42"/>
      <c r="AJ127" s="42" t="s">
        <v>32</v>
      </c>
      <c r="AK127" s="42"/>
      <c r="AL127" s="42"/>
      <c r="AM127" s="42"/>
      <c r="AN127" s="42"/>
    </row>
    <row r="128" spans="1:40" s="1" customFormat="1" ht="15.75" x14ac:dyDescent="0.25">
      <c r="A128" s="15" t="s">
        <v>30</v>
      </c>
      <c r="B128" s="15" t="s">
        <v>33</v>
      </c>
      <c r="C128" s="15" t="s">
        <v>34</v>
      </c>
      <c r="E128" s="15" t="s">
        <v>31</v>
      </c>
    </row>
    <row r="129" spans="1:40" x14ac:dyDescent="0.25">
      <c r="A129" s="56" t="s">
        <v>25</v>
      </c>
      <c r="B129" s="57"/>
      <c r="C129" s="40">
        <v>4127700000</v>
      </c>
      <c r="E129" s="3" t="s">
        <v>6</v>
      </c>
      <c r="F129" s="4">
        <v>0.47560695809999998</v>
      </c>
      <c r="G129" s="4">
        <v>0.17314482630000005</v>
      </c>
      <c r="H129" s="4">
        <v>0.64875178440000003</v>
      </c>
      <c r="I129" s="4">
        <v>0.12999615389999997</v>
      </c>
      <c r="J129" s="4">
        <v>0.7787479383</v>
      </c>
      <c r="L129" s="7">
        <f>$C140*F129</f>
        <v>13806528.324694844</v>
      </c>
      <c r="M129" s="7">
        <f t="shared" ref="M129" si="435">$C140*G129</f>
        <v>5026269.9228271013</v>
      </c>
      <c r="N129" s="7">
        <f t="shared" ref="N129" si="436">$C140*H129</f>
        <v>18832798.247521944</v>
      </c>
      <c r="O129" s="7">
        <f t="shared" ref="O129" si="437">$C140*I129</f>
        <v>3773694.960418073</v>
      </c>
      <c r="P129" s="7">
        <f t="shared" ref="P129" si="438">$C140*J129</f>
        <v>22606493.207940016</v>
      </c>
      <c r="R129" s="7">
        <f>$C141*F129</f>
        <v>23010880.541158073</v>
      </c>
      <c r="S129" s="7">
        <f t="shared" ref="S129" si="439">$C141*G129</f>
        <v>8377116.5380451698</v>
      </c>
      <c r="T129" s="7">
        <f t="shared" ref="T129" si="440">$C141*H129</f>
        <v>31387997.079203244</v>
      </c>
      <c r="U129" s="7">
        <f t="shared" ref="U129" si="441">$C141*I129</f>
        <v>6289491.6006967891</v>
      </c>
      <c r="V129" s="7">
        <f t="shared" ref="V129" si="442">$C141*J129</f>
        <v>37677488.679900035</v>
      </c>
      <c r="X129" s="7">
        <f>$C142*F129</f>
        <v>46021761.082316145</v>
      </c>
      <c r="Y129" s="7">
        <f t="shared" ref="Y129" si="443">$C142*G129</f>
        <v>16754233.07609034</v>
      </c>
      <c r="Z129" s="7">
        <f t="shared" ref="Z129" si="444">$C142*H129</f>
        <v>62775994.158406489</v>
      </c>
      <c r="AA129" s="7">
        <f t="shared" ref="AA129" si="445">$C142*I129</f>
        <v>12578983.201393578</v>
      </c>
      <c r="AB129" s="7">
        <f t="shared" ref="AB129" si="446">$C142*J129</f>
        <v>75354977.359800071</v>
      </c>
      <c r="AD129" s="7">
        <f>$C143*F129</f>
        <v>115054402.70579037</v>
      </c>
      <c r="AE129" s="7">
        <f t="shared" ref="AE129" si="447">$C143*G129</f>
        <v>41885582.690225847</v>
      </c>
      <c r="AF129" s="7">
        <f t="shared" ref="AF129" si="448">$C143*H129</f>
        <v>156939985.39601621</v>
      </c>
      <c r="AG129" s="7">
        <f t="shared" ref="AG129" si="449">$C143*I129</f>
        <v>31447458.003483944</v>
      </c>
      <c r="AH129" s="7">
        <f t="shared" ref="AH129" si="450">$C143*J129</f>
        <v>188387443.39950016</v>
      </c>
      <c r="AJ129" s="7">
        <f>$C144*F129</f>
        <v>230108805.41158074</v>
      </c>
      <c r="AK129" s="7">
        <f t="shared" ref="AK129" si="451">$C144*G129</f>
        <v>83771165.380451694</v>
      </c>
      <c r="AL129" s="7">
        <f t="shared" ref="AL129" si="452">$C144*H129</f>
        <v>313879970.79203242</v>
      </c>
      <c r="AM129" s="7">
        <f t="shared" ref="AM129" si="453">$C144*I129</f>
        <v>62894916.006967887</v>
      </c>
      <c r="AN129" s="7">
        <f t="shared" ref="AN129" si="454">$C144*J129</f>
        <v>376774886.79900032</v>
      </c>
    </row>
    <row r="130" spans="1:40" x14ac:dyDescent="0.25">
      <c r="A130" s="50" t="s">
        <v>60</v>
      </c>
      <c r="B130" s="3" t="s">
        <v>21</v>
      </c>
      <c r="C130" s="7">
        <f>C$129*$C$10</f>
        <v>12383100</v>
      </c>
      <c r="E130" s="3" t="s">
        <v>7</v>
      </c>
      <c r="F130" s="4">
        <v>2.6412742499999999E-2</v>
      </c>
      <c r="G130" s="4">
        <v>6.7866092999999995E-3</v>
      </c>
      <c r="H130" s="4">
        <v>3.3199351799999999E-2</v>
      </c>
      <c r="I130" s="4">
        <v>2.2220155000000005E-3</v>
      </c>
      <c r="J130" s="4">
        <v>3.5421367299999999E-2</v>
      </c>
      <c r="L130" s="7">
        <f>$C140*F130</f>
        <v>766742.94025455997</v>
      </c>
      <c r="M130" s="7">
        <f t="shared" ref="M130" si="455">$C140*G130</f>
        <v>197010.39258005642</v>
      </c>
      <c r="N130" s="7">
        <f t="shared" ref="N130" si="456">$C140*H130</f>
        <v>963753.3328346163</v>
      </c>
      <c r="O130" s="7">
        <f t="shared" ref="O130" si="457">$C140*I130</f>
        <v>64503.513702191529</v>
      </c>
      <c r="P130" s="7">
        <f t="shared" ref="P130" si="458">$C140*J130</f>
        <v>1028256.8465368078</v>
      </c>
      <c r="R130" s="7">
        <f>$C141*F130</f>
        <v>1277904.9004242667</v>
      </c>
      <c r="S130" s="7">
        <f t="shared" ref="S130" si="459">$C141*G130</f>
        <v>328350.65430009406</v>
      </c>
      <c r="T130" s="7">
        <f t="shared" ref="T130" si="460">$C141*H130</f>
        <v>1606255.5547243606</v>
      </c>
      <c r="U130" s="7">
        <f t="shared" ref="U130" si="461">$C141*I130</f>
        <v>107505.85617031922</v>
      </c>
      <c r="V130" s="7">
        <f t="shared" ref="V130" si="462">$C141*J130</f>
        <v>1713761.4108946798</v>
      </c>
      <c r="X130" s="7">
        <f>$C142*F130</f>
        <v>2555809.8008485334</v>
      </c>
      <c r="Y130" s="7">
        <f t="shared" ref="Y130" si="463">$C142*G130</f>
        <v>656701.30860018812</v>
      </c>
      <c r="Z130" s="7">
        <f t="shared" ref="Z130" si="464">$C142*H130</f>
        <v>3212511.1094487212</v>
      </c>
      <c r="AA130" s="7">
        <f t="shared" ref="AA130" si="465">$C142*I130</f>
        <v>215011.71234063845</v>
      </c>
      <c r="AB130" s="7">
        <f t="shared" ref="AB130" si="466">$C142*J130</f>
        <v>3427522.8217893597</v>
      </c>
      <c r="AD130" s="7">
        <f>$C143*F130</f>
        <v>6389524.502121333</v>
      </c>
      <c r="AE130" s="7">
        <f t="shared" ref="AE130" si="467">$C143*G130</f>
        <v>1641753.2715004703</v>
      </c>
      <c r="AF130" s="7">
        <f t="shared" ref="AF130" si="468">$C143*H130</f>
        <v>8031277.7736218041</v>
      </c>
      <c r="AG130" s="7">
        <f t="shared" ref="AG130" si="469">$C143*I130</f>
        <v>537529.28085159615</v>
      </c>
      <c r="AH130" s="7">
        <f t="shared" ref="AH130" si="470">$C143*J130</f>
        <v>8568807.0544734001</v>
      </c>
      <c r="AJ130" s="7">
        <f>$C144*F130</f>
        <v>12779049.004242666</v>
      </c>
      <c r="AK130" s="7">
        <f t="shared" ref="AK130" si="471">$C144*G130</f>
        <v>3283506.5430009407</v>
      </c>
      <c r="AL130" s="7">
        <f t="shared" ref="AL130" si="472">$C144*H130</f>
        <v>16062555.547243608</v>
      </c>
      <c r="AM130" s="7">
        <f t="shared" ref="AM130" si="473">$C144*I130</f>
        <v>1075058.5617031923</v>
      </c>
      <c r="AN130" s="7">
        <f t="shared" ref="AN130" si="474">$C144*J130</f>
        <v>17137614.1089468</v>
      </c>
    </row>
    <row r="131" spans="1:40" x14ac:dyDescent="0.25">
      <c r="A131" s="51"/>
      <c r="B131" s="3" t="s">
        <v>22</v>
      </c>
      <c r="C131" s="7">
        <f>C$129*$C$11</f>
        <v>20638500</v>
      </c>
      <c r="E131" s="3" t="s">
        <v>8</v>
      </c>
      <c r="F131" s="4">
        <v>-2.9420391000000001E-2</v>
      </c>
      <c r="G131" s="4">
        <v>-9.0892999999999877E-4</v>
      </c>
      <c r="H131" s="4">
        <v>-3.0329320999999999E-2</v>
      </c>
      <c r="I131" s="4">
        <v>-1.3238949999999985E-3</v>
      </c>
      <c r="J131" s="4">
        <v>-3.1653215999999998E-2</v>
      </c>
      <c r="L131" s="7">
        <f>$C140*F131</f>
        <v>-854052.81555971678</v>
      </c>
      <c r="M131" s="7">
        <f t="shared" ref="M131" si="475">$C140*G131</f>
        <v>-26385.584938238662</v>
      </c>
      <c r="N131" s="7">
        <f t="shared" ref="N131" si="476">$C140*H131</f>
        <v>-880438.4004979555</v>
      </c>
      <c r="O131" s="7">
        <f t="shared" ref="O131" si="477">$C140*I131</f>
        <v>-38431.720783569122</v>
      </c>
      <c r="P131" s="7">
        <f t="shared" ref="P131" si="478">$C140*J131</f>
        <v>-918870.12128152465</v>
      </c>
      <c r="R131" s="7">
        <f>$C141*F131</f>
        <v>-1423421.3592661947</v>
      </c>
      <c r="S131" s="7">
        <f t="shared" ref="S131" si="479">$C141*G131</f>
        <v>-43975.974897064443</v>
      </c>
      <c r="T131" s="7">
        <f t="shared" ref="T131" si="480">$C141*H131</f>
        <v>-1467397.3341632592</v>
      </c>
      <c r="U131" s="7">
        <f t="shared" ref="U131" si="481">$C141*I131</f>
        <v>-64052.867972615211</v>
      </c>
      <c r="V131" s="7">
        <f t="shared" ref="V131" si="482">$C141*J131</f>
        <v>-1531450.2021358744</v>
      </c>
      <c r="X131" s="7">
        <f>$C142*F131</f>
        <v>-2846842.7185323895</v>
      </c>
      <c r="Y131" s="7">
        <f t="shared" ref="Y131" si="483">$C142*G131</f>
        <v>-87951.949794128886</v>
      </c>
      <c r="Z131" s="7">
        <f t="shared" ref="Z131" si="484">$C142*H131</f>
        <v>-2934794.6683265185</v>
      </c>
      <c r="AA131" s="7">
        <f t="shared" ref="AA131" si="485">$C142*I131</f>
        <v>-128105.73594523042</v>
      </c>
      <c r="AB131" s="7">
        <f t="shared" ref="AB131" si="486">$C142*J131</f>
        <v>-3062900.4042717488</v>
      </c>
      <c r="AD131" s="7">
        <f>$C143*F131</f>
        <v>-7117106.7963309744</v>
      </c>
      <c r="AE131" s="7">
        <f t="shared" ref="AE131" si="487">$C143*G131</f>
        <v>-219879.87448532222</v>
      </c>
      <c r="AF131" s="7">
        <f t="shared" ref="AF131" si="488">$C143*H131</f>
        <v>-7336986.6708162967</v>
      </c>
      <c r="AG131" s="7">
        <f t="shared" ref="AG131" si="489">$C143*I131</f>
        <v>-320264.33986307605</v>
      </c>
      <c r="AH131" s="7">
        <f t="shared" ref="AH131" si="490">$C143*J131</f>
        <v>-7657251.0106793726</v>
      </c>
      <c r="AJ131" s="7">
        <f>$C144*F131</f>
        <v>-14234213.592661949</v>
      </c>
      <c r="AK131" s="7">
        <f t="shared" ref="AK131" si="491">$C144*G131</f>
        <v>-439759.74897064443</v>
      </c>
      <c r="AL131" s="7">
        <f t="shared" ref="AL131" si="492">$C144*H131</f>
        <v>-14673973.341632593</v>
      </c>
      <c r="AM131" s="7">
        <f t="shared" ref="AM131" si="493">$C144*I131</f>
        <v>-640528.6797261521</v>
      </c>
      <c r="AN131" s="7">
        <f t="shared" ref="AN131" si="494">$C144*J131</f>
        <v>-15314502.021358745</v>
      </c>
    </row>
    <row r="132" spans="1:40" x14ac:dyDescent="0.25">
      <c r="A132" s="51"/>
      <c r="B132" s="3" t="s">
        <v>23</v>
      </c>
      <c r="C132" s="7">
        <f>C$129*$C$12</f>
        <v>41277000</v>
      </c>
      <c r="E132" s="3" t="s">
        <v>9</v>
      </c>
      <c r="F132" s="4">
        <v>0.47861460659999999</v>
      </c>
      <c r="G132" s="4">
        <v>0.16726714700000006</v>
      </c>
      <c r="H132" s="4">
        <v>0.6458817536</v>
      </c>
      <c r="I132" s="4">
        <v>0.12909803339999995</v>
      </c>
      <c r="J132" s="4">
        <v>0.77497978700000003</v>
      </c>
      <c r="L132" s="7">
        <f>$C140*F132</f>
        <v>13893838.200000001</v>
      </c>
      <c r="M132" s="7">
        <f t="shared" ref="M132" si="495">$C140*G132</f>
        <v>4855645.1151852841</v>
      </c>
      <c r="N132" s="7">
        <f t="shared" ref="N132" si="496">$C140*H132</f>
        <v>18749483.315185282</v>
      </c>
      <c r="O132" s="7">
        <f t="shared" ref="O132" si="497">$C140*I132</f>
        <v>3747623.16749945</v>
      </c>
      <c r="P132" s="7">
        <f t="shared" ref="P132" si="498">$C140*J132</f>
        <v>22497106.482684735</v>
      </c>
      <c r="R132" s="7">
        <f>$C141*F132</f>
        <v>23156397.000000004</v>
      </c>
      <c r="S132" s="7">
        <f t="shared" ref="S132" si="499">$C141*G132</f>
        <v>8092741.8586421404</v>
      </c>
      <c r="T132" s="7">
        <f t="shared" ref="T132" si="500">$C141*H132</f>
        <v>31249138.858642139</v>
      </c>
      <c r="U132" s="7">
        <f t="shared" ref="U132" si="501">$C141*I132</f>
        <v>6246038.6124990843</v>
      </c>
      <c r="V132" s="7">
        <f t="shared" ref="V132" si="502">$C141*J132</f>
        <v>37495177.471141227</v>
      </c>
      <c r="X132" s="7">
        <f>$C142*F132</f>
        <v>46312794.000000007</v>
      </c>
      <c r="Y132" s="7">
        <f t="shared" ref="Y132" si="503">$C142*G132</f>
        <v>16185483.717284281</v>
      </c>
      <c r="Z132" s="7">
        <f t="shared" ref="Z132" si="504">$C142*H132</f>
        <v>62498277.717284277</v>
      </c>
      <c r="AA132" s="7">
        <f t="shared" ref="AA132" si="505">$C142*I132</f>
        <v>12492077.224998169</v>
      </c>
      <c r="AB132" s="7">
        <f t="shared" ref="AB132" si="506">$C142*J132</f>
        <v>74990354.942282453</v>
      </c>
      <c r="AD132" s="7">
        <f>$C143*F132</f>
        <v>115781985.00000001</v>
      </c>
      <c r="AE132" s="7">
        <f t="shared" ref="AE132" si="507">$C143*G132</f>
        <v>40463709.2932107</v>
      </c>
      <c r="AF132" s="7">
        <f t="shared" ref="AF132" si="508">$C143*H132</f>
        <v>156245694.29321072</v>
      </c>
      <c r="AG132" s="7">
        <f t="shared" ref="AG132" si="509">$C143*I132</f>
        <v>31230193.062495422</v>
      </c>
      <c r="AH132" s="7">
        <f t="shared" ref="AH132" si="510">$C143*J132</f>
        <v>187475887.35570616</v>
      </c>
      <c r="AJ132" s="7">
        <f>$C144*F132</f>
        <v>231563970.00000003</v>
      </c>
      <c r="AK132" s="7">
        <f t="shared" ref="AK132" si="511">$C144*G132</f>
        <v>80927418.5864214</v>
      </c>
      <c r="AL132" s="7">
        <f t="shared" ref="AL132" si="512">$C144*H132</f>
        <v>312491388.58642143</v>
      </c>
      <c r="AM132" s="7">
        <f t="shared" ref="AM132" si="513">$C144*I132</f>
        <v>62460386.124990843</v>
      </c>
      <c r="AN132" s="7">
        <f t="shared" ref="AN132" si="514">$C144*J132</f>
        <v>374951774.71141231</v>
      </c>
    </row>
    <row r="133" spans="1:40" ht="15.75" x14ac:dyDescent="0.25">
      <c r="A133" s="51"/>
      <c r="B133" s="35" t="s">
        <v>57</v>
      </c>
      <c r="C133" s="7">
        <f>C$129*$C$13</f>
        <v>103192500</v>
      </c>
      <c r="E133" s="15" t="s">
        <v>31</v>
      </c>
      <c r="F133" s="5"/>
      <c r="G133" s="5"/>
      <c r="H133" s="5"/>
      <c r="I133" s="5"/>
      <c r="J133" s="5"/>
    </row>
    <row r="134" spans="1:40" x14ac:dyDescent="0.25">
      <c r="A134" s="52"/>
      <c r="B134" s="35" t="s">
        <v>58</v>
      </c>
      <c r="C134" s="7">
        <f>C$129*$C$14</f>
        <v>206385000</v>
      </c>
      <c r="E134" s="3" t="s">
        <v>10</v>
      </c>
      <c r="F134" s="4">
        <v>0.23916393920000001</v>
      </c>
      <c r="G134" s="4">
        <v>8.7960456999999992E-2</v>
      </c>
      <c r="H134" s="4">
        <v>0.3271243962</v>
      </c>
      <c r="I134" s="4">
        <v>4.3032234599999997E-2</v>
      </c>
      <c r="J134" s="4">
        <v>0.3701566308</v>
      </c>
      <c r="L134" s="7">
        <f>$C140*F134</f>
        <v>6942757.3431676328</v>
      </c>
      <c r="M134" s="7">
        <f t="shared" ref="M134" si="515">$C140*G134</f>
        <v>2553428.8772290414</v>
      </c>
      <c r="N134" s="7">
        <f t="shared" ref="N134" si="516">$C140*H134</f>
        <v>9496186.2203966733</v>
      </c>
      <c r="O134" s="7">
        <f t="shared" ref="O134" si="517">$C140*I134</f>
        <v>1249194.8567222054</v>
      </c>
      <c r="P134" s="7">
        <f t="shared" ref="P134" si="518">$C140*J134</f>
        <v>10745381.077118879</v>
      </c>
      <c r="R134" s="7">
        <f>$C141*F134</f>
        <v>11571262.238612723</v>
      </c>
      <c r="S134" s="7">
        <f t="shared" ref="S134" si="519">$C141*G134</f>
        <v>4255714.795381736</v>
      </c>
      <c r="T134" s="7">
        <f t="shared" ref="T134" si="520">$C141*H134</f>
        <v>15826977.033994459</v>
      </c>
      <c r="U134" s="7">
        <f t="shared" ref="U134" si="521">$C141*I134</f>
        <v>2081991.4278703425</v>
      </c>
      <c r="V134" s="7">
        <f t="shared" ref="V134" si="522">$C141*J134</f>
        <v>17908968.461864799</v>
      </c>
      <c r="X134" s="7">
        <f>$C142*F134</f>
        <v>23142524.477225445</v>
      </c>
      <c r="Y134" s="7">
        <f t="shared" ref="Y134" si="523">$C142*G134</f>
        <v>8511429.590763472</v>
      </c>
      <c r="Z134" s="7">
        <f t="shared" ref="Z134" si="524">$C142*H134</f>
        <v>31653954.067988917</v>
      </c>
      <c r="AA134" s="7">
        <f t="shared" ref="AA134" si="525">$C142*I134</f>
        <v>4163982.855740685</v>
      </c>
      <c r="AB134" s="7">
        <f t="shared" ref="AB134" si="526">$C142*J134</f>
        <v>35817936.923729599</v>
      </c>
      <c r="AD134" s="7">
        <f>$C143*F134</f>
        <v>57856311.193063609</v>
      </c>
      <c r="AE134" s="7">
        <f t="shared" ref="AE134" si="527">$C143*G134</f>
        <v>21278573.97690868</v>
      </c>
      <c r="AF134" s="7">
        <f t="shared" ref="AF134" si="528">$C143*H134</f>
        <v>79134885.169972286</v>
      </c>
      <c r="AG134" s="7">
        <f t="shared" ref="AG134" si="529">$C143*I134</f>
        <v>10409957.139351713</v>
      </c>
      <c r="AH134" s="7">
        <f t="shared" ref="AH134" si="530">$C143*J134</f>
        <v>89544842.309324011</v>
      </c>
      <c r="AJ134" s="7">
        <f>$C144*F134</f>
        <v>115712622.38612722</v>
      </c>
      <c r="AK134" s="7">
        <f t="shared" ref="AK134" si="531">$C144*G134</f>
        <v>42557147.95381736</v>
      </c>
      <c r="AL134" s="7">
        <f t="shared" ref="AL134" si="532">$C144*H134</f>
        <v>158269770.33994457</v>
      </c>
      <c r="AM134" s="7">
        <f t="shared" ref="AM134" si="533">$C144*I134</f>
        <v>20819914.278703425</v>
      </c>
      <c r="AN134" s="7">
        <f t="shared" ref="AN134" si="534">$C144*J134</f>
        <v>179089684.61864802</v>
      </c>
    </row>
    <row r="135" spans="1:40" x14ac:dyDescent="0.25">
      <c r="A135" s="50" t="s">
        <v>61</v>
      </c>
      <c r="B135" s="3" t="s">
        <v>21</v>
      </c>
      <c r="C135" s="7">
        <f>C130*$C$9</f>
        <v>13893838.200000001</v>
      </c>
      <c r="E135" s="3" t="s">
        <v>11</v>
      </c>
      <c r="F135" s="4">
        <v>4.6243208899999999E-2</v>
      </c>
      <c r="G135" s="4">
        <v>1.2720813599999999E-2</v>
      </c>
      <c r="H135" s="4">
        <v>5.8964022499999998E-2</v>
      </c>
      <c r="I135" s="4">
        <v>6.0955565000000086E-3</v>
      </c>
      <c r="J135" s="4">
        <v>6.5059579000000006E-2</v>
      </c>
      <c r="L135" s="7">
        <f>$C140*F135</f>
        <v>1342407.1339351388</v>
      </c>
      <c r="M135" s="7">
        <f t="shared" ref="M135" si="535">$C140*G135</f>
        <v>369276.08036515681</v>
      </c>
      <c r="N135" s="7">
        <f t="shared" ref="N135" si="536">$C140*H135</f>
        <v>1711683.2143002956</v>
      </c>
      <c r="O135" s="7">
        <f t="shared" ref="O135" si="537">$C140*I135</f>
        <v>176949.62623808571</v>
      </c>
      <c r="P135" s="7">
        <f t="shared" ref="P135" si="538">$C140*J135</f>
        <v>1888632.8405383814</v>
      </c>
      <c r="R135" s="7">
        <f>$C141*F135</f>
        <v>2237345.2232252317</v>
      </c>
      <c r="S135" s="7">
        <f t="shared" ref="S135" si="539">$C141*G135</f>
        <v>615460.13394192804</v>
      </c>
      <c r="T135" s="7">
        <f t="shared" ref="T135" si="540">$C141*H135</f>
        <v>2852805.3571671597</v>
      </c>
      <c r="U135" s="7">
        <f t="shared" ref="U135" si="541">$C141*I135</f>
        <v>294916.04373014288</v>
      </c>
      <c r="V135" s="7">
        <f t="shared" ref="V135" si="542">$C141*J135</f>
        <v>3147721.4008973027</v>
      </c>
      <c r="X135" s="7">
        <f>$C142*F135</f>
        <v>4474690.4464504635</v>
      </c>
      <c r="Y135" s="7">
        <f t="shared" ref="Y135" si="543">$C142*G135</f>
        <v>1230920.2678838561</v>
      </c>
      <c r="Z135" s="7">
        <f t="shared" ref="Z135" si="544">$C142*H135</f>
        <v>5705610.7143343193</v>
      </c>
      <c r="AA135" s="7">
        <f t="shared" ref="AA135" si="545">$C142*I135</f>
        <v>589832.08746028575</v>
      </c>
      <c r="AB135" s="7">
        <f t="shared" ref="AB135" si="546">$C142*J135</f>
        <v>6295442.8017946053</v>
      </c>
      <c r="AD135" s="7">
        <f>$C143*F135</f>
        <v>11186726.116126159</v>
      </c>
      <c r="AE135" s="7">
        <f t="shared" ref="AE135" si="547">$C143*G135</f>
        <v>3077300.6697096406</v>
      </c>
      <c r="AF135" s="7">
        <f t="shared" ref="AF135" si="548">$C143*H135</f>
        <v>14264026.785835799</v>
      </c>
      <c r="AG135" s="7">
        <f t="shared" ref="AG135" si="549">$C143*I135</f>
        <v>1474580.2186507143</v>
      </c>
      <c r="AH135" s="7">
        <f t="shared" ref="AH135" si="550">$C143*J135</f>
        <v>15738607.004486512</v>
      </c>
      <c r="AJ135" s="7">
        <f>$C144*F135</f>
        <v>22373452.232252318</v>
      </c>
      <c r="AK135" s="7">
        <f t="shared" ref="AK135" si="551">$C144*G135</f>
        <v>6154601.3394192811</v>
      </c>
      <c r="AL135" s="7">
        <f t="shared" ref="AL135" si="552">$C144*H135</f>
        <v>28528053.571671598</v>
      </c>
      <c r="AM135" s="7">
        <f t="shared" ref="AM135" si="553">$C144*I135</f>
        <v>2949160.4373014285</v>
      </c>
      <c r="AN135" s="7">
        <f t="shared" ref="AN135" si="554">$C144*J135</f>
        <v>31477214.008973025</v>
      </c>
    </row>
    <row r="136" spans="1:40" s="2" customFormat="1" ht="18.75" x14ac:dyDescent="0.3">
      <c r="A136" s="51"/>
      <c r="B136" s="3" t="s">
        <v>22</v>
      </c>
      <c r="C136" s="7">
        <f t="shared" ref="C136:C139" si="555">C131*$C$9</f>
        <v>23156397.000000004</v>
      </c>
      <c r="D136"/>
      <c r="E136" s="3" t="s">
        <v>12</v>
      </c>
      <c r="F136" s="4">
        <v>1.1367956199999999E-2</v>
      </c>
      <c r="G136" s="4">
        <v>7.0784224999999989E-3</v>
      </c>
      <c r="H136" s="4">
        <v>1.8446378699999998E-2</v>
      </c>
      <c r="I136" s="4">
        <v>2.6581581000000021E-3</v>
      </c>
      <c r="J136" s="4">
        <v>2.11045368E-2</v>
      </c>
      <c r="L136" s="7">
        <f>$C140*F136</f>
        <v>330003.60191574402</v>
      </c>
      <c r="M136" s="7">
        <f t="shared" ref="M136" si="556">$C140*G136</f>
        <v>205481.52014180398</v>
      </c>
      <c r="N136" s="7">
        <f t="shared" ref="N136" si="557">$C140*H136</f>
        <v>535485.12205754803</v>
      </c>
      <c r="O136" s="7">
        <f t="shared" ref="O136" si="558">$C140*I136</f>
        <v>77164.420061849931</v>
      </c>
      <c r="P136" s="7">
        <f t="shared" ref="P136" si="559">$C140*J136</f>
        <v>612649.5421193979</v>
      </c>
      <c r="Q136"/>
      <c r="R136" s="7">
        <f>$C141*F136</f>
        <v>550006.00319290673</v>
      </c>
      <c r="S136" s="7">
        <f t="shared" ref="S136" si="560">$C141*G136</f>
        <v>342469.20023634</v>
      </c>
      <c r="T136" s="7">
        <f t="shared" ref="T136" si="561">$C141*H136</f>
        <v>892475.20342924679</v>
      </c>
      <c r="U136" s="7">
        <f t="shared" ref="U136" si="562">$C141*I136</f>
        <v>128607.36676974989</v>
      </c>
      <c r="V136" s="7">
        <f t="shared" ref="V136" si="563">$C141*J136</f>
        <v>1021082.5701989967</v>
      </c>
      <c r="W136"/>
      <c r="X136" s="7">
        <f>$C142*F136</f>
        <v>1100012.0063858135</v>
      </c>
      <c r="Y136" s="7">
        <f t="shared" ref="Y136" si="564">$C142*G136</f>
        <v>684938.40047267999</v>
      </c>
      <c r="Z136" s="7">
        <f t="shared" ref="Z136" si="565">$C142*H136</f>
        <v>1784950.4068584936</v>
      </c>
      <c r="AA136" s="7">
        <f t="shared" ref="AA136" si="566">$C142*I136</f>
        <v>257214.73353949978</v>
      </c>
      <c r="AB136" s="7">
        <f t="shared" ref="AB136" si="567">$C142*J136</f>
        <v>2042165.1403979934</v>
      </c>
      <c r="AD136" s="7">
        <f>$C143*F136</f>
        <v>2750030.0159645341</v>
      </c>
      <c r="AE136" s="7">
        <f t="shared" ref="AE136" si="568">$C143*G136</f>
        <v>1712346.0011817</v>
      </c>
      <c r="AF136" s="7">
        <f t="shared" ref="AF136" si="569">$C143*H136</f>
        <v>4462376.0171462344</v>
      </c>
      <c r="AG136" s="7">
        <f t="shared" ref="AG136" si="570">$C143*I136</f>
        <v>643036.8338487494</v>
      </c>
      <c r="AH136" s="7">
        <f t="shared" ref="AH136" si="571">$C143*J136</f>
        <v>5105412.8509949837</v>
      </c>
      <c r="AJ136" s="7">
        <f>$C144*F136</f>
        <v>5500060.0319290683</v>
      </c>
      <c r="AK136" s="7">
        <f t="shared" ref="AK136" si="572">$C144*G136</f>
        <v>3424692.0023634001</v>
      </c>
      <c r="AL136" s="7">
        <f t="shared" ref="AL136" si="573">$C144*H136</f>
        <v>8924752.0342924688</v>
      </c>
      <c r="AM136" s="7">
        <f t="shared" ref="AM136" si="574">$C144*I136</f>
        <v>1286073.6676974988</v>
      </c>
      <c r="AN136" s="7">
        <f t="shared" ref="AN136" si="575">$C144*J136</f>
        <v>10210825.701989967</v>
      </c>
    </row>
    <row r="137" spans="1:40" x14ac:dyDescent="0.25">
      <c r="A137" s="51"/>
      <c r="B137" s="3" t="s">
        <v>23</v>
      </c>
      <c r="C137" s="7">
        <f t="shared" si="555"/>
        <v>46312794.000000007</v>
      </c>
      <c r="E137" s="3" t="s">
        <v>13</v>
      </c>
      <c r="F137" s="4">
        <v>0.29677510429999998</v>
      </c>
      <c r="G137" s="4">
        <v>0.10775969309999998</v>
      </c>
      <c r="H137" s="4">
        <v>0.40453479739999998</v>
      </c>
      <c r="I137" s="4">
        <v>5.1785949200000007E-2</v>
      </c>
      <c r="J137" s="4">
        <v>0.45632074659999999</v>
      </c>
      <c r="L137" s="7">
        <f>$C140*F137</f>
        <v>8615168.0790185146</v>
      </c>
      <c r="M137" s="7">
        <f t="shared" ref="M137" si="576">$C140*G137</f>
        <v>3128186.4777360018</v>
      </c>
      <c r="N137" s="7">
        <f t="shared" ref="N137" si="577">$C140*H137</f>
        <v>11743354.556754516</v>
      </c>
      <c r="O137" s="7">
        <f t="shared" ref="O137" si="578">$C140*I137</f>
        <v>1503308.903022141</v>
      </c>
      <c r="P137" s="7">
        <f t="shared" ref="P137" si="579">$C140*J137</f>
        <v>13246663.459776659</v>
      </c>
      <c r="R137" s="7">
        <f>$C141*F137</f>
        <v>14358613.465030858</v>
      </c>
      <c r="S137" s="7">
        <f t="shared" ref="S137" si="580">$C141*G137</f>
        <v>5213644.129560004</v>
      </c>
      <c r="T137" s="7">
        <f t="shared" ref="T137" si="581">$C141*H137</f>
        <v>19572257.594590865</v>
      </c>
      <c r="U137" s="7">
        <f t="shared" ref="U137" si="582">$C141*I137</f>
        <v>2505514.8383702352</v>
      </c>
      <c r="V137" s="7">
        <f t="shared" ref="V137" si="583">$C141*J137</f>
        <v>22077772.432961099</v>
      </c>
      <c r="X137" s="7">
        <f>$C142*F137</f>
        <v>28717226.930061717</v>
      </c>
      <c r="Y137" s="7">
        <f t="shared" ref="Y137" si="584">$C142*G137</f>
        <v>10427288.259120008</v>
      </c>
      <c r="Z137" s="7">
        <f t="shared" ref="Z137" si="585">$C142*H137</f>
        <v>39144515.18918173</v>
      </c>
      <c r="AA137" s="7">
        <f t="shared" ref="AA137" si="586">$C142*I137</f>
        <v>5011029.6767404703</v>
      </c>
      <c r="AB137" s="7">
        <f t="shared" ref="AB137" si="587">$C142*J137</f>
        <v>44155544.865922198</v>
      </c>
      <c r="AD137" s="7">
        <f>$C143*F137</f>
        <v>71793067.325154305</v>
      </c>
      <c r="AE137" s="7">
        <f t="shared" ref="AE137" si="588">$C143*G137</f>
        <v>26068220.647800021</v>
      </c>
      <c r="AF137" s="7">
        <f t="shared" ref="AF137" si="589">$C143*H137</f>
        <v>97861287.972954318</v>
      </c>
      <c r="AG137" s="7">
        <f t="shared" ref="AG137" si="590">$C143*I137</f>
        <v>12527574.191851176</v>
      </c>
      <c r="AH137" s="7">
        <f t="shared" ref="AH137" si="591">$C143*J137</f>
        <v>110388862.1648055</v>
      </c>
      <c r="AJ137" s="7">
        <f>$C144*F137</f>
        <v>143586134.65030861</v>
      </c>
      <c r="AK137" s="7">
        <f t="shared" ref="AK137" si="592">$C144*G137</f>
        <v>52136441.295600042</v>
      </c>
      <c r="AL137" s="7">
        <f t="shared" ref="AL137" si="593">$C144*H137</f>
        <v>195722575.94590864</v>
      </c>
      <c r="AM137" s="7">
        <f t="shared" ref="AM137" si="594">$C144*I137</f>
        <v>25055148.383702353</v>
      </c>
      <c r="AN137" s="7">
        <f t="shared" ref="AN137" si="595">$C144*J137</f>
        <v>220777724.329611</v>
      </c>
    </row>
    <row r="138" spans="1:40" ht="15.75" x14ac:dyDescent="0.25">
      <c r="A138" s="51"/>
      <c r="B138" s="35" t="s">
        <v>57</v>
      </c>
      <c r="C138" s="7">
        <f t="shared" si="555"/>
        <v>115781985.00000001</v>
      </c>
      <c r="E138" s="15" t="s">
        <v>40</v>
      </c>
      <c r="F138" s="5"/>
      <c r="G138" s="5"/>
      <c r="H138" s="5"/>
      <c r="I138" s="5"/>
      <c r="J138" s="5"/>
    </row>
    <row r="139" spans="1:40" x14ac:dyDescent="0.25">
      <c r="A139" s="52"/>
      <c r="B139" s="35" t="s">
        <v>58</v>
      </c>
      <c r="C139" s="7">
        <f t="shared" si="555"/>
        <v>231563970.00000003</v>
      </c>
      <c r="E139" s="3" t="s">
        <v>14</v>
      </c>
      <c r="F139" s="4">
        <v>4.6066729809</v>
      </c>
      <c r="G139" s="4">
        <v>2.0986199092</v>
      </c>
      <c r="H139" s="4">
        <v>6.7052928901</v>
      </c>
      <c r="I139" s="4">
        <v>1.2768657384999997</v>
      </c>
      <c r="J139" s="4">
        <v>7.9821586285999997</v>
      </c>
      <c r="L139" s="21">
        <f>$C145*F139</f>
        <v>133.72840727033568</v>
      </c>
      <c r="M139" s="21">
        <f t="shared" ref="M139" si="596">$C145*G139</f>
        <v>60.921428346820306</v>
      </c>
      <c r="N139" s="21">
        <f t="shared" ref="N139" si="597">$C145*H139</f>
        <v>194.64983561715599</v>
      </c>
      <c r="O139" s="21">
        <f t="shared" ref="O139" si="598">$C145*I139</f>
        <v>37.066495107344487</v>
      </c>
      <c r="P139" s="21">
        <f t="shared" ref="P139" si="599">$C145*J139</f>
        <v>231.71633072450047</v>
      </c>
      <c r="R139" s="21">
        <f>$C146*F139</f>
        <v>222.88067878389282</v>
      </c>
      <c r="S139" s="21">
        <f t="shared" ref="S139" si="600">$C146*G139</f>
        <v>101.5357139113672</v>
      </c>
      <c r="T139" s="21">
        <f t="shared" ref="T139" si="601">$C146*H139</f>
        <v>324.41639269526001</v>
      </c>
      <c r="U139" s="21">
        <f t="shared" ref="U139" si="602">$C146*I139</f>
        <v>61.777491845574154</v>
      </c>
      <c r="V139" s="21">
        <f t="shared" ref="V139" si="603">$C146*J139</f>
        <v>386.19388454083418</v>
      </c>
      <c r="X139" s="21">
        <f>$C147*F139</f>
        <v>445.76135756778564</v>
      </c>
      <c r="Y139" s="21">
        <f t="shared" ref="Y139" si="604">$C147*G139</f>
        <v>203.07142782273439</v>
      </c>
      <c r="Z139" s="21">
        <f t="shared" ref="Z139" si="605">$C147*H139</f>
        <v>648.83278539052003</v>
      </c>
      <c r="AA139" s="21">
        <f t="shared" ref="AA139" si="606">$C147*I139</f>
        <v>123.55498369114831</v>
      </c>
      <c r="AB139" s="21">
        <f t="shared" ref="AB139" si="607">$C147*J139</f>
        <v>772.38776908166835</v>
      </c>
      <c r="AD139" s="21">
        <f>$C148*F139</f>
        <v>1114.4033939194642</v>
      </c>
      <c r="AE139" s="21">
        <f t="shared" ref="AE139" si="608">$C148*G139</f>
        <v>507.67856955683601</v>
      </c>
      <c r="AF139" s="21">
        <f t="shared" ref="AF139" si="609">$C148*H139</f>
        <v>1622.0819634763002</v>
      </c>
      <c r="AG139" s="21">
        <f t="shared" ref="AG139" si="610">$C148*I139</f>
        <v>308.88745922787081</v>
      </c>
      <c r="AH139" s="21">
        <f t="shared" ref="AH139" si="611">$C148*J139</f>
        <v>1930.9694227041709</v>
      </c>
      <c r="AJ139" s="21">
        <f>$C149*F139</f>
        <v>2228.8067878389284</v>
      </c>
      <c r="AK139" s="21">
        <f t="shared" ref="AK139" si="612">$C149*G139</f>
        <v>1015.357139113672</v>
      </c>
      <c r="AL139" s="21">
        <f t="shared" ref="AL139" si="613">$C149*H139</f>
        <v>3244.1639269526004</v>
      </c>
      <c r="AM139" s="21">
        <f t="shared" ref="AM139" si="614">$C149*I139</f>
        <v>617.77491845574161</v>
      </c>
      <c r="AN139" s="21">
        <f t="shared" ref="AN139" si="615">$C149*J139</f>
        <v>3861.9388454083419</v>
      </c>
    </row>
    <row r="140" spans="1:40" x14ac:dyDescent="0.25">
      <c r="A140" s="47" t="s">
        <v>26</v>
      </c>
      <c r="B140" s="3" t="s">
        <v>21</v>
      </c>
      <c r="C140" s="7">
        <f>C135/F$132</f>
        <v>29029281.614908408</v>
      </c>
    </row>
    <row r="141" spans="1:40" x14ac:dyDescent="0.25">
      <c r="A141" s="48"/>
      <c r="B141" s="3" t="s">
        <v>22</v>
      </c>
      <c r="C141" s="7">
        <f t="shared" ref="C141:C144" si="616">C136/F$132</f>
        <v>48382136.024847351</v>
      </c>
      <c r="F141" s="5"/>
      <c r="G141" s="5"/>
      <c r="H141" s="5"/>
      <c r="I141" s="5"/>
      <c r="J141" s="5"/>
    </row>
    <row r="142" spans="1:40" ht="18.75" x14ac:dyDescent="0.3">
      <c r="A142" s="48"/>
      <c r="B142" s="3" t="s">
        <v>23</v>
      </c>
      <c r="C142" s="7">
        <f t="shared" si="616"/>
        <v>96764272.049694702</v>
      </c>
      <c r="D142" s="2"/>
      <c r="F142" s="5"/>
      <c r="G142" s="5"/>
      <c r="H142" s="5"/>
      <c r="I142" s="5"/>
      <c r="J142" s="5"/>
    </row>
    <row r="143" spans="1:40" x14ac:dyDescent="0.25">
      <c r="A143" s="48"/>
      <c r="B143" s="35" t="s">
        <v>57</v>
      </c>
      <c r="C143" s="7">
        <f t="shared" si="616"/>
        <v>241910680.12423676</v>
      </c>
      <c r="F143" s="5"/>
      <c r="G143" s="5"/>
      <c r="H143" s="5"/>
      <c r="I143" s="5"/>
      <c r="J143" s="5"/>
    </row>
    <row r="144" spans="1:40" x14ac:dyDescent="0.25">
      <c r="A144" s="49"/>
      <c r="B144" s="35" t="s">
        <v>58</v>
      </c>
      <c r="C144" s="7">
        <f t="shared" si="616"/>
        <v>483821360.24847353</v>
      </c>
      <c r="F144" s="5"/>
      <c r="G144" s="5"/>
      <c r="H144" s="5"/>
      <c r="I144" s="5"/>
      <c r="J144" s="5"/>
    </row>
    <row r="145" spans="1:40" x14ac:dyDescent="0.25">
      <c r="A145" s="46" t="s">
        <v>35</v>
      </c>
      <c r="B145" s="3" t="s">
        <v>21</v>
      </c>
      <c r="C145" s="4">
        <f>(1/1000000)*C140</f>
        <v>29.029281614908406</v>
      </c>
      <c r="F145" s="5"/>
      <c r="G145" s="5"/>
      <c r="H145" s="5"/>
      <c r="I145" s="5"/>
      <c r="J145" s="5"/>
    </row>
    <row r="146" spans="1:40" x14ac:dyDescent="0.25">
      <c r="A146" s="46"/>
      <c r="B146" s="3" t="s">
        <v>22</v>
      </c>
      <c r="C146" s="4">
        <f>(1/1000000)*C141</f>
        <v>48.382136024847348</v>
      </c>
      <c r="F146" s="5"/>
      <c r="G146" s="5"/>
      <c r="H146" s="5"/>
      <c r="I146" s="5"/>
      <c r="J146" s="5"/>
    </row>
    <row r="147" spans="1:40" x14ac:dyDescent="0.25">
      <c r="A147" s="46"/>
      <c r="B147" s="3" t="s">
        <v>23</v>
      </c>
      <c r="C147" s="4">
        <f>(1/1000000)*C142</f>
        <v>96.764272049694696</v>
      </c>
      <c r="F147" s="5"/>
      <c r="G147" s="5"/>
      <c r="H147" s="5"/>
      <c r="I147" s="5"/>
      <c r="J147" s="5"/>
    </row>
    <row r="148" spans="1:40" x14ac:dyDescent="0.25">
      <c r="A148" s="46"/>
      <c r="B148" s="35" t="s">
        <v>57</v>
      </c>
      <c r="C148" s="4">
        <f t="shared" ref="C148:C149" si="617">(1/1000000)*C143</f>
        <v>241.91068012423676</v>
      </c>
      <c r="F148" s="5"/>
      <c r="G148" s="5"/>
      <c r="H148" s="5"/>
      <c r="I148" s="5"/>
      <c r="J148" s="5"/>
    </row>
    <row r="149" spans="1:40" x14ac:dyDescent="0.25">
      <c r="A149" s="46"/>
      <c r="B149" s="35" t="s">
        <v>58</v>
      </c>
      <c r="C149" s="4">
        <f t="shared" si="617"/>
        <v>483.82136024847352</v>
      </c>
      <c r="F149" s="5"/>
      <c r="G149" s="5"/>
      <c r="H149" s="5"/>
      <c r="I149" s="5"/>
      <c r="J149" s="5"/>
    </row>
    <row r="150" spans="1:40" x14ac:dyDescent="0.25">
      <c r="A150" s="24"/>
      <c r="B150" s="12"/>
      <c r="C150" s="23"/>
      <c r="F150" s="5"/>
      <c r="G150" s="5"/>
      <c r="H150" s="5"/>
      <c r="I150" s="5"/>
      <c r="J150" s="5"/>
    </row>
    <row r="151" spans="1:40" x14ac:dyDescent="0.25">
      <c r="F151" s="5"/>
      <c r="G151" s="5"/>
      <c r="H151" s="5"/>
      <c r="I151" s="5"/>
      <c r="J151" s="5"/>
    </row>
    <row r="152" spans="1:40" s="16" customFormat="1" ht="19.5" x14ac:dyDescent="0.3">
      <c r="A152" s="43" t="s">
        <v>43</v>
      </c>
      <c r="B152" s="43"/>
      <c r="C152" s="43"/>
      <c r="E152" s="43" t="s">
        <v>19</v>
      </c>
      <c r="F152" s="43"/>
      <c r="G152" s="43"/>
      <c r="H152" s="43"/>
      <c r="I152" s="43"/>
      <c r="J152" s="43"/>
      <c r="L152" s="43" t="s">
        <v>19</v>
      </c>
      <c r="M152" s="43"/>
      <c r="N152" s="43"/>
      <c r="O152" s="43"/>
      <c r="P152" s="43"/>
      <c r="R152" s="43" t="s">
        <v>19</v>
      </c>
      <c r="S152" s="43"/>
      <c r="T152" s="43"/>
      <c r="U152" s="43"/>
      <c r="V152" s="43"/>
      <c r="X152" s="43" t="s">
        <v>19</v>
      </c>
      <c r="Y152" s="43"/>
      <c r="Z152" s="43"/>
      <c r="AA152" s="43"/>
      <c r="AB152" s="43"/>
      <c r="AD152" s="43" t="s">
        <v>19</v>
      </c>
      <c r="AE152" s="43"/>
      <c r="AF152" s="43"/>
      <c r="AG152" s="43"/>
      <c r="AH152" s="43"/>
      <c r="AJ152" s="43" t="s">
        <v>19</v>
      </c>
      <c r="AK152" s="43"/>
      <c r="AL152" s="43"/>
      <c r="AM152" s="43"/>
      <c r="AN152" s="43"/>
    </row>
    <row r="153" spans="1:40" s="2" customFormat="1" ht="18.75" x14ac:dyDescent="0.3">
      <c r="A153" s="53" t="s">
        <v>28</v>
      </c>
      <c r="B153" s="53"/>
      <c r="C153" s="53"/>
      <c r="E153" s="19" t="s">
        <v>1</v>
      </c>
      <c r="F153" s="19" t="s">
        <v>2</v>
      </c>
      <c r="G153" s="19" t="s">
        <v>3</v>
      </c>
      <c r="H153" s="19" t="s">
        <v>4</v>
      </c>
      <c r="I153" s="19" t="s">
        <v>5</v>
      </c>
      <c r="J153" s="17"/>
      <c r="L153" s="19" t="s">
        <v>1</v>
      </c>
      <c r="M153" s="19" t="s">
        <v>2</v>
      </c>
      <c r="N153" s="19" t="s">
        <v>3</v>
      </c>
      <c r="O153" s="19" t="s">
        <v>4</v>
      </c>
      <c r="P153" s="19" t="s">
        <v>5</v>
      </c>
      <c r="R153" s="19" t="s">
        <v>1</v>
      </c>
      <c r="S153" s="19" t="s">
        <v>2</v>
      </c>
      <c r="T153" s="19" t="s">
        <v>3</v>
      </c>
      <c r="U153" s="19" t="s">
        <v>4</v>
      </c>
      <c r="V153" s="19" t="s">
        <v>5</v>
      </c>
      <c r="X153" s="19" t="s">
        <v>1</v>
      </c>
      <c r="Y153" s="19" t="s">
        <v>2</v>
      </c>
      <c r="Z153" s="19" t="s">
        <v>3</v>
      </c>
      <c r="AA153" s="19" t="s">
        <v>4</v>
      </c>
      <c r="AB153" s="19" t="s">
        <v>5</v>
      </c>
      <c r="AD153" s="19" t="s">
        <v>1</v>
      </c>
      <c r="AE153" s="19" t="s">
        <v>2</v>
      </c>
      <c r="AF153" s="19" t="s">
        <v>3</v>
      </c>
      <c r="AG153" s="19" t="s">
        <v>4</v>
      </c>
      <c r="AH153" s="19" t="s">
        <v>5</v>
      </c>
      <c r="AJ153" s="19" t="s">
        <v>1</v>
      </c>
      <c r="AK153" s="19" t="s">
        <v>2</v>
      </c>
      <c r="AL153" s="19" t="s">
        <v>3</v>
      </c>
      <c r="AM153" s="19" t="s">
        <v>4</v>
      </c>
      <c r="AN153" s="19" t="s">
        <v>5</v>
      </c>
    </row>
    <row r="154" spans="1:40" s="18" customFormat="1" ht="17.25" x14ac:dyDescent="0.3">
      <c r="A154" s="45" t="s">
        <v>36</v>
      </c>
      <c r="B154" s="45"/>
      <c r="C154" s="45"/>
      <c r="E154" s="30"/>
      <c r="F154" s="30"/>
      <c r="G154" s="30"/>
      <c r="H154" s="30"/>
      <c r="I154" s="30"/>
      <c r="J154" s="30"/>
      <c r="L154" s="42" t="s">
        <v>37</v>
      </c>
      <c r="M154" s="42"/>
      <c r="N154" s="42"/>
      <c r="O154" s="42"/>
      <c r="P154" s="42"/>
      <c r="R154" s="42" t="s">
        <v>38</v>
      </c>
      <c r="S154" s="42"/>
      <c r="T154" s="42"/>
      <c r="U154" s="42"/>
      <c r="V154" s="42"/>
      <c r="X154" s="42" t="s">
        <v>39</v>
      </c>
      <c r="Y154" s="42"/>
      <c r="Z154" s="42"/>
      <c r="AA154" s="42"/>
      <c r="AB154" s="42"/>
      <c r="AD154" s="42" t="s">
        <v>62</v>
      </c>
      <c r="AE154" s="42"/>
      <c r="AF154" s="42"/>
      <c r="AG154" s="42"/>
      <c r="AH154" s="42"/>
      <c r="AJ154" s="42" t="s">
        <v>63</v>
      </c>
      <c r="AK154" s="42"/>
      <c r="AL154" s="42"/>
      <c r="AM154" s="42"/>
      <c r="AN154" s="42"/>
    </row>
    <row r="155" spans="1:40" s="18" customFormat="1" ht="17.25" x14ac:dyDescent="0.3">
      <c r="A155" s="54" t="s">
        <v>44</v>
      </c>
      <c r="B155" s="54"/>
      <c r="C155" s="54"/>
      <c r="E155" s="42" t="s">
        <v>41</v>
      </c>
      <c r="F155" s="42"/>
      <c r="G155" s="42"/>
      <c r="H155" s="42"/>
      <c r="I155" s="42"/>
      <c r="J155" s="42"/>
      <c r="L155" s="42" t="s">
        <v>42</v>
      </c>
      <c r="M155" s="42"/>
      <c r="N155" s="42"/>
      <c r="O155" s="42"/>
      <c r="P155" s="42"/>
      <c r="R155" s="42" t="s">
        <v>42</v>
      </c>
      <c r="S155" s="42"/>
      <c r="T155" s="42"/>
      <c r="U155" s="42"/>
      <c r="V155" s="42"/>
      <c r="X155" s="42" t="s">
        <v>42</v>
      </c>
      <c r="Y155" s="42"/>
      <c r="Z155" s="42"/>
      <c r="AA155" s="42"/>
      <c r="AB155" s="42"/>
      <c r="AD155" s="42" t="s">
        <v>42</v>
      </c>
      <c r="AE155" s="42"/>
      <c r="AF155" s="42"/>
      <c r="AG155" s="42"/>
      <c r="AH155" s="42"/>
      <c r="AJ155" s="42" t="s">
        <v>42</v>
      </c>
      <c r="AK155" s="42"/>
      <c r="AL155" s="42"/>
      <c r="AM155" s="42"/>
      <c r="AN155" s="42"/>
    </row>
    <row r="156" spans="1:40" s="18" customFormat="1" ht="17.25" x14ac:dyDescent="0.3">
      <c r="A156" s="45" t="s">
        <v>29</v>
      </c>
      <c r="B156" s="45"/>
      <c r="C156" s="45"/>
      <c r="E156" s="42">
        <v>2014</v>
      </c>
      <c r="F156" s="42"/>
      <c r="G156" s="42"/>
      <c r="H156" s="42"/>
      <c r="I156" s="42"/>
      <c r="J156" s="42"/>
      <c r="L156" s="42" t="s">
        <v>32</v>
      </c>
      <c r="M156" s="42"/>
      <c r="N156" s="42"/>
      <c r="O156" s="42"/>
      <c r="P156" s="42"/>
      <c r="R156" s="42" t="s">
        <v>32</v>
      </c>
      <c r="S156" s="42"/>
      <c r="T156" s="42"/>
      <c r="U156" s="42"/>
      <c r="V156" s="42"/>
      <c r="X156" s="42" t="s">
        <v>32</v>
      </c>
      <c r="Y156" s="42"/>
      <c r="Z156" s="42"/>
      <c r="AA156" s="42"/>
      <c r="AB156" s="42"/>
      <c r="AD156" s="42" t="s">
        <v>32</v>
      </c>
      <c r="AE156" s="42"/>
      <c r="AF156" s="42"/>
      <c r="AG156" s="42"/>
      <c r="AH156" s="42"/>
      <c r="AJ156" s="42" t="s">
        <v>32</v>
      </c>
      <c r="AK156" s="42"/>
      <c r="AL156" s="42"/>
      <c r="AM156" s="42"/>
      <c r="AN156" s="42"/>
    </row>
    <row r="157" spans="1:40" s="1" customFormat="1" ht="15.75" x14ac:dyDescent="0.25">
      <c r="A157" s="15" t="s">
        <v>30</v>
      </c>
      <c r="B157" s="15" t="s">
        <v>33</v>
      </c>
      <c r="C157" s="15" t="s">
        <v>34</v>
      </c>
      <c r="E157" s="15" t="s">
        <v>31</v>
      </c>
    </row>
    <row r="158" spans="1:40" x14ac:dyDescent="0.25">
      <c r="A158" s="56" t="s">
        <v>25</v>
      </c>
      <c r="B158" s="57"/>
      <c r="C158" s="40">
        <v>476800000</v>
      </c>
      <c r="E158" s="3" t="s">
        <v>6</v>
      </c>
      <c r="F158" s="4">
        <v>0.27644083260000002</v>
      </c>
      <c r="G158" s="4">
        <v>0.10506728849999997</v>
      </c>
      <c r="H158" s="4">
        <v>0.38150812109999999</v>
      </c>
      <c r="I158" s="4">
        <v>5.0186328300000027E-2</v>
      </c>
      <c r="J158" s="4">
        <v>0.43169444940000001</v>
      </c>
      <c r="L158" s="7">
        <f>$C169*F158</f>
        <v>1221827.2001452539</v>
      </c>
      <c r="M158" s="7">
        <f t="shared" ref="M158" si="618">$C169*G158</f>
        <v>464381.72583773569</v>
      </c>
      <c r="N158" s="7">
        <f t="shared" ref="N158" si="619">$C169*H158</f>
        <v>1686208.9259829896</v>
      </c>
      <c r="O158" s="7">
        <f t="shared" ref="O158" si="620">$C169*I158</f>
        <v>221816.07693638364</v>
      </c>
      <c r="P158" s="7">
        <f t="shared" ref="P158" si="621">$C169*J158</f>
        <v>1908025.0029193733</v>
      </c>
      <c r="R158" s="7">
        <f>$C170*F158</f>
        <v>2036378.6669087571</v>
      </c>
      <c r="S158" s="7">
        <f t="shared" ref="S158" si="622">$C170*G158</f>
        <v>773969.54306289309</v>
      </c>
      <c r="T158" s="7">
        <f t="shared" ref="T158" si="623">$C170*H158</f>
        <v>2810348.20997165</v>
      </c>
      <c r="U158" s="7">
        <f t="shared" ref="U158" si="624">$C170*I158</f>
        <v>369693.46156063949</v>
      </c>
      <c r="V158" s="7">
        <f t="shared" ref="V158" si="625">$C170*J158</f>
        <v>3180041.6715322896</v>
      </c>
      <c r="X158" s="7">
        <f>$C171*F158</f>
        <v>4072757.3338175141</v>
      </c>
      <c r="Y158" s="7">
        <f t="shared" ref="Y158" si="626">$C171*G158</f>
        <v>1547939.0861257862</v>
      </c>
      <c r="Z158" s="7">
        <f t="shared" ref="Z158" si="627">$C171*H158</f>
        <v>5620696.4199433001</v>
      </c>
      <c r="AA158" s="7">
        <f t="shared" ref="AA158" si="628">$C171*I158</f>
        <v>739386.92312127899</v>
      </c>
      <c r="AB158" s="7">
        <f t="shared" ref="AB158" si="629">$C171*J158</f>
        <v>6360083.3430645792</v>
      </c>
      <c r="AD158" s="7">
        <f>$C172*F158</f>
        <v>10181893.334543785</v>
      </c>
      <c r="AE158" s="7">
        <f t="shared" ref="AE158" si="630">$C172*G158</f>
        <v>3869847.7153144651</v>
      </c>
      <c r="AF158" s="7">
        <f t="shared" ref="AF158" si="631">$C172*H158</f>
        <v>14051741.049858252</v>
      </c>
      <c r="AG158" s="7">
        <f t="shared" ref="AG158" si="632">$C172*I158</f>
        <v>1848467.3078031975</v>
      </c>
      <c r="AH158" s="7">
        <f t="shared" ref="AH158" si="633">$C172*J158</f>
        <v>15900208.357661448</v>
      </c>
      <c r="AJ158" s="7">
        <f>$C173*F158</f>
        <v>20363786.66908757</v>
      </c>
      <c r="AK158" s="7">
        <f t="shared" ref="AK158" si="634">$C173*G158</f>
        <v>7739695.4306289302</v>
      </c>
      <c r="AL158" s="7">
        <f t="shared" ref="AL158" si="635">$C173*H158</f>
        <v>28103482.099716503</v>
      </c>
      <c r="AM158" s="7">
        <f t="shared" ref="AM158" si="636">$C173*I158</f>
        <v>3696934.6156063951</v>
      </c>
      <c r="AN158" s="7">
        <f t="shared" ref="AN158" si="637">$C173*J158</f>
        <v>31800416.715322897</v>
      </c>
    </row>
    <row r="159" spans="1:40" x14ac:dyDescent="0.25">
      <c r="A159" s="50" t="s">
        <v>60</v>
      </c>
      <c r="B159" s="3" t="s">
        <v>21</v>
      </c>
      <c r="C159" s="7">
        <f>C$158*$C$10</f>
        <v>1430400</v>
      </c>
      <c r="E159" s="3" t="s">
        <v>7</v>
      </c>
      <c r="F159" s="4">
        <v>4.2545048100000003E-2</v>
      </c>
      <c r="G159" s="4">
        <v>1.3151674799999999E-2</v>
      </c>
      <c r="H159" s="4">
        <v>5.5696722900000002E-2</v>
      </c>
      <c r="I159" s="4">
        <v>7.1090712000000042E-3</v>
      </c>
      <c r="J159" s="4">
        <v>6.2805794100000006E-2</v>
      </c>
      <c r="L159" s="7">
        <f>$C169*F159</f>
        <v>188042.75949814281</v>
      </c>
      <c r="M159" s="7">
        <f t="shared" ref="M159" si="638">$C169*G159</f>
        <v>58128.438722206665</v>
      </c>
      <c r="N159" s="7">
        <f t="shared" ref="N159" si="639">$C169*H159</f>
        <v>246171.19822034947</v>
      </c>
      <c r="O159" s="7">
        <f t="shared" ref="O159" si="640">$C169*I159</f>
        <v>31421.033131157143</v>
      </c>
      <c r="P159" s="7">
        <f t="shared" ref="P159" si="641">$C169*J159</f>
        <v>277592.23135150661</v>
      </c>
      <c r="R159" s="7">
        <f>$C170*F159</f>
        <v>313404.59916357143</v>
      </c>
      <c r="S159" s="7">
        <f t="shared" ref="S159" si="642">$C170*G159</f>
        <v>96880.731203677802</v>
      </c>
      <c r="T159" s="7">
        <f t="shared" ref="T159" si="643">$C170*H159</f>
        <v>410285.33036724926</v>
      </c>
      <c r="U159" s="7">
        <f t="shared" ref="U159" si="644">$C170*I159</f>
        <v>52368.388551928583</v>
      </c>
      <c r="V159" s="7">
        <f t="shared" ref="V159" si="645">$C170*J159</f>
        <v>462653.71891917783</v>
      </c>
      <c r="X159" s="7">
        <f>$C171*F159</f>
        <v>626809.19832714286</v>
      </c>
      <c r="Y159" s="7">
        <f t="shared" ref="Y159" si="646">$C171*G159</f>
        <v>193761.4624073556</v>
      </c>
      <c r="Z159" s="7">
        <f t="shared" ref="Z159" si="647">$C171*H159</f>
        <v>820570.66073449852</v>
      </c>
      <c r="AA159" s="7">
        <f t="shared" ref="AA159" si="648">$C171*I159</f>
        <v>104736.77710385717</v>
      </c>
      <c r="AB159" s="7">
        <f t="shared" ref="AB159" si="649">$C171*J159</f>
        <v>925307.43783835566</v>
      </c>
      <c r="AD159" s="7">
        <f>$C172*F159</f>
        <v>1567022.9958178571</v>
      </c>
      <c r="AE159" s="7">
        <f t="shared" ref="AE159" si="650">$C172*G159</f>
        <v>484403.65601838898</v>
      </c>
      <c r="AF159" s="7">
        <f t="shared" ref="AF159" si="651">$C172*H159</f>
        <v>2051426.6518362463</v>
      </c>
      <c r="AG159" s="7">
        <f t="shared" ref="AG159" si="652">$C172*I159</f>
        <v>261841.94275964293</v>
      </c>
      <c r="AH159" s="7">
        <f t="shared" ref="AH159" si="653">$C172*J159</f>
        <v>2313268.5945958891</v>
      </c>
      <c r="AJ159" s="7">
        <f>$C173*F159</f>
        <v>3134045.9916357142</v>
      </c>
      <c r="AK159" s="7">
        <f t="shared" ref="AK159" si="654">$C173*G159</f>
        <v>968807.31203677796</v>
      </c>
      <c r="AL159" s="7">
        <f t="shared" ref="AL159" si="655">$C173*H159</f>
        <v>4102853.3036724925</v>
      </c>
      <c r="AM159" s="7">
        <f t="shared" ref="AM159" si="656">$C173*I159</f>
        <v>523683.88551928586</v>
      </c>
      <c r="AN159" s="7">
        <f t="shared" ref="AN159" si="657">$C173*J159</f>
        <v>4626537.1891917782</v>
      </c>
    </row>
    <row r="160" spans="1:40" x14ac:dyDescent="0.25">
      <c r="A160" s="51"/>
      <c r="B160" s="3" t="s">
        <v>22</v>
      </c>
      <c r="C160" s="7">
        <f>C$158*$C$11</f>
        <v>2384000</v>
      </c>
      <c r="E160" s="3" t="s">
        <v>8</v>
      </c>
      <c r="F160" s="4">
        <v>4.4127925300000002E-2</v>
      </c>
      <c r="G160" s="4">
        <v>7.8799433999999988E-3</v>
      </c>
      <c r="H160" s="4">
        <v>5.2007868700000001E-2</v>
      </c>
      <c r="I160" s="4">
        <v>3.0999310000000002E-3</v>
      </c>
      <c r="J160" s="4">
        <v>5.5107799700000001E-2</v>
      </c>
      <c r="L160" s="7">
        <f>$C169*F160</f>
        <v>195038.84035660338</v>
      </c>
      <c r="M160" s="7">
        <f t="shared" ref="M160" si="658">$C169*G160</f>
        <v>34828.173143496278</v>
      </c>
      <c r="N160" s="7">
        <f t="shared" ref="N160" si="659">$C169*H160</f>
        <v>229867.01350009965</v>
      </c>
      <c r="O160" s="7">
        <f t="shared" ref="O160" si="660">$C169*I160</f>
        <v>13701.232118100188</v>
      </c>
      <c r="P160" s="7">
        <f t="shared" ref="P160" si="661">$C169*J160</f>
        <v>243568.24561819984</v>
      </c>
      <c r="R160" s="7">
        <f>$C170*F160</f>
        <v>325064.73392767238</v>
      </c>
      <c r="S160" s="7">
        <f t="shared" ref="S160" si="662">$C170*G160</f>
        <v>58046.955239160481</v>
      </c>
      <c r="T160" s="7">
        <f t="shared" ref="T160" si="663">$C170*H160</f>
        <v>383111.68916683283</v>
      </c>
      <c r="U160" s="7">
        <f t="shared" ref="U160" si="664">$C170*I160</f>
        <v>22835.386863500316</v>
      </c>
      <c r="V160" s="7">
        <f t="shared" ref="V160" si="665">$C170*J160</f>
        <v>405947.07603033318</v>
      </c>
      <c r="X160" s="7">
        <f>$C171*F160</f>
        <v>650129.46785534476</v>
      </c>
      <c r="Y160" s="7">
        <f t="shared" ref="Y160" si="666">$C171*G160</f>
        <v>116093.91047832096</v>
      </c>
      <c r="Z160" s="7">
        <f t="shared" ref="Z160" si="667">$C171*H160</f>
        <v>766223.37833366566</v>
      </c>
      <c r="AA160" s="7">
        <f t="shared" ref="AA160" si="668">$C171*I160</f>
        <v>45670.773727000633</v>
      </c>
      <c r="AB160" s="7">
        <f t="shared" ref="AB160" si="669">$C171*J160</f>
        <v>811894.15206066635</v>
      </c>
      <c r="AD160" s="7">
        <f>$C172*F160</f>
        <v>1625323.6696383618</v>
      </c>
      <c r="AE160" s="7">
        <f t="shared" ref="AE160" si="670">$C172*G160</f>
        <v>290234.77619580243</v>
      </c>
      <c r="AF160" s="7">
        <f t="shared" ref="AF160" si="671">$C172*H160</f>
        <v>1915558.4458341643</v>
      </c>
      <c r="AG160" s="7">
        <f t="shared" ref="AG160" si="672">$C172*I160</f>
        <v>114176.93431750158</v>
      </c>
      <c r="AH160" s="7">
        <f t="shared" ref="AH160" si="673">$C172*J160</f>
        <v>2029735.3801516658</v>
      </c>
      <c r="AJ160" s="7">
        <f>$C173*F160</f>
        <v>3250647.3392767236</v>
      </c>
      <c r="AK160" s="7">
        <f t="shared" ref="AK160" si="674">$C173*G160</f>
        <v>580469.55239160487</v>
      </c>
      <c r="AL160" s="7">
        <f t="shared" ref="AL160" si="675">$C173*H160</f>
        <v>3831116.8916683285</v>
      </c>
      <c r="AM160" s="7">
        <f t="shared" ref="AM160" si="676">$C173*I160</f>
        <v>228353.86863500316</v>
      </c>
      <c r="AN160" s="7">
        <f t="shared" ref="AN160" si="677">$C173*J160</f>
        <v>4059470.7603033315</v>
      </c>
    </row>
    <row r="161" spans="1:40" x14ac:dyDescent="0.25">
      <c r="A161" s="51"/>
      <c r="B161" s="3" t="s">
        <v>23</v>
      </c>
      <c r="C161" s="7">
        <f>C$158*$C$12</f>
        <v>4768000</v>
      </c>
      <c r="E161" s="3" t="s">
        <v>9</v>
      </c>
      <c r="F161" s="4">
        <v>0.36311380599999998</v>
      </c>
      <c r="G161" s="4">
        <v>0.12609890669999996</v>
      </c>
      <c r="H161" s="4">
        <v>0.4892127127</v>
      </c>
      <c r="I161" s="4">
        <v>6.0395330500000032E-2</v>
      </c>
      <c r="J161" s="4">
        <v>0.54960804320000001</v>
      </c>
      <c r="L161" s="7">
        <f>$C169*F161</f>
        <v>1604908.8</v>
      </c>
      <c r="M161" s="7">
        <f t="shared" ref="M161" si="678">$C169*G161</f>
        <v>557338.33770343859</v>
      </c>
      <c r="N161" s="7">
        <f t="shared" ref="N161" si="679">$C169*H161</f>
        <v>2162247.1377034388</v>
      </c>
      <c r="O161" s="7">
        <f t="shared" ref="O161" si="680">$C169*I161</f>
        <v>266938.342185641</v>
      </c>
      <c r="P161" s="7">
        <f t="shared" ref="P161" si="681">$C169*J161</f>
        <v>2429185.4798890799</v>
      </c>
      <c r="R161" s="7">
        <f>$C170*F161</f>
        <v>2674848.0000000005</v>
      </c>
      <c r="S161" s="7">
        <f t="shared" ref="S161" si="682">$C170*G161</f>
        <v>928897.22950573126</v>
      </c>
      <c r="T161" s="7">
        <f t="shared" ref="T161" si="683">$C170*H161</f>
        <v>3603745.2295057322</v>
      </c>
      <c r="U161" s="7">
        <f t="shared" ref="U161" si="684">$C170*I161</f>
        <v>444897.23697606841</v>
      </c>
      <c r="V161" s="7">
        <f t="shared" ref="V161" si="685">$C170*J161</f>
        <v>4048642.4664818007</v>
      </c>
      <c r="X161" s="7">
        <f>$C171*F161</f>
        <v>5349696.0000000009</v>
      </c>
      <c r="Y161" s="7">
        <f t="shared" ref="Y161" si="686">$C171*G161</f>
        <v>1857794.4590114625</v>
      </c>
      <c r="Z161" s="7">
        <f t="shared" ref="Z161" si="687">$C171*H161</f>
        <v>7207490.4590114644</v>
      </c>
      <c r="AA161" s="7">
        <f t="shared" ref="AA161" si="688">$C171*I161</f>
        <v>889794.47395213682</v>
      </c>
      <c r="AB161" s="7">
        <f t="shared" ref="AB161" si="689">$C171*J161</f>
        <v>8097284.9329636013</v>
      </c>
      <c r="AD161" s="7">
        <f>$C172*F161</f>
        <v>13374240.000000004</v>
      </c>
      <c r="AE161" s="7">
        <f t="shared" ref="AE161" si="690">$C172*G161</f>
        <v>4644486.1475286568</v>
      </c>
      <c r="AF161" s="7">
        <f t="shared" ref="AF161" si="691">$C172*H161</f>
        <v>18018726.147528663</v>
      </c>
      <c r="AG161" s="7">
        <f t="shared" ref="AG161" si="692">$C172*I161</f>
        <v>2224486.1848803419</v>
      </c>
      <c r="AH161" s="7">
        <f t="shared" ref="AH161" si="693">$C172*J161</f>
        <v>20243212.332409002</v>
      </c>
      <c r="AJ161" s="7">
        <f>$C173*F161</f>
        <v>26748480.000000007</v>
      </c>
      <c r="AK161" s="7">
        <f t="shared" ref="AK161" si="694">$C173*G161</f>
        <v>9288972.2950573135</v>
      </c>
      <c r="AL161" s="7">
        <f t="shared" ref="AL161" si="695">$C173*H161</f>
        <v>36037452.295057327</v>
      </c>
      <c r="AM161" s="7">
        <f t="shared" ref="AM161" si="696">$C173*I161</f>
        <v>4448972.3697606837</v>
      </c>
      <c r="AN161" s="7">
        <f t="shared" ref="AN161" si="697">$C173*J161</f>
        <v>40486424.664818004</v>
      </c>
    </row>
    <row r="162" spans="1:40" ht="15.75" x14ac:dyDescent="0.25">
      <c r="A162" s="51"/>
      <c r="B162" s="35" t="s">
        <v>57</v>
      </c>
      <c r="C162" s="7">
        <f>C$158*$C$13</f>
        <v>11920000</v>
      </c>
      <c r="E162" s="15" t="s">
        <v>31</v>
      </c>
      <c r="F162" s="5"/>
      <c r="G162" s="5"/>
      <c r="H162" s="5"/>
      <c r="I162" s="5"/>
      <c r="J162" s="5"/>
    </row>
    <row r="163" spans="1:40" x14ac:dyDescent="0.25">
      <c r="A163" s="52"/>
      <c r="B163" s="35" t="s">
        <v>58</v>
      </c>
      <c r="C163" s="7">
        <f>C$158*$C$14</f>
        <v>23840000</v>
      </c>
      <c r="E163" s="3" t="s">
        <v>10</v>
      </c>
      <c r="F163" s="4">
        <v>0.27644083260000002</v>
      </c>
      <c r="G163" s="4">
        <v>0.10506728849999997</v>
      </c>
      <c r="H163" s="4">
        <v>0.38150812109999999</v>
      </c>
      <c r="I163" s="4">
        <v>5.0186328300000027E-2</v>
      </c>
      <c r="J163" s="4">
        <v>0.43169444940000001</v>
      </c>
      <c r="L163" s="7">
        <f>$C169*F163</f>
        <v>1221827.2001452539</v>
      </c>
      <c r="M163" s="7">
        <f t="shared" ref="M163" si="698">$C169*G163</f>
        <v>464381.72583773569</v>
      </c>
      <c r="N163" s="7">
        <f t="shared" ref="N163" si="699">$C169*H163</f>
        <v>1686208.9259829896</v>
      </c>
      <c r="O163" s="7">
        <f t="shared" ref="O163" si="700">$C169*I163</f>
        <v>221816.07693638364</v>
      </c>
      <c r="P163" s="7">
        <f t="shared" ref="P163" si="701">$C169*J163</f>
        <v>1908025.0029193733</v>
      </c>
      <c r="R163" s="7">
        <f>$C170*F163</f>
        <v>2036378.6669087571</v>
      </c>
      <c r="S163" s="7">
        <f t="shared" ref="S163" si="702">$C170*G163</f>
        <v>773969.54306289309</v>
      </c>
      <c r="T163" s="7">
        <f t="shared" ref="T163" si="703">$C170*H163</f>
        <v>2810348.20997165</v>
      </c>
      <c r="U163" s="7">
        <f t="shared" ref="U163" si="704">$C170*I163</f>
        <v>369693.46156063949</v>
      </c>
      <c r="V163" s="7">
        <f t="shared" ref="V163" si="705">$C170*J163</f>
        <v>3180041.6715322896</v>
      </c>
      <c r="X163" s="7">
        <f>$C171*F163</f>
        <v>4072757.3338175141</v>
      </c>
      <c r="Y163" s="7">
        <f t="shared" ref="Y163" si="706">$C171*G163</f>
        <v>1547939.0861257862</v>
      </c>
      <c r="Z163" s="7">
        <f t="shared" ref="Z163" si="707">$C171*H163</f>
        <v>5620696.4199433001</v>
      </c>
      <c r="AA163" s="7">
        <f t="shared" ref="AA163" si="708">$C171*I163</f>
        <v>739386.92312127899</v>
      </c>
      <c r="AB163" s="7">
        <f t="shared" ref="AB163" si="709">$C171*J163</f>
        <v>6360083.3430645792</v>
      </c>
      <c r="AD163" s="7">
        <f>$C172*F163</f>
        <v>10181893.334543785</v>
      </c>
      <c r="AE163" s="7">
        <f t="shared" ref="AE163" si="710">$C172*G163</f>
        <v>3869847.7153144651</v>
      </c>
      <c r="AF163" s="7">
        <f t="shared" ref="AF163" si="711">$C172*H163</f>
        <v>14051741.049858252</v>
      </c>
      <c r="AG163" s="7">
        <f t="shared" ref="AG163" si="712">$C172*I163</f>
        <v>1848467.3078031975</v>
      </c>
      <c r="AH163" s="7">
        <f t="shared" ref="AH163" si="713">$C172*J163</f>
        <v>15900208.357661448</v>
      </c>
      <c r="AJ163" s="7">
        <f>$C173*F163</f>
        <v>20363786.66908757</v>
      </c>
      <c r="AK163" s="7">
        <f t="shared" ref="AK163" si="714">$C173*G163</f>
        <v>7739695.4306289302</v>
      </c>
      <c r="AL163" s="7">
        <f t="shared" ref="AL163" si="715">$C173*H163</f>
        <v>28103482.099716503</v>
      </c>
      <c r="AM163" s="7">
        <f t="shared" ref="AM163" si="716">$C173*I163</f>
        <v>3696934.6156063951</v>
      </c>
      <c r="AN163" s="7">
        <f t="shared" ref="AN163" si="717">$C173*J163</f>
        <v>31800416.715322897</v>
      </c>
    </row>
    <row r="164" spans="1:40" x14ac:dyDescent="0.25">
      <c r="A164" s="50" t="s">
        <v>61</v>
      </c>
      <c r="B164" s="3" t="s">
        <v>21</v>
      </c>
      <c r="C164" s="7">
        <f>C159*$C$9</f>
        <v>1604908.8</v>
      </c>
      <c r="E164" s="3" t="s">
        <v>11</v>
      </c>
      <c r="F164" s="4">
        <v>4.2545048100000003E-2</v>
      </c>
      <c r="G164" s="4">
        <v>1.3151674799999999E-2</v>
      </c>
      <c r="H164" s="4">
        <v>5.5696722900000002E-2</v>
      </c>
      <c r="I164" s="4">
        <v>7.1090712000000042E-3</v>
      </c>
      <c r="J164" s="4">
        <v>6.2805794100000006E-2</v>
      </c>
      <c r="L164" s="7">
        <f>$C169*F164</f>
        <v>188042.75949814281</v>
      </c>
      <c r="M164" s="7">
        <f t="shared" ref="M164" si="718">$C169*G164</f>
        <v>58128.438722206665</v>
      </c>
      <c r="N164" s="7">
        <f t="shared" ref="N164" si="719">$C169*H164</f>
        <v>246171.19822034947</v>
      </c>
      <c r="O164" s="7">
        <f t="shared" ref="O164" si="720">$C169*I164</f>
        <v>31421.033131157143</v>
      </c>
      <c r="P164" s="7">
        <f t="shared" ref="P164" si="721">$C169*J164</f>
        <v>277592.23135150661</v>
      </c>
      <c r="R164" s="7">
        <f>$C170*F164</f>
        <v>313404.59916357143</v>
      </c>
      <c r="S164" s="7">
        <f t="shared" ref="S164" si="722">$C170*G164</f>
        <v>96880.731203677802</v>
      </c>
      <c r="T164" s="7">
        <f t="shared" ref="T164" si="723">$C170*H164</f>
        <v>410285.33036724926</v>
      </c>
      <c r="U164" s="7">
        <f t="shared" ref="U164" si="724">$C170*I164</f>
        <v>52368.388551928583</v>
      </c>
      <c r="V164" s="7">
        <f t="shared" ref="V164" si="725">$C170*J164</f>
        <v>462653.71891917783</v>
      </c>
      <c r="X164" s="7">
        <f>$C171*F164</f>
        <v>626809.19832714286</v>
      </c>
      <c r="Y164" s="7">
        <f t="shared" ref="Y164" si="726">$C171*G164</f>
        <v>193761.4624073556</v>
      </c>
      <c r="Z164" s="7">
        <f t="shared" ref="Z164" si="727">$C171*H164</f>
        <v>820570.66073449852</v>
      </c>
      <c r="AA164" s="7">
        <f t="shared" ref="AA164" si="728">$C171*I164</f>
        <v>104736.77710385717</v>
      </c>
      <c r="AB164" s="7">
        <f t="shared" ref="AB164" si="729">$C171*J164</f>
        <v>925307.43783835566</v>
      </c>
      <c r="AD164" s="7">
        <f>$C172*F164</f>
        <v>1567022.9958178571</v>
      </c>
      <c r="AE164" s="7">
        <f t="shared" ref="AE164" si="730">$C172*G164</f>
        <v>484403.65601838898</v>
      </c>
      <c r="AF164" s="7">
        <f t="shared" ref="AF164" si="731">$C172*H164</f>
        <v>2051426.6518362463</v>
      </c>
      <c r="AG164" s="7">
        <f t="shared" ref="AG164" si="732">$C172*I164</f>
        <v>261841.94275964293</v>
      </c>
      <c r="AH164" s="7">
        <f t="shared" ref="AH164" si="733">$C172*J164</f>
        <v>2313268.5945958891</v>
      </c>
      <c r="AJ164" s="7">
        <f>$C173*F164</f>
        <v>3134045.9916357142</v>
      </c>
      <c r="AK164" s="7">
        <f t="shared" ref="AK164" si="734">$C173*G164</f>
        <v>968807.31203677796</v>
      </c>
      <c r="AL164" s="7">
        <f t="shared" ref="AL164" si="735">$C173*H164</f>
        <v>4102853.3036724925</v>
      </c>
      <c r="AM164" s="7">
        <f t="shared" ref="AM164" si="736">$C173*I164</f>
        <v>523683.88551928586</v>
      </c>
      <c r="AN164" s="7">
        <f t="shared" ref="AN164" si="737">$C173*J164</f>
        <v>4626537.1891917782</v>
      </c>
    </row>
    <row r="165" spans="1:40" s="2" customFormat="1" ht="18.75" x14ac:dyDescent="0.3">
      <c r="A165" s="51"/>
      <c r="B165" s="3" t="s">
        <v>22</v>
      </c>
      <c r="C165" s="7">
        <f t="shared" ref="C165:C168" si="738">C160*$C$9</f>
        <v>2674848.0000000005</v>
      </c>
      <c r="D165"/>
      <c r="E165" s="3" t="s">
        <v>12</v>
      </c>
      <c r="F165" s="4">
        <v>4.4127925300000002E-2</v>
      </c>
      <c r="G165" s="4">
        <v>7.8799433999999988E-3</v>
      </c>
      <c r="H165" s="4">
        <v>5.2007868700000001E-2</v>
      </c>
      <c r="I165" s="4">
        <v>3.0999310000000002E-3</v>
      </c>
      <c r="J165" s="4">
        <v>5.5107799700000001E-2</v>
      </c>
      <c r="L165" s="7">
        <f>$C169*F165</f>
        <v>195038.84035660338</v>
      </c>
      <c r="M165" s="7">
        <f t="shared" ref="M165" si="739">$C169*G165</f>
        <v>34828.173143496278</v>
      </c>
      <c r="N165" s="7">
        <f t="shared" ref="N165" si="740">$C169*H165</f>
        <v>229867.01350009965</v>
      </c>
      <c r="O165" s="7">
        <f t="shared" ref="O165" si="741">$C169*I165</f>
        <v>13701.232118100188</v>
      </c>
      <c r="P165" s="7">
        <f t="shared" ref="P165" si="742">$C169*J165</f>
        <v>243568.24561819984</v>
      </c>
      <c r="Q165"/>
      <c r="R165" s="7">
        <f>$C170*F165</f>
        <v>325064.73392767238</v>
      </c>
      <c r="S165" s="7">
        <f t="shared" ref="S165" si="743">$C170*G165</f>
        <v>58046.955239160481</v>
      </c>
      <c r="T165" s="7">
        <f t="shared" ref="T165" si="744">$C170*H165</f>
        <v>383111.68916683283</v>
      </c>
      <c r="U165" s="7">
        <f t="shared" ref="U165" si="745">$C170*I165</f>
        <v>22835.386863500316</v>
      </c>
      <c r="V165" s="7">
        <f t="shared" ref="V165" si="746">$C170*J165</f>
        <v>405947.07603033318</v>
      </c>
      <c r="W165"/>
      <c r="X165" s="7">
        <f>$C171*F165</f>
        <v>650129.46785534476</v>
      </c>
      <c r="Y165" s="7">
        <f t="shared" ref="Y165" si="747">$C171*G165</f>
        <v>116093.91047832096</v>
      </c>
      <c r="Z165" s="7">
        <f t="shared" ref="Z165" si="748">$C171*H165</f>
        <v>766223.37833366566</v>
      </c>
      <c r="AA165" s="7">
        <f t="shared" ref="AA165" si="749">$C171*I165</f>
        <v>45670.773727000633</v>
      </c>
      <c r="AB165" s="7">
        <f t="shared" ref="AB165" si="750">$C171*J165</f>
        <v>811894.15206066635</v>
      </c>
      <c r="AD165" s="7">
        <f>$C172*F165</f>
        <v>1625323.6696383618</v>
      </c>
      <c r="AE165" s="7">
        <f t="shared" ref="AE165" si="751">$C172*G165</f>
        <v>290234.77619580243</v>
      </c>
      <c r="AF165" s="7">
        <f t="shared" ref="AF165" si="752">$C172*H165</f>
        <v>1915558.4458341643</v>
      </c>
      <c r="AG165" s="7">
        <f t="shared" ref="AG165" si="753">$C172*I165</f>
        <v>114176.93431750158</v>
      </c>
      <c r="AH165" s="7">
        <f t="shared" ref="AH165" si="754">$C172*J165</f>
        <v>2029735.3801516658</v>
      </c>
      <c r="AJ165" s="7">
        <f>$C173*F165</f>
        <v>3250647.3392767236</v>
      </c>
      <c r="AK165" s="7">
        <f t="shared" ref="AK165" si="755">$C173*G165</f>
        <v>580469.55239160487</v>
      </c>
      <c r="AL165" s="7">
        <f t="shared" ref="AL165" si="756">$C173*H165</f>
        <v>3831116.8916683285</v>
      </c>
      <c r="AM165" s="7">
        <f t="shared" ref="AM165" si="757">$C173*I165</f>
        <v>228353.86863500316</v>
      </c>
      <c r="AN165" s="7">
        <f t="shared" ref="AN165" si="758">$C173*J165</f>
        <v>4059470.7603033315</v>
      </c>
    </row>
    <row r="166" spans="1:40" x14ac:dyDescent="0.25">
      <c r="A166" s="51"/>
      <c r="B166" s="3" t="s">
        <v>23</v>
      </c>
      <c r="C166" s="7">
        <f t="shared" si="738"/>
        <v>5349696.0000000009</v>
      </c>
      <c r="E166" s="3" t="s">
        <v>13</v>
      </c>
      <c r="F166" s="4">
        <v>0.36311380599999998</v>
      </c>
      <c r="G166" s="4">
        <v>0.12609890669999996</v>
      </c>
      <c r="H166" s="4">
        <v>0.4892127127</v>
      </c>
      <c r="I166" s="4">
        <v>6.0395330500000032E-2</v>
      </c>
      <c r="J166" s="4">
        <v>0.54960804320000001</v>
      </c>
      <c r="L166" s="7">
        <f>$C169*F166</f>
        <v>1604908.8</v>
      </c>
      <c r="M166" s="7">
        <f t="shared" ref="M166" si="759">$C169*G166</f>
        <v>557338.33770343859</v>
      </c>
      <c r="N166" s="7">
        <f t="shared" ref="N166" si="760">$C169*H166</f>
        <v>2162247.1377034388</v>
      </c>
      <c r="O166" s="7">
        <f t="shared" ref="O166" si="761">$C169*I166</f>
        <v>266938.342185641</v>
      </c>
      <c r="P166" s="7">
        <f t="shared" ref="P166" si="762">$C169*J166</f>
        <v>2429185.4798890799</v>
      </c>
      <c r="R166" s="7">
        <f>$C170*F166</f>
        <v>2674848.0000000005</v>
      </c>
      <c r="S166" s="7">
        <f t="shared" ref="S166" si="763">$C170*G166</f>
        <v>928897.22950573126</v>
      </c>
      <c r="T166" s="7">
        <f t="shared" ref="T166" si="764">$C170*H166</f>
        <v>3603745.2295057322</v>
      </c>
      <c r="U166" s="7">
        <f t="shared" ref="U166" si="765">$C170*I166</f>
        <v>444897.23697606841</v>
      </c>
      <c r="V166" s="7">
        <f t="shared" ref="V166" si="766">$C170*J166</f>
        <v>4048642.4664818007</v>
      </c>
      <c r="X166" s="7">
        <f>$C171*F166</f>
        <v>5349696.0000000009</v>
      </c>
      <c r="Y166" s="7">
        <f t="shared" ref="Y166" si="767">$C171*G166</f>
        <v>1857794.4590114625</v>
      </c>
      <c r="Z166" s="7">
        <f t="shared" ref="Z166" si="768">$C171*H166</f>
        <v>7207490.4590114644</v>
      </c>
      <c r="AA166" s="7">
        <f t="shared" ref="AA166" si="769">$C171*I166</f>
        <v>889794.47395213682</v>
      </c>
      <c r="AB166" s="7">
        <f t="shared" ref="AB166" si="770">$C171*J166</f>
        <v>8097284.9329636013</v>
      </c>
      <c r="AD166" s="7">
        <f>$C172*F166</f>
        <v>13374240.000000004</v>
      </c>
      <c r="AE166" s="7">
        <f t="shared" ref="AE166" si="771">$C172*G166</f>
        <v>4644486.1475286568</v>
      </c>
      <c r="AF166" s="7">
        <f t="shared" ref="AF166" si="772">$C172*H166</f>
        <v>18018726.147528663</v>
      </c>
      <c r="AG166" s="7">
        <f t="shared" ref="AG166" si="773">$C172*I166</f>
        <v>2224486.1848803419</v>
      </c>
      <c r="AH166" s="7">
        <f t="shared" ref="AH166" si="774">$C172*J166</f>
        <v>20243212.332409002</v>
      </c>
      <c r="AJ166" s="7">
        <f>$C173*F166</f>
        <v>26748480.000000007</v>
      </c>
      <c r="AK166" s="7">
        <f t="shared" ref="AK166" si="775">$C173*G166</f>
        <v>9288972.2950573135</v>
      </c>
      <c r="AL166" s="7">
        <f t="shared" ref="AL166" si="776">$C173*H166</f>
        <v>36037452.295057327</v>
      </c>
      <c r="AM166" s="7">
        <f t="shared" ref="AM166" si="777">$C173*I166</f>
        <v>4448972.3697606837</v>
      </c>
      <c r="AN166" s="7">
        <f t="shared" ref="AN166" si="778">$C173*J166</f>
        <v>40486424.664818004</v>
      </c>
    </row>
    <row r="167" spans="1:40" ht="15.75" x14ac:dyDescent="0.25">
      <c r="A167" s="51"/>
      <c r="B167" s="35" t="s">
        <v>57</v>
      </c>
      <c r="C167" s="7">
        <f t="shared" si="738"/>
        <v>13374240.000000002</v>
      </c>
      <c r="E167" s="15" t="s">
        <v>40</v>
      </c>
      <c r="F167" s="5"/>
      <c r="G167" s="5"/>
      <c r="H167" s="5"/>
      <c r="I167" s="5"/>
      <c r="J167" s="5"/>
    </row>
    <row r="168" spans="1:40" x14ac:dyDescent="0.25">
      <c r="A168" s="52"/>
      <c r="B168" s="35" t="s">
        <v>58</v>
      </c>
      <c r="C168" s="7">
        <f t="shared" si="738"/>
        <v>26748480.000000004</v>
      </c>
      <c r="E168" s="3" t="s">
        <v>14</v>
      </c>
      <c r="F168" s="4">
        <v>14.123132941</v>
      </c>
      <c r="G168" s="4">
        <v>3.3207285280000018</v>
      </c>
      <c r="H168" s="4">
        <v>17.443861469000002</v>
      </c>
      <c r="I168" s="4">
        <v>1.4891074779999975</v>
      </c>
      <c r="J168" s="4">
        <v>18.932968946999999</v>
      </c>
      <c r="L168" s="21">
        <f>$C174*F168</f>
        <v>62.422138640965862</v>
      </c>
      <c r="M168" s="21">
        <f t="shared" ref="M168" si="779">$C174*G168</f>
        <v>14.67712422093433</v>
      </c>
      <c r="N168" s="21">
        <f t="shared" ref="N168" si="780">$C174*H168</f>
        <v>77.099262861900186</v>
      </c>
      <c r="O168" s="21">
        <f t="shared" ref="O168" si="781">$C174*I168</f>
        <v>6.5816326895265513</v>
      </c>
      <c r="P168" s="21">
        <f t="shared" ref="P168" si="782">$C174*J168</f>
        <v>83.680895551426744</v>
      </c>
      <c r="R168" s="21">
        <f>$C175*F168</f>
        <v>104.03689773494312</v>
      </c>
      <c r="S168" s="21">
        <f t="shared" ref="S168" si="783">$C175*G168</f>
        <v>24.461873701557224</v>
      </c>
      <c r="T168" s="21">
        <f t="shared" ref="T168" si="784">$C175*H168</f>
        <v>128.49877143650033</v>
      </c>
      <c r="U168" s="21">
        <f t="shared" ref="U168" si="785">$C175*I168</f>
        <v>10.969387815877589</v>
      </c>
      <c r="V168" s="21">
        <f t="shared" ref="V168" si="786">$C175*J168</f>
        <v>139.46815925237794</v>
      </c>
      <c r="X168" s="21">
        <f>$C176*F168</f>
        <v>208.07379546988625</v>
      </c>
      <c r="Y168" s="21">
        <f t="shared" ref="Y168" si="787">$C176*G168</f>
        <v>48.923747403114447</v>
      </c>
      <c r="Z168" s="21">
        <f t="shared" ref="Z168" si="788">$C176*H168</f>
        <v>256.99754287300067</v>
      </c>
      <c r="AA168" s="21">
        <f t="shared" ref="AA168" si="789">$C176*I168</f>
        <v>21.938775631755178</v>
      </c>
      <c r="AB168" s="21">
        <f t="shared" ref="AB168" si="790">$C176*J168</f>
        <v>278.93631850475589</v>
      </c>
      <c r="AD168" s="21">
        <f>$C177*F168</f>
        <v>520.18448867471568</v>
      </c>
      <c r="AE168" s="21">
        <f t="shared" ref="AE168" si="791">$C177*G168</f>
        <v>122.30936850778612</v>
      </c>
      <c r="AF168" s="21">
        <f t="shared" ref="AF168" si="792">$C177*H168</f>
        <v>642.49385718250176</v>
      </c>
      <c r="AG168" s="21">
        <f t="shared" ref="AG168" si="793">$C177*I168</f>
        <v>54.846939079387944</v>
      </c>
      <c r="AH168" s="21">
        <f t="shared" ref="AH168" si="794">$C177*J168</f>
        <v>697.34079626188975</v>
      </c>
      <c r="AJ168" s="21">
        <f>$C178*F168</f>
        <v>1040.3689773494314</v>
      </c>
      <c r="AK168" s="21">
        <f t="shared" ref="AK168" si="795">$C178*G168</f>
        <v>244.61873701557224</v>
      </c>
      <c r="AL168" s="21">
        <f t="shared" ref="AL168" si="796">$C178*H168</f>
        <v>1284.9877143650035</v>
      </c>
      <c r="AM168" s="21">
        <f t="shared" ref="AM168" si="797">$C178*I168</f>
        <v>109.69387815877589</v>
      </c>
      <c r="AN168" s="21">
        <f t="shared" ref="AN168" si="798">$C178*J168</f>
        <v>1394.6815925237795</v>
      </c>
    </row>
    <row r="169" spans="1:40" x14ac:dyDescent="0.25">
      <c r="A169" s="47" t="s">
        <v>26</v>
      </c>
      <c r="B169" s="3" t="s">
        <v>21</v>
      </c>
      <c r="C169" s="7">
        <f>C164/F$161</f>
        <v>4419850.6734827925</v>
      </c>
    </row>
    <row r="170" spans="1:40" x14ac:dyDescent="0.25">
      <c r="A170" s="48"/>
      <c r="B170" s="3" t="s">
        <v>22</v>
      </c>
      <c r="C170" s="7">
        <f t="shared" ref="C170:C173" si="799">C165/F$161</f>
        <v>7366417.7891379893</v>
      </c>
      <c r="F170" s="5"/>
      <c r="G170" s="5"/>
      <c r="H170" s="5"/>
      <c r="I170" s="5"/>
      <c r="J170" s="5"/>
    </row>
    <row r="171" spans="1:40" ht="18.75" x14ac:dyDescent="0.3">
      <c r="A171" s="48"/>
      <c r="B171" s="3" t="s">
        <v>23</v>
      </c>
      <c r="C171" s="7">
        <f t="shared" si="799"/>
        <v>14732835.578275979</v>
      </c>
      <c r="D171" s="2"/>
      <c r="F171" s="5"/>
      <c r="G171" s="5"/>
      <c r="H171" s="5"/>
      <c r="I171" s="5"/>
      <c r="J171" s="5"/>
    </row>
    <row r="172" spans="1:40" x14ac:dyDescent="0.25">
      <c r="A172" s="48"/>
      <c r="B172" s="35" t="s">
        <v>57</v>
      </c>
      <c r="C172" s="7">
        <f t="shared" si="799"/>
        <v>36832088.945689946</v>
      </c>
      <c r="F172" s="5"/>
      <c r="G172" s="5"/>
      <c r="H172" s="5"/>
      <c r="I172" s="5"/>
      <c r="J172" s="5"/>
    </row>
    <row r="173" spans="1:40" x14ac:dyDescent="0.25">
      <c r="A173" s="49"/>
      <c r="B173" s="35" t="s">
        <v>58</v>
      </c>
      <c r="C173" s="7">
        <f t="shared" si="799"/>
        <v>73664177.891379893</v>
      </c>
      <c r="F173" s="5"/>
      <c r="G173" s="5"/>
      <c r="H173" s="5"/>
      <c r="I173" s="5"/>
      <c r="J173" s="5"/>
    </row>
    <row r="174" spans="1:40" x14ac:dyDescent="0.25">
      <c r="A174" s="46" t="s">
        <v>35</v>
      </c>
      <c r="B174" s="3" t="s">
        <v>21</v>
      </c>
      <c r="C174" s="4">
        <f>(1/1000000)*C169</f>
        <v>4.4198506734827925</v>
      </c>
      <c r="F174" s="5"/>
      <c r="G174" s="5"/>
      <c r="H174" s="5"/>
      <c r="I174" s="5"/>
      <c r="J174" s="5"/>
    </row>
    <row r="175" spans="1:40" x14ac:dyDescent="0.25">
      <c r="A175" s="46"/>
      <c r="B175" s="3" t="s">
        <v>22</v>
      </c>
      <c r="C175" s="4">
        <f>(1/1000000)*C170</f>
        <v>7.3664177891379889</v>
      </c>
      <c r="F175" s="5"/>
      <c r="G175" s="5"/>
      <c r="H175" s="5"/>
      <c r="I175" s="5"/>
      <c r="J175" s="5"/>
    </row>
    <row r="176" spans="1:40" x14ac:dyDescent="0.25">
      <c r="A176" s="46"/>
      <c r="B176" s="3" t="s">
        <v>23</v>
      </c>
      <c r="C176" s="4">
        <f>(1/1000000)*C171</f>
        <v>14.732835578275978</v>
      </c>
      <c r="F176" s="5"/>
      <c r="G176" s="5"/>
      <c r="H176" s="5"/>
      <c r="I176" s="5"/>
      <c r="J176" s="5"/>
    </row>
    <row r="177" spans="1:40" x14ac:dyDescent="0.25">
      <c r="A177" s="46"/>
      <c r="B177" s="35" t="s">
        <v>57</v>
      </c>
      <c r="C177" s="4">
        <f t="shared" ref="C177:C178" si="800">(1/1000000)*C172</f>
        <v>36.832088945689947</v>
      </c>
      <c r="F177" s="5"/>
      <c r="G177" s="5"/>
      <c r="H177" s="5"/>
      <c r="I177" s="5"/>
      <c r="J177" s="5"/>
    </row>
    <row r="178" spans="1:40" x14ac:dyDescent="0.25">
      <c r="A178" s="46"/>
      <c r="B178" s="35" t="s">
        <v>58</v>
      </c>
      <c r="C178" s="4">
        <f t="shared" si="800"/>
        <v>73.664177891379893</v>
      </c>
      <c r="F178" s="5"/>
      <c r="G178" s="5"/>
      <c r="H178" s="5"/>
      <c r="I178" s="5"/>
      <c r="J178" s="5"/>
    </row>
    <row r="179" spans="1:40" x14ac:dyDescent="0.25">
      <c r="A179" s="24"/>
      <c r="B179" s="12"/>
      <c r="C179" s="23"/>
      <c r="F179" s="5"/>
      <c r="G179" s="5"/>
      <c r="H179" s="5"/>
      <c r="I179" s="5"/>
      <c r="J179" s="5"/>
    </row>
    <row r="180" spans="1:40" x14ac:dyDescent="0.25">
      <c r="F180" s="5"/>
      <c r="G180" s="5"/>
      <c r="H180" s="5"/>
      <c r="I180" s="5"/>
      <c r="J180" s="5"/>
    </row>
    <row r="181" spans="1:40" s="16" customFormat="1" ht="19.5" x14ac:dyDescent="0.3">
      <c r="A181" s="43" t="s">
        <v>43</v>
      </c>
      <c r="B181" s="43"/>
      <c r="C181" s="43"/>
      <c r="E181" s="43" t="s">
        <v>20</v>
      </c>
      <c r="F181" s="43"/>
      <c r="G181" s="43"/>
      <c r="H181" s="43"/>
      <c r="I181" s="43"/>
      <c r="J181" s="43"/>
      <c r="L181" s="43" t="s">
        <v>20</v>
      </c>
      <c r="M181" s="43"/>
      <c r="N181" s="43"/>
      <c r="O181" s="43"/>
      <c r="P181" s="43"/>
      <c r="R181" s="43" t="s">
        <v>20</v>
      </c>
      <c r="S181" s="43"/>
      <c r="T181" s="43"/>
      <c r="U181" s="43"/>
      <c r="V181" s="43"/>
      <c r="X181" s="43" t="s">
        <v>20</v>
      </c>
      <c r="Y181" s="43"/>
      <c r="Z181" s="43"/>
      <c r="AA181" s="43"/>
      <c r="AB181" s="43"/>
      <c r="AD181" s="43" t="s">
        <v>20</v>
      </c>
      <c r="AE181" s="43"/>
      <c r="AF181" s="43"/>
      <c r="AG181" s="43"/>
      <c r="AH181" s="43"/>
      <c r="AJ181" s="43" t="s">
        <v>20</v>
      </c>
      <c r="AK181" s="43"/>
      <c r="AL181" s="43"/>
      <c r="AM181" s="43"/>
      <c r="AN181" s="43"/>
    </row>
    <row r="182" spans="1:40" s="2" customFormat="1" ht="18.75" x14ac:dyDescent="0.3">
      <c r="A182" s="53" t="s">
        <v>28</v>
      </c>
      <c r="B182" s="53"/>
      <c r="C182" s="53"/>
      <c r="E182" s="19" t="s">
        <v>1</v>
      </c>
      <c r="F182" s="19" t="s">
        <v>2</v>
      </c>
      <c r="G182" s="19" t="s">
        <v>3</v>
      </c>
      <c r="H182" s="19" t="s">
        <v>4</v>
      </c>
      <c r="I182" s="19" t="s">
        <v>5</v>
      </c>
      <c r="J182" s="17"/>
      <c r="L182" s="19" t="s">
        <v>1</v>
      </c>
      <c r="M182" s="19" t="s">
        <v>2</v>
      </c>
      <c r="N182" s="19" t="s">
        <v>3</v>
      </c>
      <c r="O182" s="19" t="s">
        <v>4</v>
      </c>
      <c r="P182" s="19" t="s">
        <v>5</v>
      </c>
      <c r="R182" s="19" t="s">
        <v>1</v>
      </c>
      <c r="S182" s="19" t="s">
        <v>2</v>
      </c>
      <c r="T182" s="19" t="s">
        <v>3</v>
      </c>
      <c r="U182" s="19" t="s">
        <v>4</v>
      </c>
      <c r="V182" s="19" t="s">
        <v>5</v>
      </c>
      <c r="X182" s="19" t="s">
        <v>1</v>
      </c>
      <c r="Y182" s="19" t="s">
        <v>2</v>
      </c>
      <c r="Z182" s="19" t="s">
        <v>3</v>
      </c>
      <c r="AA182" s="19" t="s">
        <v>4</v>
      </c>
      <c r="AB182" s="19" t="s">
        <v>5</v>
      </c>
      <c r="AD182" s="19" t="s">
        <v>1</v>
      </c>
      <c r="AE182" s="19" t="s">
        <v>2</v>
      </c>
      <c r="AF182" s="19" t="s">
        <v>3</v>
      </c>
      <c r="AG182" s="19" t="s">
        <v>4</v>
      </c>
      <c r="AH182" s="19" t="s">
        <v>5</v>
      </c>
      <c r="AJ182" s="19" t="s">
        <v>1</v>
      </c>
      <c r="AK182" s="19" t="s">
        <v>2</v>
      </c>
      <c r="AL182" s="19" t="s">
        <v>3</v>
      </c>
      <c r="AM182" s="19" t="s">
        <v>4</v>
      </c>
      <c r="AN182" s="19" t="s">
        <v>5</v>
      </c>
    </row>
    <row r="183" spans="1:40" s="18" customFormat="1" ht="17.25" x14ac:dyDescent="0.3">
      <c r="A183" s="45" t="s">
        <v>36</v>
      </c>
      <c r="B183" s="45"/>
      <c r="C183" s="45"/>
      <c r="E183" s="30"/>
      <c r="F183" s="30"/>
      <c r="G183" s="30"/>
      <c r="H183" s="30"/>
      <c r="I183" s="30"/>
      <c r="J183" s="30"/>
      <c r="L183" s="42" t="s">
        <v>37</v>
      </c>
      <c r="M183" s="42"/>
      <c r="N183" s="42"/>
      <c r="O183" s="42"/>
      <c r="P183" s="42"/>
      <c r="R183" s="42" t="s">
        <v>38</v>
      </c>
      <c r="S183" s="42"/>
      <c r="T183" s="42"/>
      <c r="U183" s="42"/>
      <c r="V183" s="42"/>
      <c r="X183" s="42" t="s">
        <v>39</v>
      </c>
      <c r="Y183" s="42"/>
      <c r="Z183" s="42"/>
      <c r="AA183" s="42"/>
      <c r="AB183" s="42"/>
      <c r="AD183" s="42" t="s">
        <v>62</v>
      </c>
      <c r="AE183" s="42"/>
      <c r="AF183" s="42"/>
      <c r="AG183" s="42"/>
      <c r="AH183" s="42"/>
      <c r="AJ183" s="42" t="s">
        <v>63</v>
      </c>
      <c r="AK183" s="42"/>
      <c r="AL183" s="42"/>
      <c r="AM183" s="42"/>
      <c r="AN183" s="42"/>
    </row>
    <row r="184" spans="1:40" s="18" customFormat="1" ht="17.25" x14ac:dyDescent="0.3">
      <c r="A184" s="54" t="s">
        <v>44</v>
      </c>
      <c r="B184" s="54"/>
      <c r="C184" s="54"/>
      <c r="E184" s="42" t="s">
        <v>41</v>
      </c>
      <c r="F184" s="42"/>
      <c r="G184" s="42"/>
      <c r="H184" s="42"/>
      <c r="I184" s="42"/>
      <c r="J184" s="42"/>
      <c r="L184" s="42" t="s">
        <v>42</v>
      </c>
      <c r="M184" s="42"/>
      <c r="N184" s="42"/>
      <c r="O184" s="42"/>
      <c r="P184" s="42"/>
      <c r="R184" s="42" t="s">
        <v>42</v>
      </c>
      <c r="S184" s="42"/>
      <c r="T184" s="42"/>
      <c r="U184" s="42"/>
      <c r="V184" s="42"/>
      <c r="X184" s="42" t="s">
        <v>42</v>
      </c>
      <c r="Y184" s="42"/>
      <c r="Z184" s="42"/>
      <c r="AA184" s="42"/>
      <c r="AB184" s="42"/>
      <c r="AD184" s="42" t="s">
        <v>42</v>
      </c>
      <c r="AE184" s="42"/>
      <c r="AF184" s="42"/>
      <c r="AG184" s="42"/>
      <c r="AH184" s="42"/>
      <c r="AJ184" s="42" t="s">
        <v>42</v>
      </c>
      <c r="AK184" s="42"/>
      <c r="AL184" s="42"/>
      <c r="AM184" s="42"/>
      <c r="AN184" s="42"/>
    </row>
    <row r="185" spans="1:40" s="18" customFormat="1" ht="17.25" x14ac:dyDescent="0.3">
      <c r="A185" s="45" t="s">
        <v>29</v>
      </c>
      <c r="B185" s="45"/>
      <c r="C185" s="45"/>
      <c r="E185" s="42">
        <v>2014</v>
      </c>
      <c r="F185" s="42"/>
      <c r="G185" s="42"/>
      <c r="H185" s="42"/>
      <c r="I185" s="42"/>
      <c r="J185" s="42"/>
      <c r="L185" s="42" t="s">
        <v>32</v>
      </c>
      <c r="M185" s="42"/>
      <c r="N185" s="42"/>
      <c r="O185" s="42"/>
      <c r="P185" s="42"/>
      <c r="R185" s="42" t="s">
        <v>32</v>
      </c>
      <c r="S185" s="42"/>
      <c r="T185" s="42"/>
      <c r="U185" s="42"/>
      <c r="V185" s="42"/>
      <c r="X185" s="42" t="s">
        <v>32</v>
      </c>
      <c r="Y185" s="42"/>
      <c r="Z185" s="42"/>
      <c r="AA185" s="42"/>
      <c r="AB185" s="42"/>
      <c r="AD185" s="42" t="s">
        <v>32</v>
      </c>
      <c r="AE185" s="42"/>
      <c r="AF185" s="42"/>
      <c r="AG185" s="42"/>
      <c r="AH185" s="42"/>
      <c r="AJ185" s="42" t="s">
        <v>32</v>
      </c>
      <c r="AK185" s="42"/>
      <c r="AL185" s="42"/>
      <c r="AM185" s="42"/>
      <c r="AN185" s="42"/>
    </row>
    <row r="186" spans="1:40" s="1" customFormat="1" ht="15.75" x14ac:dyDescent="0.25">
      <c r="A186" s="15" t="s">
        <v>30</v>
      </c>
      <c r="B186" s="15" t="s">
        <v>33</v>
      </c>
      <c r="C186" s="15" t="s">
        <v>34</v>
      </c>
      <c r="E186" s="15" t="s">
        <v>31</v>
      </c>
    </row>
    <row r="187" spans="1:40" x14ac:dyDescent="0.25">
      <c r="A187" s="56" t="s">
        <v>25</v>
      </c>
      <c r="B187" s="57"/>
      <c r="C187" s="40">
        <v>1251100000</v>
      </c>
      <c r="E187" s="3" t="s">
        <v>6</v>
      </c>
      <c r="F187" s="4">
        <v>0.4497332476</v>
      </c>
      <c r="G187" s="4">
        <v>0.16936242749999997</v>
      </c>
      <c r="H187" s="4">
        <v>0.61909567509999996</v>
      </c>
      <c r="I187" s="4">
        <v>0.15632251530000008</v>
      </c>
      <c r="J187" s="4">
        <v>0.77541819040000004</v>
      </c>
      <c r="L187" s="7">
        <f>$C198*F187</f>
        <v>4417219.2671838477</v>
      </c>
      <c r="M187" s="7">
        <f t="shared" ref="M187" si="801">$C198*G187</f>
        <v>1663454.9077310143</v>
      </c>
      <c r="N187" s="7">
        <f t="shared" ref="N187" si="802">$C198*H187</f>
        <v>6080674.174914862</v>
      </c>
      <c r="O187" s="7">
        <f t="shared" ref="O187" si="803">$C198*I187</f>
        <v>1535378.6498167766</v>
      </c>
      <c r="P187" s="7">
        <f t="shared" ref="P187" si="804">$C198*J187</f>
        <v>7616052.8247316387</v>
      </c>
      <c r="R187" s="7">
        <f>$C199*F187</f>
        <v>7362032.1119730789</v>
      </c>
      <c r="S187" s="7">
        <f t="shared" ref="S187" si="805">$C199*G187</f>
        <v>2772424.8462183569</v>
      </c>
      <c r="T187" s="7">
        <f t="shared" ref="T187" si="806">$C199*H187</f>
        <v>10134456.958191436</v>
      </c>
      <c r="U187" s="7">
        <f t="shared" ref="U187" si="807">$C199*I187</f>
        <v>2558964.4163612947</v>
      </c>
      <c r="V187" s="7">
        <f t="shared" ref="V187" si="808">$C199*J187</f>
        <v>12693421.37455273</v>
      </c>
      <c r="X187" s="7">
        <f>$C200*F187</f>
        <v>14724064.223946158</v>
      </c>
      <c r="Y187" s="7">
        <f t="shared" ref="Y187" si="809">$C200*G187</f>
        <v>5544849.6924367137</v>
      </c>
      <c r="Z187" s="7">
        <f t="shared" ref="Z187" si="810">$C200*H187</f>
        <v>20268913.916382872</v>
      </c>
      <c r="AA187" s="7">
        <f t="shared" ref="AA187" si="811">$C200*I187</f>
        <v>5117928.8327225894</v>
      </c>
      <c r="AB187" s="7">
        <f t="shared" ref="AB187" si="812">$C200*J187</f>
        <v>25386842.749105461</v>
      </c>
      <c r="AD187" s="7">
        <f>$C201*F187</f>
        <v>36810160.559865385</v>
      </c>
      <c r="AE187" s="7">
        <f t="shared" ref="AE187" si="813">$C201*G187</f>
        <v>13862124.231091782</v>
      </c>
      <c r="AF187" s="7">
        <f t="shared" ref="AF187" si="814">$C201*H187</f>
        <v>50672284.790957168</v>
      </c>
      <c r="AG187" s="7">
        <f t="shared" ref="AG187" si="815">$C201*I187</f>
        <v>12794822.08180647</v>
      </c>
      <c r="AH187" s="7">
        <f t="shared" ref="AH187" si="816">$C201*J187</f>
        <v>63467106.872763641</v>
      </c>
      <c r="AJ187" s="7">
        <f>$C202*F187</f>
        <v>73620321.119730771</v>
      </c>
      <c r="AK187" s="7">
        <f t="shared" ref="AK187" si="817">$C202*G187</f>
        <v>27724248.462183565</v>
      </c>
      <c r="AL187" s="7">
        <f t="shared" ref="AL187" si="818">$C202*H187</f>
        <v>101344569.58191434</v>
      </c>
      <c r="AM187" s="7">
        <f t="shared" ref="AM187" si="819">$C202*I187</f>
        <v>25589644.163612939</v>
      </c>
      <c r="AN187" s="7">
        <f t="shared" ref="AN187" si="820">$C202*J187</f>
        <v>126934213.74552728</v>
      </c>
    </row>
    <row r="188" spans="1:40" x14ac:dyDescent="0.25">
      <c r="A188" s="50" t="s">
        <v>60</v>
      </c>
      <c r="B188" s="3" t="s">
        <v>21</v>
      </c>
      <c r="C188" s="7">
        <f>C$187*$C$10</f>
        <v>3753300</v>
      </c>
      <c r="E188" s="3" t="s">
        <v>7</v>
      </c>
      <c r="F188" s="4">
        <v>2.1166047300000001E-2</v>
      </c>
      <c r="G188" s="4">
        <v>3.7518389999999999E-3</v>
      </c>
      <c r="H188" s="4">
        <v>2.4917886300000001E-2</v>
      </c>
      <c r="I188" s="4">
        <v>2.6714619999999994E-3</v>
      </c>
      <c r="J188" s="4">
        <v>2.75893483E-2</v>
      </c>
      <c r="L188" s="7">
        <f>$C198*F188</f>
        <v>207890.0602582104</v>
      </c>
      <c r="M188" s="7">
        <f t="shared" ref="M188" si="821">$C198*G188</f>
        <v>36850.05635365389</v>
      </c>
      <c r="N188" s="7">
        <f t="shared" ref="N188" si="822">$C198*H188</f>
        <v>244740.1166118643</v>
      </c>
      <c r="O188" s="7">
        <f t="shared" ref="O188" si="823">$C198*I188</f>
        <v>26238.739254708136</v>
      </c>
      <c r="P188" s="7">
        <f t="shared" ref="P188" si="824">$C198*J188</f>
        <v>270978.85586657241</v>
      </c>
      <c r="R188" s="7">
        <f>$C199*F188</f>
        <v>346483.43376368401</v>
      </c>
      <c r="S188" s="7">
        <f t="shared" ref="S188" si="825">$C199*G188</f>
        <v>61416.760589423153</v>
      </c>
      <c r="T188" s="7">
        <f t="shared" ref="T188" si="826">$C199*H188</f>
        <v>407900.19435310713</v>
      </c>
      <c r="U188" s="7">
        <f t="shared" ref="U188" si="827">$C199*I188</f>
        <v>43731.232091180224</v>
      </c>
      <c r="V188" s="7">
        <f t="shared" ref="V188" si="828">$C199*J188</f>
        <v>451631.42644428735</v>
      </c>
      <c r="X188" s="7">
        <f>$C200*F188</f>
        <v>692966.86752736801</v>
      </c>
      <c r="Y188" s="7">
        <f t="shared" ref="Y188" si="829">$C200*G188</f>
        <v>122833.52117884631</v>
      </c>
      <c r="Z188" s="7">
        <f t="shared" ref="Z188" si="830">$C200*H188</f>
        <v>815800.38870621426</v>
      </c>
      <c r="AA188" s="7">
        <f t="shared" ref="AA188" si="831">$C200*I188</f>
        <v>87462.464182360447</v>
      </c>
      <c r="AB188" s="7">
        <f t="shared" ref="AB188" si="832">$C200*J188</f>
        <v>903262.85288857471</v>
      </c>
      <c r="AD188" s="7">
        <f>$C201*F188</f>
        <v>1732417.1688184196</v>
      </c>
      <c r="AE188" s="7">
        <f t="shared" ref="AE188" si="833">$C201*G188</f>
        <v>307083.80294711568</v>
      </c>
      <c r="AF188" s="7">
        <f t="shared" ref="AF188" si="834">$C201*H188</f>
        <v>2039500.9717655352</v>
      </c>
      <c r="AG188" s="7">
        <f t="shared" ref="AG188" si="835">$C201*I188</f>
        <v>218656.16045590109</v>
      </c>
      <c r="AH188" s="7">
        <f t="shared" ref="AH188" si="836">$C201*J188</f>
        <v>2258157.1322214366</v>
      </c>
      <c r="AJ188" s="7">
        <f>$C202*F188</f>
        <v>3464834.3376368391</v>
      </c>
      <c r="AK188" s="7">
        <f t="shared" ref="AK188" si="837">$C202*G188</f>
        <v>614167.60589423135</v>
      </c>
      <c r="AL188" s="7">
        <f t="shared" ref="AL188" si="838">$C202*H188</f>
        <v>4079001.9435310704</v>
      </c>
      <c r="AM188" s="7">
        <f t="shared" ref="AM188" si="839">$C202*I188</f>
        <v>437312.32091180218</v>
      </c>
      <c r="AN188" s="7">
        <f t="shared" ref="AN188" si="840">$C202*J188</f>
        <v>4516314.2644428732</v>
      </c>
    </row>
    <row r="189" spans="1:40" x14ac:dyDescent="0.25">
      <c r="A189" s="51"/>
      <c r="B189" s="3" t="s">
        <v>22</v>
      </c>
      <c r="C189" s="7">
        <f>C$187*$C$11</f>
        <v>6255500</v>
      </c>
      <c r="E189" s="3" t="s">
        <v>8</v>
      </c>
      <c r="F189" s="4">
        <v>-1.9073699999999999E-4</v>
      </c>
      <c r="G189" s="4">
        <v>-1.6324619999999999E-3</v>
      </c>
      <c r="H189" s="4">
        <v>-1.823199E-3</v>
      </c>
      <c r="I189" s="4">
        <v>-1.5922300000000003E-3</v>
      </c>
      <c r="J189" s="4">
        <v>-3.4154290000000002E-3</v>
      </c>
      <c r="L189" s="7">
        <f>$C198*F189</f>
        <v>-1873.3930743635008</v>
      </c>
      <c r="M189" s="7">
        <f t="shared" ref="M189" si="841">$C198*G189</f>
        <v>-16033.821466006013</v>
      </c>
      <c r="N189" s="7">
        <f t="shared" ref="N189" si="842">$C198*H189</f>
        <v>-17907.214540369514</v>
      </c>
      <c r="O189" s="7">
        <f t="shared" ref="O189" si="843">$C198*I189</f>
        <v>-15638.668191246572</v>
      </c>
      <c r="P189" s="7">
        <f t="shared" ref="P189" si="844">$C198*J189</f>
        <v>-33545.88273161609</v>
      </c>
      <c r="R189" s="7">
        <f>$C199*F189</f>
        <v>-3122.3217906058344</v>
      </c>
      <c r="S189" s="7">
        <f t="shared" ref="S189" si="845">$C199*G189</f>
        <v>-26723.03577667669</v>
      </c>
      <c r="T189" s="7">
        <f t="shared" ref="T189" si="846">$C199*H189</f>
        <v>-29845.357567282525</v>
      </c>
      <c r="U189" s="7">
        <f t="shared" ref="U189" si="847">$C199*I189</f>
        <v>-26064.446985410952</v>
      </c>
      <c r="V189" s="7">
        <f t="shared" ref="V189" si="848">$C199*J189</f>
        <v>-55909.80455269348</v>
      </c>
      <c r="X189" s="7">
        <f>$C200*F189</f>
        <v>-6244.6435812116688</v>
      </c>
      <c r="Y189" s="7">
        <f t="shared" ref="Y189" si="849">$C200*G189</f>
        <v>-53446.07155335338</v>
      </c>
      <c r="Z189" s="7">
        <f t="shared" ref="Z189" si="850">$C200*H189</f>
        <v>-59690.715134565049</v>
      </c>
      <c r="AA189" s="7">
        <f t="shared" ref="AA189" si="851">$C200*I189</f>
        <v>-52128.893970821904</v>
      </c>
      <c r="AB189" s="7">
        <f t="shared" ref="AB189" si="852">$C200*J189</f>
        <v>-111819.60910538696</v>
      </c>
      <c r="AD189" s="7">
        <f>$C201*F189</f>
        <v>-15611.608953029168</v>
      </c>
      <c r="AE189" s="7">
        <f t="shared" ref="AE189" si="853">$C201*G189</f>
        <v>-133615.17888338343</v>
      </c>
      <c r="AF189" s="7">
        <f t="shared" ref="AF189" si="854">$C201*H189</f>
        <v>-149226.78783641258</v>
      </c>
      <c r="AG189" s="7">
        <f t="shared" ref="AG189" si="855">$C201*I189</f>
        <v>-130322.23492705474</v>
      </c>
      <c r="AH189" s="7">
        <f t="shared" ref="AH189" si="856">$C201*J189</f>
        <v>-279549.02276346734</v>
      </c>
      <c r="AJ189" s="7">
        <f>$C202*F189</f>
        <v>-31223.217906058337</v>
      </c>
      <c r="AK189" s="7">
        <f t="shared" ref="AK189" si="857">$C202*G189</f>
        <v>-267230.35776676686</v>
      </c>
      <c r="AL189" s="7">
        <f t="shared" ref="AL189" si="858">$C202*H189</f>
        <v>-298453.57567282516</v>
      </c>
      <c r="AM189" s="7">
        <f t="shared" ref="AM189" si="859">$C202*I189</f>
        <v>-260644.46985410948</v>
      </c>
      <c r="AN189" s="7">
        <f t="shared" ref="AN189" si="860">$C202*J189</f>
        <v>-559098.04552693467</v>
      </c>
    </row>
    <row r="190" spans="1:40" x14ac:dyDescent="0.25">
      <c r="A190" s="51"/>
      <c r="B190" s="3" t="s">
        <v>23</v>
      </c>
      <c r="C190" s="7">
        <f>C$187*$C$12</f>
        <v>12511000</v>
      </c>
      <c r="E190" s="3" t="s">
        <v>9</v>
      </c>
      <c r="F190" s="4">
        <v>0.4287579373</v>
      </c>
      <c r="G190" s="4">
        <v>0.16724305049999996</v>
      </c>
      <c r="H190" s="4">
        <v>0.59600098779999999</v>
      </c>
      <c r="I190" s="4">
        <v>0.15524328330000006</v>
      </c>
      <c r="J190" s="4">
        <v>0.75124427110000003</v>
      </c>
      <c r="L190" s="7">
        <f>$C198*F190</f>
        <v>4211202.6000000006</v>
      </c>
      <c r="M190" s="7">
        <f t="shared" ref="M190" si="861">$C198*G190</f>
        <v>1642638.6728433662</v>
      </c>
      <c r="N190" s="7">
        <f t="shared" ref="N190" si="862">$C198*H190</f>
        <v>5853841.2728433674</v>
      </c>
      <c r="O190" s="7">
        <f t="shared" ref="O190" si="863">$C198*I190</f>
        <v>1524778.5787533149</v>
      </c>
      <c r="P190" s="7">
        <f t="shared" ref="P190" si="864">$C198*J190</f>
        <v>7378619.8515966823</v>
      </c>
      <c r="R190" s="7">
        <f>$C199*F190</f>
        <v>7018671.0000000009</v>
      </c>
      <c r="S190" s="7">
        <f t="shared" ref="S190" si="865">$C199*G190</f>
        <v>2737731.1214056103</v>
      </c>
      <c r="T190" s="7">
        <f t="shared" ref="T190" si="866">$C199*H190</f>
        <v>9756402.1214056127</v>
      </c>
      <c r="U190" s="7">
        <f t="shared" ref="U190" si="867">$C199*I190</f>
        <v>2541297.6312555252</v>
      </c>
      <c r="V190" s="7">
        <f t="shared" ref="V190" si="868">$C199*J190</f>
        <v>12297699.752661137</v>
      </c>
      <c r="X190" s="7">
        <f>$C200*F190</f>
        <v>14037342.000000002</v>
      </c>
      <c r="Y190" s="7">
        <f t="shared" ref="Y190" si="869">$C200*G190</f>
        <v>5475462.2428112207</v>
      </c>
      <c r="Z190" s="7">
        <f t="shared" ref="Z190" si="870">$C200*H190</f>
        <v>19512804.242811225</v>
      </c>
      <c r="AA190" s="7">
        <f t="shared" ref="AA190" si="871">$C200*I190</f>
        <v>5082595.2625110503</v>
      </c>
      <c r="AB190" s="7">
        <f t="shared" ref="AB190" si="872">$C200*J190</f>
        <v>24595399.505322274</v>
      </c>
      <c r="AD190" s="7">
        <f>$C201*F190</f>
        <v>35093355</v>
      </c>
      <c r="AE190" s="7">
        <f t="shared" ref="AE190" si="873">$C201*G190</f>
        <v>13688655.607028048</v>
      </c>
      <c r="AF190" s="7">
        <f t="shared" ref="AF190" si="874">$C201*H190</f>
        <v>48782010.607028052</v>
      </c>
      <c r="AG190" s="7">
        <f t="shared" ref="AG190" si="875">$C201*I190</f>
        <v>12706488.156277621</v>
      </c>
      <c r="AH190" s="7">
        <f t="shared" ref="AH190" si="876">$C201*J190</f>
        <v>61488498.763305672</v>
      </c>
      <c r="AJ190" s="7">
        <f>$C202*F190</f>
        <v>70186710</v>
      </c>
      <c r="AK190" s="7">
        <f t="shared" ref="AK190" si="877">$C202*G190</f>
        <v>27377311.214056097</v>
      </c>
      <c r="AL190" s="7">
        <f t="shared" ref="AL190" si="878">$C202*H190</f>
        <v>97564021.214056104</v>
      </c>
      <c r="AM190" s="7">
        <f t="shared" ref="AM190" si="879">$C202*I190</f>
        <v>25412976.312555242</v>
      </c>
      <c r="AN190" s="7">
        <f t="shared" ref="AN190" si="880">$C202*J190</f>
        <v>122976997.52661134</v>
      </c>
    </row>
    <row r="191" spans="1:40" ht="15.75" x14ac:dyDescent="0.25">
      <c r="A191" s="51"/>
      <c r="B191" s="35" t="s">
        <v>57</v>
      </c>
      <c r="C191" s="7">
        <f>C$187*$C$13</f>
        <v>31277500</v>
      </c>
      <c r="E191" s="15" t="s">
        <v>31</v>
      </c>
      <c r="F191" s="5"/>
      <c r="G191" s="5"/>
      <c r="H191" s="5"/>
      <c r="I191" s="5"/>
      <c r="J191" s="5"/>
    </row>
    <row r="192" spans="1:40" x14ac:dyDescent="0.25">
      <c r="A192" s="52"/>
      <c r="B192" s="35" t="s">
        <v>58</v>
      </c>
      <c r="C192" s="7">
        <f>C$187*$C$14</f>
        <v>62555000</v>
      </c>
      <c r="E192" s="3" t="s">
        <v>10</v>
      </c>
      <c r="F192" s="4">
        <v>0.319600524</v>
      </c>
      <c r="G192" s="4">
        <v>7.3947560000000023E-2</v>
      </c>
      <c r="H192" s="4">
        <v>0.39354808400000002</v>
      </c>
      <c r="I192" s="4">
        <v>5.1737410399999961E-2</v>
      </c>
      <c r="J192" s="4">
        <v>0.44528549439999998</v>
      </c>
      <c r="L192" s="7">
        <f>$C198*F192</f>
        <v>3139073.2171762469</v>
      </c>
      <c r="M192" s="7">
        <f t="shared" ref="M192" si="881">$C198*G192</f>
        <v>726302.95522148022</v>
      </c>
      <c r="N192" s="7">
        <f t="shared" ref="N192" si="882">$C198*H192</f>
        <v>3865376.1723977271</v>
      </c>
      <c r="O192" s="7">
        <f t="shared" ref="O192" si="883">$C198*I192</f>
        <v>508157.86307251389</v>
      </c>
      <c r="P192" s="7">
        <f t="shared" ref="P192" si="884">$C198*J192</f>
        <v>4373534.0354702407</v>
      </c>
      <c r="R192" s="7">
        <f>$C199*F192</f>
        <v>5231788.695293745</v>
      </c>
      <c r="S192" s="7">
        <f t="shared" ref="S192" si="885">$C199*G192</f>
        <v>1210504.9253691337</v>
      </c>
      <c r="T192" s="7">
        <f t="shared" ref="T192" si="886">$C199*H192</f>
        <v>6442293.6206628792</v>
      </c>
      <c r="U192" s="7">
        <f t="shared" ref="U192" si="887">$C199*I192</f>
        <v>846929.77178752318</v>
      </c>
      <c r="V192" s="7">
        <f t="shared" ref="V192" si="888">$C199*J192</f>
        <v>7289223.3924504016</v>
      </c>
      <c r="X192" s="7">
        <f>$C200*F192</f>
        <v>10463577.39058749</v>
      </c>
      <c r="Y192" s="7">
        <f t="shared" ref="Y192" si="889">$C200*G192</f>
        <v>2421009.8507382674</v>
      </c>
      <c r="Z192" s="7">
        <f t="shared" ref="Z192" si="890">$C200*H192</f>
        <v>12884587.241325758</v>
      </c>
      <c r="AA192" s="7">
        <f t="shared" ref="AA192" si="891">$C200*I192</f>
        <v>1693859.5435750464</v>
      </c>
      <c r="AB192" s="7">
        <f t="shared" ref="AB192" si="892">$C200*J192</f>
        <v>14578446.784900803</v>
      </c>
      <c r="AD192" s="7">
        <f>$C201*F192</f>
        <v>26158943.47646872</v>
      </c>
      <c r="AE192" s="7">
        <f t="shared" ref="AE192" si="893">$C201*G192</f>
        <v>6052524.6268456671</v>
      </c>
      <c r="AF192" s="7">
        <f t="shared" ref="AF192" si="894">$C201*H192</f>
        <v>32211468.103314385</v>
      </c>
      <c r="AG192" s="7">
        <f t="shared" ref="AG192" si="895">$C201*I192</f>
        <v>4234648.8589376146</v>
      </c>
      <c r="AH192" s="7">
        <f t="shared" ref="AH192" si="896">$C201*J192</f>
        <v>36446116.962251998</v>
      </c>
      <c r="AJ192" s="7">
        <f>$C202*F192</f>
        <v>52317886.952937439</v>
      </c>
      <c r="AK192" s="7">
        <f t="shared" ref="AK192" si="897">$C202*G192</f>
        <v>12105049.253691334</v>
      </c>
      <c r="AL192" s="7">
        <f t="shared" ref="AL192" si="898">$C202*H192</f>
        <v>64422936.20662877</v>
      </c>
      <c r="AM192" s="7">
        <f t="shared" ref="AM192" si="899">$C202*I192</f>
        <v>8469297.7178752292</v>
      </c>
      <c r="AN192" s="7">
        <f t="shared" ref="AN192" si="900">$C202*J192</f>
        <v>72892233.924503997</v>
      </c>
    </row>
    <row r="193" spans="1:40" x14ac:dyDescent="0.25">
      <c r="A193" s="50" t="s">
        <v>61</v>
      </c>
      <c r="B193" s="3" t="s">
        <v>21</v>
      </c>
      <c r="C193" s="7">
        <f>C188*$C$9</f>
        <v>4211202.6000000006</v>
      </c>
      <c r="E193" s="3" t="s">
        <v>11</v>
      </c>
      <c r="F193" s="4">
        <v>2.8664689199999999E-2</v>
      </c>
      <c r="G193" s="4">
        <v>1.1392341300000001E-2</v>
      </c>
      <c r="H193" s="4">
        <v>4.00570305E-2</v>
      </c>
      <c r="I193" s="4">
        <v>7.3285349000000027E-3</v>
      </c>
      <c r="J193" s="4">
        <v>4.7385565400000003E-2</v>
      </c>
      <c r="L193" s="7">
        <f>$C198*F193</f>
        <v>281540.70907093136</v>
      </c>
      <c r="M193" s="7">
        <f t="shared" ref="M193" si="901">$C198*G193</f>
        <v>111894.03887135313</v>
      </c>
      <c r="N193" s="7">
        <f t="shared" ref="N193" si="902">$C198*H193</f>
        <v>393434.74794228451</v>
      </c>
      <c r="O193" s="7">
        <f t="shared" ref="O193" si="903">$C198*I193</f>
        <v>71979.880814373799</v>
      </c>
      <c r="P193" s="7">
        <f t="shared" ref="P193" si="904">$C198*J193</f>
        <v>465414.62875665829</v>
      </c>
      <c r="R193" s="7">
        <f>$C199*F193</f>
        <v>469234.51511821896</v>
      </c>
      <c r="S193" s="7">
        <f t="shared" ref="S193" si="905">$C199*G193</f>
        <v>186490.06478558856</v>
      </c>
      <c r="T193" s="7">
        <f t="shared" ref="T193" si="906">$C199*H193</f>
        <v>655724.57990380749</v>
      </c>
      <c r="U193" s="7">
        <f t="shared" ref="U193" si="907">$C199*I193</f>
        <v>119966.46802395635</v>
      </c>
      <c r="V193" s="7">
        <f t="shared" ref="V193" si="908">$C199*J193</f>
        <v>775691.0479277639</v>
      </c>
      <c r="X193" s="7">
        <f>$C200*F193</f>
        <v>938469.03023643792</v>
      </c>
      <c r="Y193" s="7">
        <f t="shared" ref="Y193" si="909">$C200*G193</f>
        <v>372980.12957117712</v>
      </c>
      <c r="Z193" s="7">
        <f t="shared" ref="Z193" si="910">$C200*H193</f>
        <v>1311449.159807615</v>
      </c>
      <c r="AA193" s="7">
        <f t="shared" ref="AA193" si="911">$C200*I193</f>
        <v>239932.93604791269</v>
      </c>
      <c r="AB193" s="7">
        <f t="shared" ref="AB193" si="912">$C200*J193</f>
        <v>1551382.0958555278</v>
      </c>
      <c r="AD193" s="7">
        <f>$C201*F193</f>
        <v>2346172.5755910943</v>
      </c>
      <c r="AE193" s="7">
        <f t="shared" ref="AE193" si="913">$C201*G193</f>
        <v>932450.32392794255</v>
      </c>
      <c r="AF193" s="7">
        <f t="shared" ref="AF193" si="914">$C201*H193</f>
        <v>3278622.899519037</v>
      </c>
      <c r="AG193" s="7">
        <f t="shared" ref="AG193" si="915">$C201*I193</f>
        <v>599832.34011978155</v>
      </c>
      <c r="AH193" s="7">
        <f t="shared" ref="AH193" si="916">$C201*J193</f>
        <v>3878455.2396388184</v>
      </c>
      <c r="AJ193" s="7">
        <f>$C202*F193</f>
        <v>4692345.1511821887</v>
      </c>
      <c r="AK193" s="7">
        <f t="shared" ref="AK193" si="917">$C202*G193</f>
        <v>1864900.6478558851</v>
      </c>
      <c r="AL193" s="7">
        <f t="shared" ref="AL193" si="918">$C202*H193</f>
        <v>6557245.799038074</v>
      </c>
      <c r="AM193" s="7">
        <f t="shared" ref="AM193" si="919">$C202*I193</f>
        <v>1199664.6802395631</v>
      </c>
      <c r="AN193" s="7">
        <f t="shared" ref="AN193" si="920">$C202*J193</f>
        <v>7756910.4792776369</v>
      </c>
    </row>
    <row r="194" spans="1:40" ht="18.75" x14ac:dyDescent="0.3">
      <c r="A194" s="51"/>
      <c r="B194" s="3" t="s">
        <v>22</v>
      </c>
      <c r="C194" s="7">
        <f t="shared" ref="C194:C197" si="921">C189*$C$9</f>
        <v>7018671.0000000009</v>
      </c>
      <c r="E194" s="3" t="s">
        <v>12</v>
      </c>
      <c r="F194" s="4">
        <v>1.03979525E-2</v>
      </c>
      <c r="G194" s="4">
        <v>6.3065875000000004E-3</v>
      </c>
      <c r="H194" s="4">
        <v>1.670454E-2</v>
      </c>
      <c r="I194" s="4">
        <v>3.1954858999999995E-3</v>
      </c>
      <c r="J194" s="4">
        <v>1.99000259E-2</v>
      </c>
      <c r="L194" s="7">
        <f>$C198*F194</f>
        <v>102127.28626884479</v>
      </c>
      <c r="M194" s="7">
        <f t="shared" ref="M194" si="922">$C198*G194</f>
        <v>61942.451361652042</v>
      </c>
      <c r="N194" s="7">
        <f t="shared" ref="N194" si="923">$C198*H194</f>
        <v>164069.73763049682</v>
      </c>
      <c r="O194" s="7">
        <f t="shared" ref="O194" si="924">$C198*I194</f>
        <v>31385.631284366522</v>
      </c>
      <c r="P194" s="7">
        <f t="shared" ref="P194" si="925">$C198*J194</f>
        <v>195455.36891486336</v>
      </c>
      <c r="R194" s="7">
        <f>$C199*F194</f>
        <v>170212.143781408</v>
      </c>
      <c r="S194" s="7">
        <f t="shared" ref="S194" si="926">$C199*G194</f>
        <v>103237.41893608673</v>
      </c>
      <c r="T194" s="7">
        <f t="shared" ref="T194" si="927">$C199*H194</f>
        <v>273449.56271749473</v>
      </c>
      <c r="U194" s="7">
        <f t="shared" ref="U194" si="928">$C199*I194</f>
        <v>52309.385473944203</v>
      </c>
      <c r="V194" s="7">
        <f t="shared" ref="V194" si="929">$C199*J194</f>
        <v>325758.94819143892</v>
      </c>
      <c r="X194" s="7">
        <f>$C200*F194</f>
        <v>340424.287562816</v>
      </c>
      <c r="Y194" s="7">
        <f t="shared" ref="Y194" si="930">$C200*G194</f>
        <v>206474.83787217346</v>
      </c>
      <c r="Z194" s="7">
        <f t="shared" ref="Z194" si="931">$C200*H194</f>
        <v>546899.12543498946</v>
      </c>
      <c r="AA194" s="7">
        <f t="shared" ref="AA194" si="932">$C200*I194</f>
        <v>104618.77094788841</v>
      </c>
      <c r="AB194" s="7">
        <f t="shared" ref="AB194" si="933">$C200*J194</f>
        <v>651517.89638287784</v>
      </c>
      <c r="AC194" s="2"/>
      <c r="AD194" s="7">
        <f>$C201*F194</f>
        <v>851060.71890703973</v>
      </c>
      <c r="AE194" s="7">
        <f t="shared" ref="AE194" si="934">$C201*G194</f>
        <v>516187.09468043357</v>
      </c>
      <c r="AF194" s="7">
        <f t="shared" ref="AF194" si="935">$C201*H194</f>
        <v>1367247.8135874732</v>
      </c>
      <c r="AG194" s="7">
        <f t="shared" ref="AG194" si="936">$C201*I194</f>
        <v>261546.92736972097</v>
      </c>
      <c r="AH194" s="7">
        <f t="shared" ref="AH194" si="937">$C201*J194</f>
        <v>1628794.7409571942</v>
      </c>
      <c r="AI194" s="2"/>
      <c r="AJ194" s="7">
        <f>$C202*F194</f>
        <v>1702121.4378140795</v>
      </c>
      <c r="AK194" s="7">
        <f t="shared" ref="AK194" si="938">$C202*G194</f>
        <v>1032374.1893608671</v>
      </c>
      <c r="AL194" s="7">
        <f t="shared" ref="AL194" si="939">$C202*H194</f>
        <v>2734495.6271749465</v>
      </c>
      <c r="AM194" s="7">
        <f t="shared" ref="AM194" si="940">$C202*I194</f>
        <v>523093.85473944194</v>
      </c>
      <c r="AN194" s="7">
        <f t="shared" ref="AN194" si="941">$C202*J194</f>
        <v>3257589.4819143885</v>
      </c>
    </row>
    <row r="195" spans="1:40" x14ac:dyDescent="0.25">
      <c r="A195" s="51"/>
      <c r="B195" s="3" t="s">
        <v>23</v>
      </c>
      <c r="C195" s="7">
        <f t="shared" si="921"/>
        <v>14037342.000000002</v>
      </c>
      <c r="E195" s="3" t="s">
        <v>13</v>
      </c>
      <c r="F195" s="4">
        <v>0.35866316569999995</v>
      </c>
      <c r="G195" s="4">
        <v>9.1646488800000023E-2</v>
      </c>
      <c r="H195" s="4">
        <v>0.45030965449999999</v>
      </c>
      <c r="I195" s="4">
        <v>6.2261431199999967E-2</v>
      </c>
      <c r="J195" s="4">
        <v>0.51257108569999998</v>
      </c>
      <c r="L195" s="7">
        <f>$C198*F195</f>
        <v>3522741.2125160228</v>
      </c>
      <c r="M195" s="7">
        <f t="shared" ref="M195" si="942">$C198*G195</f>
        <v>900139.44545448548</v>
      </c>
      <c r="N195" s="7">
        <f t="shared" ref="N195" si="943">$C198*H195</f>
        <v>4422880.6579705086</v>
      </c>
      <c r="O195" s="7">
        <f t="shared" ref="O195" si="944">$C198*I195</f>
        <v>611523.37517125427</v>
      </c>
      <c r="P195" s="7">
        <f t="shared" ref="P195" si="945">$C198*J195</f>
        <v>5034404.0331417629</v>
      </c>
      <c r="R195" s="7">
        <f>$C199*F195</f>
        <v>5871235.3541933708</v>
      </c>
      <c r="S195" s="7">
        <f t="shared" ref="S195" si="946">$C199*G195</f>
        <v>1500232.4090908091</v>
      </c>
      <c r="T195" s="7">
        <f t="shared" ref="T195" si="947">$C199*H195</f>
        <v>7371467.7632841803</v>
      </c>
      <c r="U195" s="7">
        <f t="shared" ref="U195" si="948">$C199*I195</f>
        <v>1019205.6252854238</v>
      </c>
      <c r="V195" s="7">
        <f t="shared" ref="V195" si="949">$C199*J195</f>
        <v>8390673.3885696046</v>
      </c>
      <c r="X195" s="7">
        <f>$C200*F195</f>
        <v>11742470.708386742</v>
      </c>
      <c r="Y195" s="7">
        <f t="shared" ref="Y195" si="950">$C200*G195</f>
        <v>3000464.8181816181</v>
      </c>
      <c r="Z195" s="7">
        <f t="shared" ref="Z195" si="951">$C200*H195</f>
        <v>14742935.526568361</v>
      </c>
      <c r="AA195" s="7">
        <f t="shared" ref="AA195" si="952">$C200*I195</f>
        <v>2038411.2505708477</v>
      </c>
      <c r="AB195" s="7">
        <f t="shared" ref="AB195" si="953">$C200*J195</f>
        <v>16781346.777139209</v>
      </c>
      <c r="AD195" s="7">
        <f>$C201*F195</f>
        <v>29356176.77096685</v>
      </c>
      <c r="AE195" s="7">
        <f t="shared" ref="AE195" si="954">$C201*G195</f>
        <v>7501162.0454540439</v>
      </c>
      <c r="AF195" s="7">
        <f t="shared" ref="AF195" si="955">$C201*H195</f>
        <v>36857338.81642089</v>
      </c>
      <c r="AG195" s="7">
        <f t="shared" ref="AG195" si="956">$C201*I195</f>
        <v>5096028.1264271177</v>
      </c>
      <c r="AH195" s="7">
        <f t="shared" ref="AH195" si="957">$C201*J195</f>
        <v>41953366.942848012</v>
      </c>
      <c r="AJ195" s="7">
        <f>$C202*F195</f>
        <v>58712353.5419337</v>
      </c>
      <c r="AK195" s="7">
        <f t="shared" ref="AK195" si="958">$C202*G195</f>
        <v>15002324.090908088</v>
      </c>
      <c r="AL195" s="7">
        <f t="shared" ref="AL195" si="959">$C202*H195</f>
        <v>73714677.632841781</v>
      </c>
      <c r="AM195" s="7">
        <f t="shared" ref="AM195" si="960">$C202*I195</f>
        <v>10192056.252854235</v>
      </c>
      <c r="AN195" s="7">
        <f t="shared" ref="AN195" si="961">$C202*J195</f>
        <v>83906733.885696024</v>
      </c>
    </row>
    <row r="196" spans="1:40" ht="15.75" x14ac:dyDescent="0.25">
      <c r="A196" s="51"/>
      <c r="B196" s="35" t="s">
        <v>57</v>
      </c>
      <c r="C196" s="7">
        <f t="shared" si="921"/>
        <v>35093355</v>
      </c>
      <c r="E196" s="15" t="s">
        <v>40</v>
      </c>
      <c r="F196" s="5"/>
      <c r="G196" s="5"/>
      <c r="H196" s="5"/>
      <c r="I196" s="5"/>
      <c r="J196" s="5"/>
    </row>
    <row r="197" spans="1:40" x14ac:dyDescent="0.25">
      <c r="A197" s="52"/>
      <c r="B197" s="35" t="s">
        <v>58</v>
      </c>
      <c r="C197" s="7">
        <f t="shared" si="921"/>
        <v>70186710</v>
      </c>
      <c r="E197" s="3" t="s">
        <v>14</v>
      </c>
      <c r="F197" s="4">
        <v>17.670163215999999</v>
      </c>
      <c r="G197" s="4">
        <v>2.0576447830000006</v>
      </c>
      <c r="H197" s="4">
        <v>19.727807998999999</v>
      </c>
      <c r="I197" s="4">
        <v>1.535247408</v>
      </c>
      <c r="J197" s="4">
        <v>21.263055407</v>
      </c>
      <c r="L197" s="21">
        <f>$C203*F197</f>
        <v>173.5539585488242</v>
      </c>
      <c r="M197" s="21">
        <f t="shared" ref="M197" si="962">$C203*G197</f>
        <v>20.209909382932466</v>
      </c>
      <c r="N197" s="21">
        <f t="shared" ref="N197" si="963">$C203*H197</f>
        <v>193.76386793175666</v>
      </c>
      <c r="O197" s="21">
        <f t="shared" ref="O197" si="964">$C203*I197</f>
        <v>15.078992862327267</v>
      </c>
      <c r="P197" s="21">
        <f t="shared" ref="P197" si="965">$C203*J197</f>
        <v>208.84286079408392</v>
      </c>
      <c r="R197" s="21">
        <f>$C204*F197</f>
        <v>289.25659758137363</v>
      </c>
      <c r="S197" s="21">
        <f t="shared" ref="S197" si="966">$C204*G197</f>
        <v>33.683182304887438</v>
      </c>
      <c r="T197" s="21">
        <f t="shared" ref="T197" si="967">$C204*H197</f>
        <v>322.93977988626108</v>
      </c>
      <c r="U197" s="21">
        <f t="shared" ref="U197" si="968">$C204*I197</f>
        <v>25.131654770545442</v>
      </c>
      <c r="V197" s="21">
        <f t="shared" ref="V197" si="969">$C204*J197</f>
        <v>348.07143465680656</v>
      </c>
      <c r="X197" s="21">
        <f>$C205*F197</f>
        <v>578.51319516274725</v>
      </c>
      <c r="Y197" s="21">
        <f t="shared" ref="Y197" si="970">$C205*G197</f>
        <v>67.366364609774877</v>
      </c>
      <c r="Z197" s="21">
        <f t="shared" ref="Z197" si="971">$C205*H197</f>
        <v>645.87955977252216</v>
      </c>
      <c r="AA197" s="21">
        <f t="shared" ref="AA197" si="972">$C205*I197</f>
        <v>50.263309541090884</v>
      </c>
      <c r="AB197" s="21">
        <f t="shared" ref="AB197" si="973">$C205*J197</f>
        <v>696.14286931361312</v>
      </c>
      <c r="AD197" s="21">
        <f>$C206*F197</f>
        <v>1446.2829879068681</v>
      </c>
      <c r="AE197" s="21">
        <f t="shared" ref="AE197" si="974">$C206*G197</f>
        <v>168.41591152443718</v>
      </c>
      <c r="AF197" s="21">
        <f t="shared" ref="AF197" si="975">$C206*H197</f>
        <v>1614.6988994313053</v>
      </c>
      <c r="AG197" s="21">
        <f t="shared" ref="AG197" si="976">$C206*I197</f>
        <v>125.65827385272721</v>
      </c>
      <c r="AH197" s="21">
        <f t="shared" ref="AH197" si="977">$C206*J197</f>
        <v>1740.3571732840323</v>
      </c>
      <c r="AJ197" s="21">
        <f>$C207*F197</f>
        <v>2892.5659758137363</v>
      </c>
      <c r="AK197" s="21">
        <f t="shared" ref="AK197" si="978">$C207*G197</f>
        <v>336.83182304887436</v>
      </c>
      <c r="AL197" s="21">
        <f t="shared" ref="AL197" si="979">$C207*H197</f>
        <v>3229.3977988626107</v>
      </c>
      <c r="AM197" s="21">
        <f t="shared" ref="AM197" si="980">$C207*I197</f>
        <v>251.31654770545441</v>
      </c>
      <c r="AN197" s="21">
        <f t="shared" ref="AN197" si="981">$C207*J197</f>
        <v>3480.7143465680647</v>
      </c>
    </row>
    <row r="198" spans="1:40" x14ac:dyDescent="0.25">
      <c r="A198" s="47" t="s">
        <v>26</v>
      </c>
      <c r="B198" s="3" t="s">
        <v>21</v>
      </c>
      <c r="C198" s="7">
        <f>C193/F$190</f>
        <v>9821865.0516863577</v>
      </c>
    </row>
    <row r="199" spans="1:40" x14ac:dyDescent="0.25">
      <c r="A199" s="48"/>
      <c r="B199" s="3" t="s">
        <v>22</v>
      </c>
      <c r="C199" s="7">
        <f t="shared" ref="C199:C202" si="982">C194/F$190</f>
        <v>16369775.08614393</v>
      </c>
      <c r="E199" s="25"/>
      <c r="F199" s="26"/>
      <c r="G199" s="26"/>
      <c r="H199" s="26"/>
      <c r="I199" s="26"/>
      <c r="J199" s="26"/>
      <c r="L199" s="44"/>
      <c r="M199" s="44"/>
      <c r="N199" s="44"/>
      <c r="O199" s="44"/>
      <c r="P199" s="44"/>
      <c r="R199" s="44"/>
      <c r="S199" s="44"/>
      <c r="T199" s="44"/>
      <c r="U199" s="44"/>
      <c r="V199" s="44"/>
      <c r="X199" s="44"/>
      <c r="Y199" s="44"/>
      <c r="Z199" s="44"/>
      <c r="AA199" s="44"/>
      <c r="AB199" s="44"/>
      <c r="AD199" s="44"/>
      <c r="AE199" s="44"/>
      <c r="AF199" s="44"/>
      <c r="AG199" s="44"/>
      <c r="AH199" s="44"/>
      <c r="AJ199" s="44"/>
      <c r="AK199" s="44"/>
      <c r="AL199" s="44"/>
      <c r="AM199" s="44"/>
      <c r="AN199" s="44"/>
    </row>
    <row r="200" spans="1:40" x14ac:dyDescent="0.25">
      <c r="A200" s="48"/>
      <c r="B200" s="3" t="s">
        <v>23</v>
      </c>
      <c r="C200" s="7">
        <f t="shared" si="982"/>
        <v>32739550.172287859</v>
      </c>
      <c r="F200" s="5"/>
      <c r="G200" s="5"/>
      <c r="H200" s="5"/>
      <c r="I200" s="5"/>
      <c r="J200" s="5"/>
    </row>
    <row r="201" spans="1:40" x14ac:dyDescent="0.25">
      <c r="A201" s="48"/>
      <c r="B201" s="35" t="s">
        <v>57</v>
      </c>
      <c r="C201" s="7">
        <f t="shared" si="982"/>
        <v>81848875.430719629</v>
      </c>
      <c r="E201" s="9"/>
      <c r="F201" s="12"/>
      <c r="G201" s="5"/>
      <c r="J201" s="5"/>
      <c r="M201" s="12"/>
    </row>
    <row r="202" spans="1:40" x14ac:dyDescent="0.25">
      <c r="A202" s="49"/>
      <c r="B202" s="35" t="s">
        <v>58</v>
      </c>
      <c r="C202" s="7">
        <f t="shared" si="982"/>
        <v>163697750.86143926</v>
      </c>
      <c r="E202" s="9"/>
      <c r="F202" s="12"/>
      <c r="G202" s="5"/>
      <c r="J202" s="5"/>
      <c r="M202" s="12"/>
    </row>
    <row r="203" spans="1:40" x14ac:dyDescent="0.25">
      <c r="A203" s="46" t="s">
        <v>35</v>
      </c>
      <c r="B203" s="3" t="s">
        <v>21</v>
      </c>
      <c r="C203" s="4">
        <f>(1/1000000)*C198</f>
        <v>9.8218650516863573</v>
      </c>
      <c r="E203" s="9"/>
      <c r="F203" s="12"/>
      <c r="G203" s="5"/>
      <c r="J203" s="5"/>
      <c r="M203" s="12"/>
    </row>
    <row r="204" spans="1:40" x14ac:dyDescent="0.25">
      <c r="A204" s="46"/>
      <c r="B204" s="3" t="s">
        <v>22</v>
      </c>
      <c r="C204" s="4">
        <f>(1/1000000)*C199</f>
        <v>16.369775086143928</v>
      </c>
      <c r="E204" s="9"/>
      <c r="F204" s="36"/>
      <c r="G204" s="5"/>
      <c r="J204" s="5"/>
      <c r="M204" s="36"/>
    </row>
    <row r="205" spans="1:40" x14ac:dyDescent="0.25">
      <c r="A205" s="46"/>
      <c r="B205" s="3" t="s">
        <v>23</v>
      </c>
      <c r="C205" s="4">
        <f>(1/1000000)*C200</f>
        <v>32.739550172287856</v>
      </c>
      <c r="E205" s="9"/>
      <c r="F205" s="36"/>
      <c r="G205" s="5"/>
      <c r="J205" s="5"/>
      <c r="M205" s="36"/>
    </row>
    <row r="206" spans="1:40" x14ac:dyDescent="0.25">
      <c r="A206" s="46"/>
      <c r="B206" s="35" t="s">
        <v>57</v>
      </c>
      <c r="C206" s="4">
        <f t="shared" ref="C206:C207" si="983">(1/1000000)*C201</f>
        <v>81.84887543071963</v>
      </c>
      <c r="E206" s="12"/>
      <c r="F206" s="23"/>
      <c r="G206" s="5"/>
      <c r="J206" s="5"/>
    </row>
    <row r="207" spans="1:40" x14ac:dyDescent="0.25">
      <c r="A207" s="46"/>
      <c r="B207" s="35" t="s">
        <v>58</v>
      </c>
      <c r="C207" s="4">
        <f t="shared" si="983"/>
        <v>163.69775086143926</v>
      </c>
      <c r="E207" s="9"/>
      <c r="F207" s="12"/>
      <c r="G207" s="5"/>
      <c r="J207" s="5"/>
    </row>
    <row r="208" spans="1:40" x14ac:dyDescent="0.25">
      <c r="A208" s="24"/>
      <c r="B208" s="12"/>
      <c r="C208" s="23"/>
      <c r="E208" s="9"/>
      <c r="F208" s="12"/>
      <c r="G208" s="5"/>
      <c r="J208" s="5"/>
    </row>
    <row r="209" spans="1:10" x14ac:dyDescent="0.25">
      <c r="E209" s="9"/>
      <c r="F209" s="12"/>
      <c r="G209" s="5"/>
      <c r="J209" s="5"/>
    </row>
    <row r="210" spans="1:10" x14ac:dyDescent="0.25">
      <c r="A210" s="44"/>
      <c r="B210" s="44"/>
      <c r="C210" s="44"/>
      <c r="E210" s="9"/>
      <c r="F210" s="36"/>
      <c r="G210" s="5"/>
      <c r="J210" s="5"/>
    </row>
    <row r="211" spans="1:10" x14ac:dyDescent="0.25">
      <c r="E211" s="9"/>
      <c r="F211" s="36"/>
      <c r="G211" s="5"/>
      <c r="H211" s="5"/>
      <c r="I211" s="5"/>
      <c r="J211" s="5"/>
    </row>
    <row r="212" spans="1:10" x14ac:dyDescent="0.25">
      <c r="E212" s="9"/>
      <c r="F212" s="12"/>
      <c r="G212" s="5"/>
      <c r="H212" s="5"/>
      <c r="I212" s="5"/>
      <c r="J212" s="5"/>
    </row>
    <row r="213" spans="1:10" s="2" customFormat="1" ht="18.75" x14ac:dyDescent="0.3">
      <c r="A213" s="28" t="s">
        <v>46</v>
      </c>
      <c r="B213" s="29"/>
      <c r="E213" s="9"/>
      <c r="F213" s="12"/>
      <c r="G213" s="6"/>
      <c r="H213" s="6"/>
      <c r="I213" s="6"/>
    </row>
    <row r="214" spans="1:10" x14ac:dyDescent="0.25">
      <c r="A214" s="24" t="s">
        <v>45</v>
      </c>
      <c r="B214" s="9"/>
      <c r="E214" s="9"/>
      <c r="F214" s="12"/>
      <c r="G214" s="5"/>
      <c r="H214" s="5"/>
      <c r="I214" s="5"/>
    </row>
    <row r="215" spans="1:10" x14ac:dyDescent="0.25">
      <c r="A215" s="27" t="s">
        <v>47</v>
      </c>
      <c r="B215" s="9"/>
      <c r="E215" s="9"/>
      <c r="F215" s="36"/>
      <c r="G215" s="5"/>
      <c r="H215" s="5"/>
      <c r="I215" s="5"/>
    </row>
    <row r="216" spans="1:10" x14ac:dyDescent="0.25">
      <c r="A216" s="27" t="s">
        <v>48</v>
      </c>
      <c r="B216" s="9"/>
      <c r="E216" s="9"/>
      <c r="F216" s="36"/>
      <c r="G216" s="5"/>
      <c r="H216" s="5"/>
      <c r="I216" s="5"/>
    </row>
    <row r="217" spans="1:10" x14ac:dyDescent="0.25">
      <c r="F217" s="5"/>
      <c r="G217" s="5"/>
      <c r="H217" s="5"/>
      <c r="I217" s="5"/>
      <c r="J217" s="5"/>
    </row>
  </sheetData>
  <mergeCells count="240">
    <mergeCell ref="AJ199:AN199"/>
    <mergeCell ref="A42:B42"/>
    <mergeCell ref="A8:B8"/>
    <mergeCell ref="A9:B9"/>
    <mergeCell ref="A71:B71"/>
    <mergeCell ref="A100:B100"/>
    <mergeCell ref="A129:B129"/>
    <mergeCell ref="A158:B158"/>
    <mergeCell ref="A187:B187"/>
    <mergeCell ref="A181:C181"/>
    <mergeCell ref="A182:C182"/>
    <mergeCell ref="A183:C183"/>
    <mergeCell ref="A184:C184"/>
    <mergeCell ref="A185:C185"/>
    <mergeCell ref="AD36:AH36"/>
    <mergeCell ref="AJ36:AN36"/>
    <mergeCell ref="AD65:AH65"/>
    <mergeCell ref="AJ65:AN65"/>
    <mergeCell ref="AD94:AH94"/>
    <mergeCell ref="AJ94:AN94"/>
    <mergeCell ref="AD123:AH123"/>
    <mergeCell ref="AJ123:AN123"/>
    <mergeCell ref="AD152:AH152"/>
    <mergeCell ref="A164:A168"/>
    <mergeCell ref="A169:A173"/>
    <mergeCell ref="A174:A178"/>
    <mergeCell ref="A116:A120"/>
    <mergeCell ref="A130:A134"/>
    <mergeCell ref="A135:A139"/>
    <mergeCell ref="A140:A144"/>
    <mergeCell ref="A145:A149"/>
    <mergeCell ref="AD199:AH199"/>
    <mergeCell ref="A98:C98"/>
    <mergeCell ref="A123:C123"/>
    <mergeCell ref="A124:C124"/>
    <mergeCell ref="A125:C125"/>
    <mergeCell ref="A126:C126"/>
    <mergeCell ref="AD155:AH155"/>
    <mergeCell ref="AJ155:AN155"/>
    <mergeCell ref="AD156:AH156"/>
    <mergeCell ref="AJ156:AN156"/>
    <mergeCell ref="A1:C1"/>
    <mergeCell ref="A2:C2"/>
    <mergeCell ref="A3:C3"/>
    <mergeCell ref="A4:C4"/>
    <mergeCell ref="A5:C5"/>
    <mergeCell ref="A6:C6"/>
    <mergeCell ref="A37:C37"/>
    <mergeCell ref="A38:C38"/>
    <mergeCell ref="A39:C39"/>
    <mergeCell ref="A36:C36"/>
    <mergeCell ref="A15:A19"/>
    <mergeCell ref="AD185:AH185"/>
    <mergeCell ref="AJ185:AN185"/>
    <mergeCell ref="AJ98:AN98"/>
    <mergeCell ref="AD125:AH125"/>
    <mergeCell ref="AJ125:AN125"/>
    <mergeCell ref="AD126:AH126"/>
    <mergeCell ref="AJ126:AN126"/>
    <mergeCell ref="AD127:AH127"/>
    <mergeCell ref="AJ127:AN127"/>
    <mergeCell ref="AD154:AH154"/>
    <mergeCell ref="AJ154:AN154"/>
    <mergeCell ref="AJ152:AN152"/>
    <mergeCell ref="AD181:AH181"/>
    <mergeCell ref="AJ181:AN181"/>
    <mergeCell ref="A188:A192"/>
    <mergeCell ref="A193:A197"/>
    <mergeCell ref="A198:A202"/>
    <mergeCell ref="A203:A207"/>
    <mergeCell ref="AD38:AH38"/>
    <mergeCell ref="AJ38:AN38"/>
    <mergeCell ref="AD39:AH39"/>
    <mergeCell ref="AJ39:AN39"/>
    <mergeCell ref="AD40:AH40"/>
    <mergeCell ref="AJ40:AN40"/>
    <mergeCell ref="AD67:AH67"/>
    <mergeCell ref="AJ67:AN67"/>
    <mergeCell ref="AD68:AH68"/>
    <mergeCell ref="AJ68:AN68"/>
    <mergeCell ref="AD69:AH69"/>
    <mergeCell ref="AJ69:AN69"/>
    <mergeCell ref="AD96:AH96"/>
    <mergeCell ref="AJ96:AN96"/>
    <mergeCell ref="AD97:AH97"/>
    <mergeCell ref="AJ97:AN97"/>
    <mergeCell ref="AD98:AH98"/>
    <mergeCell ref="A101:A105"/>
    <mergeCell ref="A106:A110"/>
    <mergeCell ref="A111:A115"/>
    <mergeCell ref="A159:A163"/>
    <mergeCell ref="A127:C127"/>
    <mergeCell ref="A152:C152"/>
    <mergeCell ref="A153:C153"/>
    <mergeCell ref="A154:C154"/>
    <mergeCell ref="A155:C155"/>
    <mergeCell ref="A156:C156"/>
    <mergeCell ref="A43:A47"/>
    <mergeCell ref="A48:A52"/>
    <mergeCell ref="A53:A57"/>
    <mergeCell ref="A58:A62"/>
    <mergeCell ref="A72:A76"/>
    <mergeCell ref="A77:A81"/>
    <mergeCell ref="A82:A86"/>
    <mergeCell ref="A87:A91"/>
    <mergeCell ref="A65:C65"/>
    <mergeCell ref="A66:C66"/>
    <mergeCell ref="A67:C67"/>
    <mergeCell ref="A68:C68"/>
    <mergeCell ref="A69:C69"/>
    <mergeCell ref="A94:C94"/>
    <mergeCell ref="A95:C95"/>
    <mergeCell ref="A96:C96"/>
    <mergeCell ref="A97:C97"/>
    <mergeCell ref="A40:C40"/>
    <mergeCell ref="L2:P2"/>
    <mergeCell ref="R2:V2"/>
    <mergeCell ref="X2:AB2"/>
    <mergeCell ref="L36:P36"/>
    <mergeCell ref="R36:V36"/>
    <mergeCell ref="X36:AB36"/>
    <mergeCell ref="E6:J6"/>
    <mergeCell ref="E2:J2"/>
    <mergeCell ref="E5:J5"/>
    <mergeCell ref="E36:J36"/>
    <mergeCell ref="E40:J40"/>
    <mergeCell ref="A30:A34"/>
    <mergeCell ref="A25:A29"/>
    <mergeCell ref="A20:A24"/>
    <mergeCell ref="A10:A14"/>
    <mergeCell ref="R184:V184"/>
    <mergeCell ref="X184:AB184"/>
    <mergeCell ref="L181:P181"/>
    <mergeCell ref="R181:V181"/>
    <mergeCell ref="X181:AB181"/>
    <mergeCell ref="X155:AB155"/>
    <mergeCell ref="L127:P127"/>
    <mergeCell ref="AD2:AH2"/>
    <mergeCell ref="AJ2:AN2"/>
    <mergeCell ref="AD4:AH4"/>
    <mergeCell ref="AJ4:AN4"/>
    <mergeCell ref="AD5:AH5"/>
    <mergeCell ref="AJ5:AN5"/>
    <mergeCell ref="AD6:AH6"/>
    <mergeCell ref="AJ6:AN6"/>
    <mergeCell ref="AD183:AH183"/>
    <mergeCell ref="AJ183:AN183"/>
    <mergeCell ref="AD184:AH184"/>
    <mergeCell ref="AJ184:AN184"/>
    <mergeCell ref="R96:V96"/>
    <mergeCell ref="X96:AB96"/>
    <mergeCell ref="R127:V127"/>
    <mergeCell ref="X127:AB127"/>
    <mergeCell ref="L154:P154"/>
    <mergeCell ref="R154:V154"/>
    <mergeCell ref="X154:AB154"/>
    <mergeCell ref="R155:V155"/>
    <mergeCell ref="A210:C210"/>
    <mergeCell ref="L199:P199"/>
    <mergeCell ref="R199:V199"/>
    <mergeCell ref="X199:AB199"/>
    <mergeCell ref="L123:P123"/>
    <mergeCell ref="R123:V123"/>
    <mergeCell ref="X123:AB123"/>
    <mergeCell ref="L152:P152"/>
    <mergeCell ref="R152:V152"/>
    <mergeCell ref="X152:AB152"/>
    <mergeCell ref="L185:P185"/>
    <mergeCell ref="R185:V185"/>
    <mergeCell ref="X185:AB185"/>
    <mergeCell ref="L183:P183"/>
    <mergeCell ref="R183:V183"/>
    <mergeCell ref="X183:AB183"/>
    <mergeCell ref="R156:V156"/>
    <mergeCell ref="X156:AB156"/>
    <mergeCell ref="R98:V98"/>
    <mergeCell ref="X98:AB98"/>
    <mergeCell ref="L125:P125"/>
    <mergeCell ref="R125:V125"/>
    <mergeCell ref="X125:AB125"/>
    <mergeCell ref="R126:V126"/>
    <mergeCell ref="X126:AB126"/>
    <mergeCell ref="R94:V94"/>
    <mergeCell ref="R39:V39"/>
    <mergeCell ref="X39:AB39"/>
    <mergeCell ref="L40:P40"/>
    <mergeCell ref="R40:V40"/>
    <mergeCell ref="X40:AB40"/>
    <mergeCell ref="R67:V67"/>
    <mergeCell ref="X67:AB67"/>
    <mergeCell ref="R65:V65"/>
    <mergeCell ref="X65:AB65"/>
    <mergeCell ref="L65:P65"/>
    <mergeCell ref="R68:V68"/>
    <mergeCell ref="X68:AB68"/>
    <mergeCell ref="L69:P69"/>
    <mergeCell ref="R69:V69"/>
    <mergeCell ref="X69:AB69"/>
    <mergeCell ref="X94:AB94"/>
    <mergeCell ref="E97:J97"/>
    <mergeCell ref="L97:P97"/>
    <mergeCell ref="E68:J68"/>
    <mergeCell ref="L68:P68"/>
    <mergeCell ref="E181:J181"/>
    <mergeCell ref="E184:J184"/>
    <mergeCell ref="L184:P184"/>
    <mergeCell ref="L156:P156"/>
    <mergeCell ref="E98:J98"/>
    <mergeCell ref="E123:J123"/>
    <mergeCell ref="E126:J126"/>
    <mergeCell ref="L126:P126"/>
    <mergeCell ref="E127:J127"/>
    <mergeCell ref="E152:J152"/>
    <mergeCell ref="L98:P98"/>
    <mergeCell ref="L94:P94"/>
    <mergeCell ref="L96:P96"/>
    <mergeCell ref="E185:J185"/>
    <mergeCell ref="R38:V38"/>
    <mergeCell ref="E39:J39"/>
    <mergeCell ref="L39:P39"/>
    <mergeCell ref="E155:J155"/>
    <mergeCell ref="L155:P155"/>
    <mergeCell ref="E156:J156"/>
    <mergeCell ref="L6:P6"/>
    <mergeCell ref="X4:AB4"/>
    <mergeCell ref="X5:AB5"/>
    <mergeCell ref="X6:AB6"/>
    <mergeCell ref="L5:P5"/>
    <mergeCell ref="L4:P4"/>
    <mergeCell ref="R4:V4"/>
    <mergeCell ref="R5:V5"/>
    <mergeCell ref="R6:V6"/>
    <mergeCell ref="E65:J65"/>
    <mergeCell ref="E69:J69"/>
    <mergeCell ref="R97:V97"/>
    <mergeCell ref="X97:AB97"/>
    <mergeCell ref="L38:P38"/>
    <mergeCell ref="X38:AB38"/>
    <mergeCell ref="L67:P67"/>
    <mergeCell ref="E94:J94"/>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RESULTS</vt:lpstr>
      <vt:lpstr>COVID-19 IMPACT ON CORE SECTORS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chuksvarian</dc:creator>
  <cp:lastModifiedBy>Greg Miles</cp:lastModifiedBy>
  <dcterms:created xsi:type="dcterms:W3CDTF">2020-04-02T21:44:56Z</dcterms:created>
  <dcterms:modified xsi:type="dcterms:W3CDTF">2020-04-09T13:14:48Z</dcterms:modified>
</cp:coreProperties>
</file>